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FACTURACION!$A$10:$M$46</definedName>
  </definedNames>
  <calcPr calcId="124519"/>
</workbook>
</file>

<file path=xl/calcChain.xml><?xml version="1.0" encoding="utf-8"?>
<calcChain xmlns="http://schemas.openxmlformats.org/spreadsheetml/2006/main">
  <c r="B13" i="4"/>
  <c r="B14" s="1"/>
  <c r="E12" i="3"/>
  <c r="F12" s="1"/>
  <c r="G12"/>
  <c r="E13"/>
  <c r="E14"/>
  <c r="F14" s="1"/>
  <c r="E15"/>
  <c r="E16"/>
  <c r="F16" s="1"/>
  <c r="E17"/>
  <c r="E18"/>
  <c r="F18" s="1"/>
  <c r="E19"/>
  <c r="E20"/>
  <c r="F20" s="1"/>
  <c r="E21"/>
  <c r="E22"/>
  <c r="F22" s="1"/>
  <c r="E23"/>
  <c r="E24"/>
  <c r="F24" s="1"/>
  <c r="E25"/>
  <c r="E26"/>
  <c r="F26" s="1"/>
  <c r="E27"/>
  <c r="E28"/>
  <c r="F28" s="1"/>
  <c r="E29"/>
  <c r="G29" s="1"/>
  <c r="E30"/>
  <c r="F30" s="1"/>
  <c r="E31"/>
  <c r="G31" s="1"/>
  <c r="E32"/>
  <c r="F32" s="1"/>
  <c r="E33"/>
  <c r="G33" s="1"/>
  <c r="E34"/>
  <c r="F34" s="1"/>
  <c r="E35"/>
  <c r="G35" s="1"/>
  <c r="E36"/>
  <c r="F36" s="1"/>
  <c r="E37"/>
  <c r="G37" s="1"/>
  <c r="E38"/>
  <c r="F38" s="1"/>
  <c r="E39"/>
  <c r="E40"/>
  <c r="F40" s="1"/>
  <c r="E41"/>
  <c r="E42"/>
  <c r="F42" s="1"/>
  <c r="E43"/>
  <c r="E44"/>
  <c r="F44" s="1"/>
  <c r="G44"/>
  <c r="E45"/>
  <c r="E46"/>
  <c r="F46" s="1"/>
  <c r="E11"/>
  <c r="G11" s="1"/>
  <c r="G28" l="1"/>
  <c r="G20"/>
  <c r="G36"/>
  <c r="G32"/>
  <c r="G16"/>
  <c r="F11"/>
  <c r="H11" s="1"/>
  <c r="G40"/>
  <c r="H40" s="1"/>
  <c r="G24"/>
  <c r="E49"/>
  <c r="G46"/>
  <c r="G38"/>
  <c r="H38" s="1"/>
  <c r="G30"/>
  <c r="G22"/>
  <c r="H22" s="1"/>
  <c r="G14"/>
  <c r="G42"/>
  <c r="H42" s="1"/>
  <c r="G34"/>
  <c r="H34" s="1"/>
  <c r="G26"/>
  <c r="H26" s="1"/>
  <c r="G18"/>
  <c r="B15" i="4"/>
  <c r="B17" s="1"/>
  <c r="G45" i="3"/>
  <c r="G43"/>
  <c r="G41"/>
  <c r="G39"/>
  <c r="G27"/>
  <c r="G25"/>
  <c r="G23"/>
  <c r="G21"/>
  <c r="G19"/>
  <c r="G17"/>
  <c r="G15"/>
  <c r="G13"/>
  <c r="H46"/>
  <c r="F45"/>
  <c r="H44"/>
  <c r="F43"/>
  <c r="F41"/>
  <c r="H41" s="1"/>
  <c r="F39"/>
  <c r="H39" s="1"/>
  <c r="F37"/>
  <c r="H37" s="1"/>
  <c r="H36"/>
  <c r="F35"/>
  <c r="F33"/>
  <c r="H33" s="1"/>
  <c r="H32"/>
  <c r="F31"/>
  <c r="H31" s="1"/>
  <c r="H30"/>
  <c r="F29"/>
  <c r="H29" s="1"/>
  <c r="H28"/>
  <c r="F27"/>
  <c r="F25"/>
  <c r="H24"/>
  <c r="F23"/>
  <c r="F21"/>
  <c r="H21" s="1"/>
  <c r="H20"/>
  <c r="F19"/>
  <c r="H18"/>
  <c r="F17"/>
  <c r="H17" s="1"/>
  <c r="H16"/>
  <c r="F15"/>
  <c r="H14"/>
  <c r="F13"/>
  <c r="H13" s="1"/>
  <c r="H12"/>
  <c r="H35"/>
  <c r="H25" l="1"/>
  <c r="H23"/>
  <c r="H15"/>
  <c r="H19"/>
  <c r="I19" s="1"/>
  <c r="J19" s="1"/>
  <c r="G49"/>
  <c r="H27"/>
  <c r="I27" s="1"/>
  <c r="J27" s="1"/>
  <c r="H45"/>
  <c r="I45" s="1"/>
  <c r="J45" s="1"/>
  <c r="I11"/>
  <c r="J11" s="1"/>
  <c r="H43"/>
  <c r="F49"/>
  <c r="I39"/>
  <c r="J39" s="1"/>
  <c r="I13"/>
  <c r="J13" s="1"/>
  <c r="I17"/>
  <c r="J17" s="1"/>
  <c r="I21"/>
  <c r="J21" s="1"/>
  <c r="I25"/>
  <c r="J25" s="1"/>
  <c r="I29"/>
  <c r="J29" s="1"/>
  <c r="I37"/>
  <c r="J37" s="1"/>
  <c r="I41"/>
  <c r="J41" s="1"/>
  <c r="I33"/>
  <c r="J33" s="1"/>
  <c r="I18"/>
  <c r="J18" s="1"/>
  <c r="I26"/>
  <c r="J26" s="1"/>
  <c r="I34"/>
  <c r="J34" s="1"/>
  <c r="I42"/>
  <c r="J42" s="1"/>
  <c r="I23"/>
  <c r="J23" s="1"/>
  <c r="I15"/>
  <c r="J15" s="1"/>
  <c r="I35"/>
  <c r="J35" s="1"/>
  <c r="I14"/>
  <c r="J14" s="1"/>
  <c r="I22"/>
  <c r="J22" s="1"/>
  <c r="I30"/>
  <c r="J30" s="1"/>
  <c r="I38"/>
  <c r="J38" s="1"/>
  <c r="I46"/>
  <c r="J46" s="1"/>
  <c r="I31"/>
  <c r="J31" s="1"/>
  <c r="I12"/>
  <c r="J12" s="1"/>
  <c r="I16"/>
  <c r="J16" s="1"/>
  <c r="I20"/>
  <c r="J20" s="1"/>
  <c r="I24"/>
  <c r="J24" s="1"/>
  <c r="I28"/>
  <c r="J28" s="1"/>
  <c r="I32"/>
  <c r="J32" s="1"/>
  <c r="I36"/>
  <c r="J36" s="1"/>
  <c r="I40"/>
  <c r="J40" s="1"/>
  <c r="I44"/>
  <c r="J44" s="1"/>
  <c r="H49" l="1"/>
  <c r="I43"/>
  <c r="J43" s="1"/>
  <c r="J49" s="1"/>
  <c r="I49" l="1"/>
</calcChain>
</file>

<file path=xl/sharedStrings.xml><?xml version="1.0" encoding="utf-8"?>
<sst xmlns="http://schemas.openxmlformats.org/spreadsheetml/2006/main" count="437" uniqueCount="167">
  <si>
    <t>CONTPAQ i</t>
  </si>
  <si>
    <t xml:space="preserve">      NÓMINAS</t>
  </si>
  <si>
    <t>05 INGENIERIA FISCAL LABORAL SC</t>
  </si>
  <si>
    <t>Lista de Raya (forma tabular)</t>
  </si>
  <si>
    <t>Periodo 26 al 26 Semanal del 21/06/2017 al 27/06/2017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</si>
  <si>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</si>
  <si>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</si>
  <si>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</si>
  <si>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</si>
  <si>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</si>
  <si>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</si>
  <si>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</si>
  <si>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</si>
  <si>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</si>
  <si>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</si>
  <si>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</si>
  <si>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</si>
  <si>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</si>
  <si>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</si>
  <si>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</si>
  <si>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</si>
  <si>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</si>
  <si>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</si>
  <si>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</si>
  <si>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</si>
  <si>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</si>
  <si>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</si>
  <si>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</si>
  <si>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</si>
  <si>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</si>
  <si>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</si>
  <si>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</si>
  <si>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ATA07</t>
  </si>
  <si>
    <t>Arroyo Torres Angela Daniela</t>
  </si>
  <si>
    <t>0BJ00</t>
  </si>
  <si>
    <t>Becerra Jimenez Alejandro Bonifacio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</si>
  <si>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</si>
  <si>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</si>
  <si>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</si>
  <si>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</si>
  <si>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</si>
  <si>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</si>
  <si>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</si>
  <si>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</si>
  <si>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CAJ02</t>
  </si>
  <si>
    <t>Cerda Arias Jose Eduardo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</si>
  <si>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</si>
  <si>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</si>
  <si>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</si>
  <si>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</si>
  <si>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</si>
  <si>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</si>
  <si>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</si>
  <si>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</si>
  <si>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</si>
  <si>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</si>
  <si>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</si>
  <si>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</si>
  <si>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GRC07</t>
  </si>
  <si>
    <t>Gonzalez Rico Cesar Humberto</t>
  </si>
  <si>
    <t>GOM24</t>
  </si>
  <si>
    <t>Gutierrez Olvera Marihuri</t>
  </si>
  <si>
    <t>0HQ20</t>
  </si>
  <si>
    <t>Hernandez Quintero Maria De La Luz</t>
  </si>
  <si>
    <t>0LC00</t>
  </si>
  <si>
    <t>Leon Cabello Luis Alberto</t>
  </si>
  <si>
    <t>LAC02</t>
  </si>
  <si>
    <t>Loyola Acosta Carlos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</si>
  <si>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</si>
  <si>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</si>
  <si>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</si>
  <si>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</si>
  <si>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</si>
  <si>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</si>
  <si>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</si>
  <si>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</si>
  <si>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</si>
  <si>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</si>
  <si>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</si>
  <si>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</si>
  <si>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</si>
  <si>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</si>
  <si>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</si>
  <si>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</si>
  <si>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</si>
  <si>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</si>
  <si>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</si>
  <si>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</si>
  <si>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</si>
  <si>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</si>
  <si>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</si>
  <si>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</si>
  <si>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</si>
  <si>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</si>
  <si>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</si>
  <si>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</si>
  <si>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 xml:space="preserve">  =============</t>
  </si>
  <si>
    <t>Total Gral.</t>
  </si>
  <si>
    <t xml:space="preserve"> </t>
  </si>
  <si>
    <t>Periodo 26 del 2017-06-21 al 2017-06-27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</si>
  <si>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</si>
  <si>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</si>
  <si>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</si>
  <si>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</si>
  <si>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</si>
  <si>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</si>
  <si>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</si>
  <si>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36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</si>
  <si>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</si>
  <si>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</si>
  <si>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</si>
  <si>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</si>
  <si>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</si>
  <si>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</si>
  <si>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</si>
  <si>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</si>
  <si>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</si>
  <si>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</si>
  <si>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</si>
  <si>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</si>
  <si>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</si>
  <si>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</si>
  <si>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</si>
  <si>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</si>
  <si>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</si>
  <si>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26</t>
  </si>
  <si>
    <t>21/06/2017 al 27/06/2017</t>
  </si>
  <si>
    <t>VENTAS</t>
  </si>
  <si>
    <t xml:space="preserve">ALBA GALLART DIEGO KISAI </t>
  </si>
  <si>
    <t>ALFARO QUEZADA PABLO FRANCISCO</t>
  </si>
  <si>
    <t>ANDRADE RODRIGUEZ MIGUEL ANGEL</t>
  </si>
  <si>
    <t>ARELLANO ALVAREZ JAVIER</t>
  </si>
  <si>
    <t>ARROYO TORRES ANGELA DANIELA</t>
  </si>
  <si>
    <t>CORPORATIVO</t>
  </si>
  <si>
    <t>BECERRA JIMENEZ ALEJANDRO</t>
  </si>
  <si>
    <t>SEMINUEVOS</t>
  </si>
  <si>
    <t>CARRANCO MANCERA VIRIDIANA</t>
  </si>
  <si>
    <t>CASAS VILLANUEVA MARIO</t>
  </si>
  <si>
    <t>CASTRO ROMERO LIZBETH</t>
  </si>
  <si>
    <t>ADMON SERVICIO</t>
  </si>
  <si>
    <t>CAZARES CHAIRES ERIKA</t>
  </si>
  <si>
    <t>CERDA ARIAS JOSE EDUARDO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</si>
  <si>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</si>
  <si>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</si>
  <si>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</si>
  <si>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</si>
  <si>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</si>
  <si>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</si>
  <si>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GONZALEZ RICO CESAR HUMBERTO</t>
  </si>
  <si>
    <t>GUTIERREZ OLVERA MARIHURI</t>
  </si>
  <si>
    <t>HERNANDEZ QUINTERO MARIA DE LA LUZ</t>
  </si>
  <si>
    <t>LEON CABELLO LUIS ALBERTO</t>
  </si>
  <si>
    <t>LOYOLA ACOSTA CARLOS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</si>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</sst>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0" borderId="13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pane xSplit="2" ySplit="10" topLeftCell="C41" activePane="bottomRight" state="frozen"/>
      <selection pane="topRight" activeCell="C1" sqref="C1"/>
      <selection pane="bottomLeft" activeCell="A11" sqref="A11"/>
      <selection pane="bottomRight" activeCell="J23" sqref="J23"/>
    </sheetView>
  </sheetViews>
  <sheetFormatPr baseColWidth="10" defaultRowHeight="11.25"/>
  <cols>
    <col min="1" max="1" width="7.7109375" style="2" customWidth="1"/>
    <col min="2" max="2" width="28.140625" style="1" customWidth="1"/>
    <col min="3" max="3" width="13.5703125" style="1" bestFit="1" customWidth="1"/>
    <col min="4" max="4" width="11.42578125" style="1"/>
    <col min="5" max="5" width="14.42578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98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108</v>
      </c>
      <c r="F7" s="43"/>
      <c r="G7" s="43"/>
      <c r="H7" s="43"/>
      <c r="I7" s="43"/>
      <c r="J7" s="44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109</v>
      </c>
      <c r="G8" s="39" t="s">
        <v>110</v>
      </c>
      <c r="H8" s="39" t="s">
        <v>111</v>
      </c>
      <c r="I8" s="39" t="s">
        <v>112</v>
      </c>
      <c r="J8" s="39" t="s">
        <v>113</v>
      </c>
    </row>
    <row r="9" spans="1:13" ht="12" thickTop="1">
      <c r="A9" s="12" t="s">
        <v>23</v>
      </c>
    </row>
    <row r="11" spans="1:13" ht="14.25">
      <c r="A11" s="2" t="s">
        <v>24</v>
      </c>
      <c r="B11" s="1" t="s">
        <v>25</v>
      </c>
      <c r="C11" s="13">
        <v>14103.25</v>
      </c>
      <c r="E11" s="40">
        <f>+C11</f>
        <v>14103.25</v>
      </c>
      <c r="F11" s="40">
        <f>+E11*2%</f>
        <v>282.065</v>
      </c>
      <c r="G11" s="40">
        <f>+E11*7.5%</f>
        <v>1057.7437499999999</v>
      </c>
      <c r="H11" s="40">
        <f>SUM(E11:G11)</f>
        <v>15443.05875</v>
      </c>
      <c r="I11" s="40">
        <f>+H11*16%</f>
        <v>2470.8894</v>
      </c>
      <c r="J11" s="40">
        <f>+H11+I11</f>
        <v>17913.94815</v>
      </c>
      <c r="L11" s="57" t="s">
        <v>127</v>
      </c>
      <c r="M11" s="58" t="s">
        <v>128</v>
      </c>
    </row>
    <row r="12" spans="1:13" ht="14.25">
      <c r="A12" s="2" t="s">
        <v>26</v>
      </c>
      <c r="B12" s="1" t="s">
        <v>27</v>
      </c>
      <c r="C12" s="13">
        <v>9934.23</v>
      </c>
      <c r="E12" s="40">
        <f t="shared" ref="E12:E46" si="0">+C12</f>
        <v>9934.23</v>
      </c>
      <c r="F12" s="40">
        <f t="shared" ref="F12:F46" si="1">+E12*2%</f>
        <v>198.68459999999999</v>
      </c>
      <c r="G12" s="40">
        <f t="shared" ref="G12:G46" si="2">+E12*7.5%</f>
        <v>745.06724999999994</v>
      </c>
      <c r="H12" s="40">
        <f t="shared" ref="H12:H46" si="3">SUM(E12:G12)</f>
        <v>10877.98185</v>
      </c>
      <c r="I12" s="40">
        <f t="shared" ref="I12:I46" si="4">+H12*16%</f>
        <v>1740.4770960000001</v>
      </c>
      <c r="J12" s="40">
        <f t="shared" ref="J12:J46" si="5">+H12+I12</f>
        <v>12618.458946000001</v>
      </c>
      <c r="L12" s="57" t="s">
        <v>127</v>
      </c>
      <c r="M12" s="58" t="s">
        <v>129</v>
      </c>
    </row>
    <row r="13" spans="1:13" ht="14.25">
      <c r="A13" s="2" t="s">
        <v>28</v>
      </c>
      <c r="B13" s="1" t="s">
        <v>29</v>
      </c>
      <c r="C13" s="13">
        <v>9177.23</v>
      </c>
      <c r="E13" s="40">
        <f t="shared" si="0"/>
        <v>9177.23</v>
      </c>
      <c r="F13" s="40">
        <f t="shared" si="1"/>
        <v>183.5446</v>
      </c>
      <c r="G13" s="40">
        <f t="shared" si="2"/>
        <v>688.29224999999997</v>
      </c>
      <c r="H13" s="40">
        <f t="shared" si="3"/>
        <v>10049.066849999999</v>
      </c>
      <c r="I13" s="40">
        <f t="shared" si="4"/>
        <v>1607.850696</v>
      </c>
      <c r="J13" s="40">
        <f t="shared" si="5"/>
        <v>11656.917545999999</v>
      </c>
      <c r="L13" s="57" t="s">
        <v>127</v>
      </c>
      <c r="M13" s="58" t="s">
        <v>130</v>
      </c>
    </row>
    <row r="14" spans="1:13" ht="14.25">
      <c r="A14" s="2" t="s">
        <v>30</v>
      </c>
      <c r="B14" s="1" t="s">
        <v>31</v>
      </c>
      <c r="C14" s="13">
        <v>8543.81</v>
      </c>
      <c r="E14" s="40">
        <f t="shared" si="0"/>
        <v>8543.81</v>
      </c>
      <c r="F14" s="40">
        <f t="shared" si="1"/>
        <v>170.87619999999998</v>
      </c>
      <c r="G14" s="40">
        <f t="shared" si="2"/>
        <v>640.78574999999989</v>
      </c>
      <c r="H14" s="40">
        <f t="shared" si="3"/>
        <v>9355.4719499999992</v>
      </c>
      <c r="I14" s="40">
        <f t="shared" si="4"/>
        <v>1496.8755119999998</v>
      </c>
      <c r="J14" s="40">
        <f t="shared" si="5"/>
        <v>10852.347462</v>
      </c>
      <c r="L14" s="57" t="s">
        <v>127</v>
      </c>
      <c r="M14" s="58" t="s">
        <v>131</v>
      </c>
    </row>
    <row r="15" spans="1:13" ht="14.25">
      <c r="A15" s="2" t="s">
        <v>32</v>
      </c>
      <c r="B15" s="1" t="s">
        <v>33</v>
      </c>
      <c r="C15" s="13">
        <v>7080.51</v>
      </c>
      <c r="E15" s="40">
        <f t="shared" si="0"/>
        <v>7080.51</v>
      </c>
      <c r="F15" s="40">
        <f t="shared" si="1"/>
        <v>141.61020000000002</v>
      </c>
      <c r="G15" s="40">
        <f t="shared" si="2"/>
        <v>531.03824999999995</v>
      </c>
      <c r="H15" s="40">
        <f t="shared" si="3"/>
        <v>7753.1584499999999</v>
      </c>
      <c r="I15" s="40">
        <f t="shared" si="4"/>
        <v>1240.5053519999999</v>
      </c>
      <c r="J15" s="40">
        <f t="shared" si="5"/>
        <v>8993.6638019999991</v>
      </c>
      <c r="L15" s="57" t="s">
        <v>127</v>
      </c>
      <c r="M15" s="58" t="s">
        <v>132</v>
      </c>
    </row>
    <row r="16" spans="1:13" ht="14.25">
      <c r="A16" s="2" t="s">
        <v>34</v>
      </c>
      <c r="B16" s="1" t="s">
        <v>35</v>
      </c>
      <c r="C16" s="13">
        <v>1900.01</v>
      </c>
      <c r="E16" s="40">
        <f t="shared" si="0"/>
        <v>1900.01</v>
      </c>
      <c r="F16" s="40">
        <f t="shared" si="1"/>
        <v>38.0002</v>
      </c>
      <c r="G16" s="40">
        <f t="shared" si="2"/>
        <v>142.50074999999998</v>
      </c>
      <c r="H16" s="40">
        <f t="shared" si="3"/>
        <v>2080.5109499999999</v>
      </c>
      <c r="I16" s="40">
        <f t="shared" si="4"/>
        <v>332.88175200000001</v>
      </c>
      <c r="J16" s="40">
        <f t="shared" si="5"/>
        <v>2413.3927020000001</v>
      </c>
      <c r="L16" s="57" t="s">
        <v>133</v>
      </c>
      <c r="M16" s="58" t="s">
        <v>134</v>
      </c>
    </row>
    <row r="17" spans="1:13" ht="14.25">
      <c r="A17" s="2" t="s">
        <v>36</v>
      </c>
      <c r="B17" s="1" t="s">
        <v>37</v>
      </c>
      <c r="C17" s="13">
        <v>855.63</v>
      </c>
      <c r="E17" s="40">
        <f t="shared" si="0"/>
        <v>855.63</v>
      </c>
      <c r="F17" s="40">
        <f t="shared" si="1"/>
        <v>17.1126</v>
      </c>
      <c r="G17" s="40">
        <f t="shared" si="2"/>
        <v>64.172249999999991</v>
      </c>
      <c r="H17" s="40">
        <f t="shared" si="3"/>
        <v>936.91485</v>
      </c>
      <c r="I17" s="40">
        <f t="shared" si="4"/>
        <v>149.90637599999999</v>
      </c>
      <c r="J17" s="40">
        <f t="shared" si="5"/>
        <v>1086.821226</v>
      </c>
      <c r="L17" s="57" t="s">
        <v>135</v>
      </c>
      <c r="M17" s="58" t="s">
        <v>136</v>
      </c>
    </row>
    <row r="18" spans="1:13" ht="14.25">
      <c r="A18" s="2" t="s">
        <v>38</v>
      </c>
      <c r="B18" s="1" t="s">
        <v>39</v>
      </c>
      <c r="C18" s="13">
        <v>37453.68</v>
      </c>
      <c r="E18" s="40">
        <f t="shared" si="0"/>
        <v>37453.68</v>
      </c>
      <c r="F18" s="40">
        <f t="shared" si="1"/>
        <v>749.07360000000006</v>
      </c>
      <c r="G18" s="40">
        <f t="shared" si="2"/>
        <v>2809.0259999999998</v>
      </c>
      <c r="H18" s="40">
        <f t="shared" si="3"/>
        <v>41011.779600000002</v>
      </c>
      <c r="I18" s="40">
        <f t="shared" si="4"/>
        <v>6561.884736</v>
      </c>
      <c r="J18" s="40">
        <f t="shared" si="5"/>
        <v>47573.664336000002</v>
      </c>
      <c r="L18" s="57" t="s">
        <v>127</v>
      </c>
      <c r="M18" s="58" t="s">
        <v>137</v>
      </c>
    </row>
    <row r="19" spans="1:13" ht="14.25">
      <c r="A19" s="2" t="s">
        <v>40</v>
      </c>
      <c r="B19" s="1" t="s">
        <v>41</v>
      </c>
      <c r="C19" s="13">
        <v>6814.81</v>
      </c>
      <c r="E19" s="40">
        <f t="shared" si="0"/>
        <v>6814.81</v>
      </c>
      <c r="F19" s="40">
        <f t="shared" si="1"/>
        <v>136.2962</v>
      </c>
      <c r="G19" s="40">
        <f t="shared" si="2"/>
        <v>511.11075</v>
      </c>
      <c r="H19" s="40">
        <f t="shared" si="3"/>
        <v>7462.21695</v>
      </c>
      <c r="I19" s="40">
        <f t="shared" si="4"/>
        <v>1193.954712</v>
      </c>
      <c r="J19" s="40">
        <f t="shared" si="5"/>
        <v>8656.1716620000007</v>
      </c>
      <c r="L19" s="57" t="s">
        <v>127</v>
      </c>
      <c r="M19" s="58" t="s">
        <v>138</v>
      </c>
    </row>
    <row r="20" spans="1:13" ht="14.25">
      <c r="A20" s="2" t="s">
        <v>42</v>
      </c>
      <c r="B20" s="1" t="s">
        <v>43</v>
      </c>
      <c r="C20" s="13">
        <v>4300.03</v>
      </c>
      <c r="E20" s="40">
        <f t="shared" si="0"/>
        <v>4300.03</v>
      </c>
      <c r="F20" s="40">
        <f t="shared" si="1"/>
        <v>86.000599999999991</v>
      </c>
      <c r="G20" s="40">
        <f t="shared" si="2"/>
        <v>322.50224999999995</v>
      </c>
      <c r="H20" s="40">
        <f t="shared" si="3"/>
        <v>4708.5328499999996</v>
      </c>
      <c r="I20" s="40">
        <f t="shared" si="4"/>
        <v>753.36525599999993</v>
      </c>
      <c r="J20" s="40">
        <f t="shared" si="5"/>
        <v>5461.8981059999996</v>
      </c>
      <c r="L20" s="57" t="s">
        <v>139</v>
      </c>
      <c r="M20" s="58" t="s">
        <v>140</v>
      </c>
    </row>
    <row r="21" spans="1:13" ht="14.25">
      <c r="A21" s="2" t="s">
        <v>44</v>
      </c>
      <c r="B21" s="1" t="s">
        <v>45</v>
      </c>
      <c r="C21" s="13">
        <v>1026.76</v>
      </c>
      <c r="E21" s="40">
        <f t="shared" si="0"/>
        <v>1026.76</v>
      </c>
      <c r="F21" s="40">
        <f t="shared" si="1"/>
        <v>20.5352</v>
      </c>
      <c r="G21" s="40">
        <f t="shared" si="2"/>
        <v>77.006999999999991</v>
      </c>
      <c r="H21" s="40">
        <f t="shared" si="3"/>
        <v>1124.3022000000001</v>
      </c>
      <c r="I21" s="40">
        <f t="shared" si="4"/>
        <v>179.88835200000003</v>
      </c>
      <c r="J21" s="40">
        <f t="shared" si="5"/>
        <v>1304.190552</v>
      </c>
      <c r="L21" s="57" t="s">
        <v>127</v>
      </c>
      <c r="M21" s="58" t="s">
        <v>141</v>
      </c>
    </row>
    <row r="22" spans="1:13" ht="14.25">
      <c r="A22" s="2" t="s">
        <v>46</v>
      </c>
      <c r="B22" s="1" t="s">
        <v>47</v>
      </c>
      <c r="C22" s="13">
        <v>32738.36</v>
      </c>
      <c r="E22" s="40">
        <f t="shared" si="0"/>
        <v>32738.36</v>
      </c>
      <c r="F22" s="40">
        <f t="shared" si="1"/>
        <v>654.7672</v>
      </c>
      <c r="G22" s="40">
        <f t="shared" si="2"/>
        <v>2455.377</v>
      </c>
      <c r="H22" s="40">
        <f t="shared" si="3"/>
        <v>35848.504200000003</v>
      </c>
      <c r="I22" s="40">
        <f t="shared" si="4"/>
        <v>5735.7606720000003</v>
      </c>
      <c r="J22" s="40">
        <f t="shared" si="5"/>
        <v>41584.264872</v>
      </c>
      <c r="L22" s="57" t="s">
        <v>127</v>
      </c>
      <c r="M22" s="58" t="s">
        <v>142</v>
      </c>
    </row>
    <row r="23" spans="1:13" ht="14.25">
      <c r="A23" s="2" t="s">
        <v>48</v>
      </c>
      <c r="B23" s="1" t="s">
        <v>49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7" t="s">
        <v>127</v>
      </c>
      <c r="M23" s="58" t="s">
        <v>143</v>
      </c>
    </row>
    <row r="24" spans="1:13" ht="14.25">
      <c r="A24" s="2" t="s">
        <v>50</v>
      </c>
      <c r="B24" s="1" t="s">
        <v>51</v>
      </c>
      <c r="C24" s="13">
        <v>64156.1</v>
      </c>
      <c r="E24" s="40">
        <f t="shared" si="0"/>
        <v>64156.1</v>
      </c>
      <c r="F24" s="40">
        <f t="shared" si="1"/>
        <v>1283.1220000000001</v>
      </c>
      <c r="G24" s="40">
        <f t="shared" si="2"/>
        <v>4811.7074999999995</v>
      </c>
      <c r="H24" s="40">
        <f t="shared" si="3"/>
        <v>70250.929499999998</v>
      </c>
      <c r="I24" s="40">
        <f t="shared" si="4"/>
        <v>11240.148719999999</v>
      </c>
      <c r="J24" s="40">
        <f t="shared" si="5"/>
        <v>81491.078219999996</v>
      </c>
      <c r="L24" s="57" t="s">
        <v>127</v>
      </c>
      <c r="M24" s="58" t="s">
        <v>144</v>
      </c>
    </row>
    <row r="25" spans="1:13" ht="14.25">
      <c r="A25" s="2" t="s">
        <v>52</v>
      </c>
      <c r="B25" s="1" t="s">
        <v>53</v>
      </c>
      <c r="C25" s="13">
        <v>12222.82</v>
      </c>
      <c r="E25" s="40">
        <f t="shared" si="0"/>
        <v>12222.82</v>
      </c>
      <c r="F25" s="40">
        <f t="shared" si="1"/>
        <v>244.4564</v>
      </c>
      <c r="G25" s="40">
        <f t="shared" si="2"/>
        <v>916.7115</v>
      </c>
      <c r="H25" s="40">
        <f t="shared" si="3"/>
        <v>13383.987899999998</v>
      </c>
      <c r="I25" s="40">
        <f t="shared" si="4"/>
        <v>2141.4380639999999</v>
      </c>
      <c r="J25" s="40">
        <f t="shared" si="5"/>
        <v>15525.425963999998</v>
      </c>
      <c r="L25" s="57" t="s">
        <v>127</v>
      </c>
      <c r="M25" s="58" t="s">
        <v>145</v>
      </c>
    </row>
    <row r="26" spans="1:13" ht="14.25">
      <c r="A26" s="2" t="s">
        <v>54</v>
      </c>
      <c r="B26" s="1" t="s">
        <v>55</v>
      </c>
      <c r="C26" s="13">
        <v>11494.13</v>
      </c>
      <c r="E26" s="40">
        <f t="shared" si="0"/>
        <v>11494.13</v>
      </c>
      <c r="F26" s="40">
        <f t="shared" si="1"/>
        <v>229.8826</v>
      </c>
      <c r="G26" s="40">
        <f t="shared" si="2"/>
        <v>862.05974999999989</v>
      </c>
      <c r="H26" s="40">
        <f t="shared" si="3"/>
        <v>12586.07235</v>
      </c>
      <c r="I26" s="40">
        <f t="shared" si="4"/>
        <v>2013.7715760000001</v>
      </c>
      <c r="J26" s="40">
        <f t="shared" si="5"/>
        <v>14599.843926000001</v>
      </c>
      <c r="L26" s="57" t="s">
        <v>127</v>
      </c>
      <c r="M26" s="58" t="s">
        <v>146</v>
      </c>
    </row>
    <row r="27" spans="1:13" ht="14.25">
      <c r="A27" s="2" t="s">
        <v>56</v>
      </c>
      <c r="B27" s="1" t="s">
        <v>57</v>
      </c>
      <c r="C27" s="13">
        <v>14628.7</v>
      </c>
      <c r="E27" s="40">
        <f t="shared" si="0"/>
        <v>14628.7</v>
      </c>
      <c r="F27" s="40">
        <f t="shared" si="1"/>
        <v>292.57400000000001</v>
      </c>
      <c r="G27" s="40">
        <f t="shared" si="2"/>
        <v>1097.1524999999999</v>
      </c>
      <c r="H27" s="40">
        <f t="shared" si="3"/>
        <v>16018.426500000001</v>
      </c>
      <c r="I27" s="40">
        <f t="shared" si="4"/>
        <v>2562.9482400000002</v>
      </c>
      <c r="J27" s="40">
        <f t="shared" si="5"/>
        <v>18581.374740000003</v>
      </c>
      <c r="L27" s="58" t="s">
        <v>127</v>
      </c>
      <c r="M27" s="58" t="s">
        <v>147</v>
      </c>
    </row>
    <row r="28" spans="1:13" ht="14.25">
      <c r="A28" s="2" t="s">
        <v>58</v>
      </c>
      <c r="B28" s="1" t="s">
        <v>59</v>
      </c>
      <c r="C28" s="13">
        <v>1026.76</v>
      </c>
      <c r="E28" s="40">
        <f t="shared" si="0"/>
        <v>1026.76</v>
      </c>
      <c r="F28" s="40">
        <f t="shared" si="1"/>
        <v>20.5352</v>
      </c>
      <c r="G28" s="40">
        <f t="shared" si="2"/>
        <v>77.006999999999991</v>
      </c>
      <c r="H28" s="40">
        <f t="shared" si="3"/>
        <v>1124.3022000000001</v>
      </c>
      <c r="I28" s="40">
        <f t="shared" si="4"/>
        <v>179.88835200000003</v>
      </c>
      <c r="J28" s="40">
        <f t="shared" si="5"/>
        <v>1304.190552</v>
      </c>
      <c r="L28" s="57" t="s">
        <v>127</v>
      </c>
      <c r="M28" s="58" t="s">
        <v>148</v>
      </c>
    </row>
    <row r="29" spans="1:13" ht="14.25">
      <c r="A29" s="2" t="s">
        <v>60</v>
      </c>
      <c r="B29" s="1" t="s">
        <v>61</v>
      </c>
      <c r="C29" s="13">
        <v>35880.49</v>
      </c>
      <c r="E29" s="40">
        <f t="shared" si="0"/>
        <v>35880.49</v>
      </c>
      <c r="F29" s="40">
        <f t="shared" si="1"/>
        <v>717.60979999999995</v>
      </c>
      <c r="G29" s="40">
        <f t="shared" si="2"/>
        <v>2691.0367499999998</v>
      </c>
      <c r="H29" s="40">
        <f t="shared" si="3"/>
        <v>39289.136549999996</v>
      </c>
      <c r="I29" s="40">
        <f t="shared" si="4"/>
        <v>6286.2618479999992</v>
      </c>
      <c r="J29" s="40">
        <f t="shared" si="5"/>
        <v>45575.398397999998</v>
      </c>
      <c r="L29" s="58" t="s">
        <v>127</v>
      </c>
      <c r="M29" s="58" t="s">
        <v>149</v>
      </c>
    </row>
    <row r="30" spans="1:13" ht="14.25">
      <c r="A30" s="2" t="s">
        <v>62</v>
      </c>
      <c r="B30" s="1" t="s">
        <v>63</v>
      </c>
      <c r="C30" s="13">
        <v>5688.26</v>
      </c>
      <c r="E30" s="40">
        <f t="shared" si="0"/>
        <v>5688.26</v>
      </c>
      <c r="F30" s="40">
        <f t="shared" si="1"/>
        <v>113.76520000000001</v>
      </c>
      <c r="G30" s="40">
        <f t="shared" si="2"/>
        <v>426.61950000000002</v>
      </c>
      <c r="H30" s="40">
        <f t="shared" si="3"/>
        <v>6228.6446999999998</v>
      </c>
      <c r="I30" s="40">
        <f t="shared" si="4"/>
        <v>996.58315200000004</v>
      </c>
      <c r="J30" s="40">
        <f t="shared" si="5"/>
        <v>7225.227852</v>
      </c>
      <c r="L30" s="58" t="s">
        <v>127</v>
      </c>
      <c r="M30" s="58" t="s">
        <v>150</v>
      </c>
    </row>
    <row r="31" spans="1:13" ht="14.25">
      <c r="A31" s="2" t="s">
        <v>64</v>
      </c>
      <c r="B31" s="1" t="s">
        <v>65</v>
      </c>
      <c r="C31" s="13">
        <v>4073.05</v>
      </c>
      <c r="E31" s="40">
        <f t="shared" si="0"/>
        <v>4073.05</v>
      </c>
      <c r="F31" s="40">
        <f t="shared" si="1"/>
        <v>81.460999999999999</v>
      </c>
      <c r="G31" s="40">
        <f t="shared" si="2"/>
        <v>305.47874999999999</v>
      </c>
      <c r="H31" s="40">
        <f t="shared" si="3"/>
        <v>4459.9897500000006</v>
      </c>
      <c r="I31" s="40">
        <f t="shared" si="4"/>
        <v>713.59836000000007</v>
      </c>
      <c r="J31" s="40">
        <f t="shared" si="5"/>
        <v>5173.5881100000006</v>
      </c>
      <c r="L31" s="57" t="s">
        <v>139</v>
      </c>
      <c r="M31" s="58" t="s">
        <v>151</v>
      </c>
    </row>
    <row r="32" spans="1:13" ht="14.25">
      <c r="A32" s="2" t="s">
        <v>66</v>
      </c>
      <c r="B32" s="1" t="s">
        <v>67</v>
      </c>
      <c r="C32" s="13">
        <v>2765.17</v>
      </c>
      <c r="E32" s="40">
        <f t="shared" si="0"/>
        <v>2765.17</v>
      </c>
      <c r="F32" s="40">
        <f t="shared" si="1"/>
        <v>55.303400000000003</v>
      </c>
      <c r="G32" s="40">
        <f t="shared" si="2"/>
        <v>207.38775000000001</v>
      </c>
      <c r="H32" s="40">
        <f t="shared" si="3"/>
        <v>3027.8611499999997</v>
      </c>
      <c r="I32" s="40">
        <f t="shared" si="4"/>
        <v>484.45778399999995</v>
      </c>
      <c r="J32" s="40">
        <f t="shared" si="5"/>
        <v>3512.3189339999999</v>
      </c>
      <c r="L32" s="57" t="s">
        <v>139</v>
      </c>
      <c r="M32" s="58" t="s">
        <v>152</v>
      </c>
    </row>
    <row r="33" spans="1:13" ht="14.25">
      <c r="A33" s="2" t="s">
        <v>68</v>
      </c>
      <c r="B33" s="1" t="s">
        <v>69</v>
      </c>
      <c r="C33" s="13">
        <v>6710.31</v>
      </c>
      <c r="E33" s="40">
        <f t="shared" si="0"/>
        <v>6710.31</v>
      </c>
      <c r="F33" s="40">
        <f t="shared" si="1"/>
        <v>134.20620000000002</v>
      </c>
      <c r="G33" s="40">
        <f t="shared" si="2"/>
        <v>503.27325000000002</v>
      </c>
      <c r="H33" s="40">
        <f t="shared" si="3"/>
        <v>7347.7894500000002</v>
      </c>
      <c r="I33" s="40">
        <f t="shared" si="4"/>
        <v>1175.6463120000001</v>
      </c>
      <c r="J33" s="40">
        <f t="shared" si="5"/>
        <v>8523.435762000001</v>
      </c>
      <c r="L33" s="57" t="s">
        <v>135</v>
      </c>
      <c r="M33" s="58" t="s">
        <v>153</v>
      </c>
    </row>
    <row r="34" spans="1:13" ht="14.25">
      <c r="A34" s="2" t="s">
        <v>70</v>
      </c>
      <c r="B34" s="1" t="s">
        <v>71</v>
      </c>
      <c r="C34" s="13">
        <v>23751.3</v>
      </c>
      <c r="E34" s="40">
        <f t="shared" si="0"/>
        <v>23751.3</v>
      </c>
      <c r="F34" s="40">
        <f t="shared" si="1"/>
        <v>475.02600000000001</v>
      </c>
      <c r="G34" s="40">
        <f t="shared" si="2"/>
        <v>1781.3474999999999</v>
      </c>
      <c r="H34" s="40">
        <f t="shared" si="3"/>
        <v>26007.673500000001</v>
      </c>
      <c r="I34" s="40">
        <f t="shared" si="4"/>
        <v>4161.2277599999998</v>
      </c>
      <c r="J34" s="40">
        <f t="shared" si="5"/>
        <v>30168.901259999999</v>
      </c>
      <c r="L34" s="58" t="s">
        <v>127</v>
      </c>
      <c r="M34" s="58" t="s">
        <v>154</v>
      </c>
    </row>
    <row r="35" spans="1:13" ht="14.25">
      <c r="A35" s="2" t="s">
        <v>72</v>
      </c>
      <c r="B35" s="1" t="s">
        <v>73</v>
      </c>
      <c r="C35" s="13">
        <v>53886.080000000002</v>
      </c>
      <c r="E35" s="40">
        <f t="shared" si="0"/>
        <v>53886.080000000002</v>
      </c>
      <c r="F35" s="40">
        <f t="shared" si="1"/>
        <v>1077.7216000000001</v>
      </c>
      <c r="G35" s="40">
        <f t="shared" si="2"/>
        <v>4041.4560000000001</v>
      </c>
      <c r="H35" s="40">
        <f t="shared" si="3"/>
        <v>59005.257599999997</v>
      </c>
      <c r="I35" s="40">
        <f t="shared" si="4"/>
        <v>9440.8412159999989</v>
      </c>
      <c r="J35" s="40">
        <f t="shared" si="5"/>
        <v>68446.098815999998</v>
      </c>
      <c r="L35" s="58" t="s">
        <v>135</v>
      </c>
      <c r="M35" s="58" t="s">
        <v>155</v>
      </c>
    </row>
    <row r="36" spans="1:13" ht="14.25">
      <c r="A36" s="2" t="s">
        <v>74</v>
      </c>
      <c r="B36" s="1" t="s">
        <v>75</v>
      </c>
      <c r="C36" s="13">
        <v>5629.29</v>
      </c>
      <c r="E36" s="40">
        <f t="shared" si="0"/>
        <v>5629.29</v>
      </c>
      <c r="F36" s="40">
        <f t="shared" si="1"/>
        <v>112.58580000000001</v>
      </c>
      <c r="G36" s="40">
        <f t="shared" si="2"/>
        <v>422.19675000000001</v>
      </c>
      <c r="H36" s="40">
        <f t="shared" si="3"/>
        <v>6164.0725499999999</v>
      </c>
      <c r="I36" s="40">
        <f t="shared" si="4"/>
        <v>986.25160800000003</v>
      </c>
      <c r="J36" s="40">
        <f t="shared" si="5"/>
        <v>7150.3241579999994</v>
      </c>
      <c r="L36" s="58" t="s">
        <v>127</v>
      </c>
      <c r="M36" s="58" t="s">
        <v>156</v>
      </c>
    </row>
    <row r="37" spans="1:13" ht="14.25">
      <c r="A37" s="2" t="s">
        <v>76</v>
      </c>
      <c r="B37" s="1" t="s">
        <v>77</v>
      </c>
      <c r="C37" s="13">
        <v>20439.96</v>
      </c>
      <c r="E37" s="40">
        <f t="shared" si="0"/>
        <v>20439.96</v>
      </c>
      <c r="F37" s="40">
        <f t="shared" si="1"/>
        <v>408.79919999999998</v>
      </c>
      <c r="G37" s="40">
        <f t="shared" si="2"/>
        <v>1532.9969999999998</v>
      </c>
      <c r="H37" s="40">
        <f t="shared" si="3"/>
        <v>22381.7562</v>
      </c>
      <c r="I37" s="40">
        <f t="shared" si="4"/>
        <v>3581.0809920000002</v>
      </c>
      <c r="J37" s="40">
        <f t="shared" si="5"/>
        <v>25962.837191999999</v>
      </c>
      <c r="L37" s="58" t="s">
        <v>127</v>
      </c>
      <c r="M37" s="58" t="s">
        <v>157</v>
      </c>
    </row>
    <row r="38" spans="1:13" ht="14.25">
      <c r="A38" s="2" t="s">
        <v>78</v>
      </c>
      <c r="B38" s="1" t="s">
        <v>79</v>
      </c>
      <c r="C38" s="13">
        <v>7288.44</v>
      </c>
      <c r="E38" s="40">
        <f t="shared" si="0"/>
        <v>7288.44</v>
      </c>
      <c r="F38" s="40">
        <f t="shared" si="1"/>
        <v>145.7688</v>
      </c>
      <c r="G38" s="40">
        <f t="shared" si="2"/>
        <v>546.63299999999992</v>
      </c>
      <c r="H38" s="40">
        <f t="shared" si="3"/>
        <v>7980.8417999999992</v>
      </c>
      <c r="I38" s="40">
        <f t="shared" si="4"/>
        <v>1276.9346879999998</v>
      </c>
      <c r="J38" s="40">
        <f t="shared" si="5"/>
        <v>9257.7764879999995</v>
      </c>
      <c r="L38" s="58" t="s">
        <v>127</v>
      </c>
      <c r="M38" s="58" t="s">
        <v>158</v>
      </c>
    </row>
    <row r="39" spans="1:13" ht="14.25">
      <c r="A39" s="2" t="s">
        <v>80</v>
      </c>
      <c r="B39" s="1" t="s">
        <v>81</v>
      </c>
      <c r="C39" s="13">
        <v>3049.76</v>
      </c>
      <c r="E39" s="40">
        <f t="shared" si="0"/>
        <v>3049.76</v>
      </c>
      <c r="F39" s="40">
        <f t="shared" si="1"/>
        <v>60.995200000000004</v>
      </c>
      <c r="G39" s="40">
        <f t="shared" si="2"/>
        <v>228.732</v>
      </c>
      <c r="H39" s="40">
        <f t="shared" si="3"/>
        <v>3339.4872</v>
      </c>
      <c r="I39" s="40">
        <f t="shared" si="4"/>
        <v>534.31795199999999</v>
      </c>
      <c r="J39" s="40">
        <f t="shared" si="5"/>
        <v>3873.8051519999999</v>
      </c>
      <c r="L39" s="57" t="s">
        <v>127</v>
      </c>
      <c r="M39" s="58" t="s">
        <v>159</v>
      </c>
    </row>
    <row r="40" spans="1:13" ht="14.25">
      <c r="A40" s="2" t="s">
        <v>82</v>
      </c>
      <c r="B40" s="1" t="s">
        <v>83</v>
      </c>
      <c r="C40" s="13">
        <v>11141.68</v>
      </c>
      <c r="E40" s="40">
        <f t="shared" si="0"/>
        <v>11141.68</v>
      </c>
      <c r="F40" s="40">
        <f t="shared" si="1"/>
        <v>222.83360000000002</v>
      </c>
      <c r="G40" s="40">
        <f t="shared" si="2"/>
        <v>835.62599999999998</v>
      </c>
      <c r="H40" s="40">
        <f t="shared" si="3"/>
        <v>12200.1396</v>
      </c>
      <c r="I40" s="40">
        <f t="shared" si="4"/>
        <v>1952.022336</v>
      </c>
      <c r="J40" s="40">
        <f t="shared" si="5"/>
        <v>14152.161936</v>
      </c>
      <c r="L40" s="57" t="s">
        <v>135</v>
      </c>
      <c r="M40" s="58" t="s">
        <v>160</v>
      </c>
    </row>
    <row r="41" spans="1:13" ht="14.25">
      <c r="A41" s="2" t="s">
        <v>84</v>
      </c>
      <c r="B41" s="1" t="s">
        <v>85</v>
      </c>
      <c r="C41" s="13">
        <v>31206.799999999999</v>
      </c>
      <c r="E41" s="40">
        <f t="shared" si="0"/>
        <v>31206.799999999999</v>
      </c>
      <c r="F41" s="40">
        <f t="shared" si="1"/>
        <v>624.13599999999997</v>
      </c>
      <c r="G41" s="40">
        <f t="shared" si="2"/>
        <v>2340.5099999999998</v>
      </c>
      <c r="H41" s="40">
        <f t="shared" si="3"/>
        <v>34171.445999999996</v>
      </c>
      <c r="I41" s="40">
        <f t="shared" si="4"/>
        <v>5467.4313599999996</v>
      </c>
      <c r="J41" s="40">
        <f t="shared" si="5"/>
        <v>39638.877359999999</v>
      </c>
      <c r="L41" s="57" t="s">
        <v>127</v>
      </c>
      <c r="M41" s="58" t="s">
        <v>161</v>
      </c>
    </row>
    <row r="42" spans="1:13" ht="14.25">
      <c r="A42" s="2" t="s">
        <v>86</v>
      </c>
      <c r="B42" s="1" t="s">
        <v>87</v>
      </c>
      <c r="C42" s="13">
        <v>5969.94</v>
      </c>
      <c r="E42" s="40">
        <f t="shared" si="0"/>
        <v>5969.94</v>
      </c>
      <c r="F42" s="40">
        <f t="shared" si="1"/>
        <v>119.39879999999999</v>
      </c>
      <c r="G42" s="40">
        <f t="shared" si="2"/>
        <v>447.74549999999994</v>
      </c>
      <c r="H42" s="40">
        <f t="shared" si="3"/>
        <v>6537.0842999999995</v>
      </c>
      <c r="I42" s="40">
        <f t="shared" si="4"/>
        <v>1045.9334879999999</v>
      </c>
      <c r="J42" s="40">
        <f t="shared" si="5"/>
        <v>7583.0177879999992</v>
      </c>
      <c r="L42" s="57" t="s">
        <v>135</v>
      </c>
      <c r="M42" s="58" t="s">
        <v>162</v>
      </c>
    </row>
    <row r="43" spans="1:13" ht="14.25">
      <c r="A43" s="2" t="s">
        <v>88</v>
      </c>
      <c r="B43" s="1" t="s">
        <v>89</v>
      </c>
      <c r="C43" s="13">
        <v>2133.71</v>
      </c>
      <c r="E43" s="40">
        <f t="shared" si="0"/>
        <v>2133.71</v>
      </c>
      <c r="F43" s="40">
        <f t="shared" si="1"/>
        <v>42.674199999999999</v>
      </c>
      <c r="G43" s="40">
        <f t="shared" si="2"/>
        <v>160.02824999999999</v>
      </c>
      <c r="H43" s="40">
        <f t="shared" si="3"/>
        <v>2336.4124499999998</v>
      </c>
      <c r="I43" s="40">
        <f t="shared" si="4"/>
        <v>373.82599199999999</v>
      </c>
      <c r="J43" s="40">
        <f t="shared" si="5"/>
        <v>2710.2384419999998</v>
      </c>
      <c r="L43" s="57" t="s">
        <v>127</v>
      </c>
      <c r="M43" s="58" t="s">
        <v>163</v>
      </c>
    </row>
    <row r="44" spans="1:13" ht="14.25">
      <c r="A44" s="2" t="s">
        <v>90</v>
      </c>
      <c r="B44" s="1" t="s">
        <v>91</v>
      </c>
      <c r="C44" s="13">
        <v>21671.41</v>
      </c>
      <c r="E44" s="40">
        <f t="shared" si="0"/>
        <v>21671.41</v>
      </c>
      <c r="F44" s="40">
        <f t="shared" si="1"/>
        <v>433.4282</v>
      </c>
      <c r="G44" s="40">
        <f t="shared" si="2"/>
        <v>1625.3557499999999</v>
      </c>
      <c r="H44" s="40">
        <f t="shared" si="3"/>
        <v>23730.193949999997</v>
      </c>
      <c r="I44" s="40">
        <f t="shared" si="4"/>
        <v>3796.8310319999996</v>
      </c>
      <c r="J44" s="40">
        <f t="shared" si="5"/>
        <v>27527.024981999995</v>
      </c>
      <c r="L44" s="58" t="s">
        <v>127</v>
      </c>
      <c r="M44" s="58" t="s">
        <v>164</v>
      </c>
    </row>
    <row r="45" spans="1:13" ht="14.25">
      <c r="A45" s="2" t="s">
        <v>92</v>
      </c>
      <c r="B45" s="1" t="s">
        <v>93</v>
      </c>
      <c r="C45" s="13">
        <v>1026.76</v>
      </c>
      <c r="E45" s="40">
        <f t="shared" si="0"/>
        <v>1026.76</v>
      </c>
      <c r="F45" s="40">
        <f t="shared" si="1"/>
        <v>20.5352</v>
      </c>
      <c r="G45" s="40">
        <f t="shared" si="2"/>
        <v>77.006999999999991</v>
      </c>
      <c r="H45" s="40">
        <f t="shared" si="3"/>
        <v>1124.3022000000001</v>
      </c>
      <c r="I45" s="40">
        <f t="shared" si="4"/>
        <v>179.88835200000003</v>
      </c>
      <c r="J45" s="40">
        <f t="shared" si="5"/>
        <v>1304.190552</v>
      </c>
      <c r="L45" s="57" t="s">
        <v>135</v>
      </c>
      <c r="M45" s="58" t="s">
        <v>165</v>
      </c>
    </row>
    <row r="46" spans="1:13" ht="14.25">
      <c r="A46" s="2" t="s">
        <v>94</v>
      </c>
      <c r="B46" s="1" t="s">
        <v>95</v>
      </c>
      <c r="C46" s="13">
        <v>7316.83</v>
      </c>
      <c r="E46" s="40">
        <f t="shared" si="0"/>
        <v>7316.83</v>
      </c>
      <c r="F46" s="40">
        <f t="shared" si="1"/>
        <v>146.3366</v>
      </c>
      <c r="G46" s="40">
        <f t="shared" si="2"/>
        <v>548.76224999999999</v>
      </c>
      <c r="H46" s="40">
        <f t="shared" si="3"/>
        <v>8011.9288499999993</v>
      </c>
      <c r="I46" s="40">
        <f t="shared" si="4"/>
        <v>1281.9086159999999</v>
      </c>
      <c r="J46" s="40">
        <f t="shared" si="5"/>
        <v>9293.837465999999</v>
      </c>
      <c r="L46" s="59" t="s">
        <v>127</v>
      </c>
      <c r="M46" s="59" t="s">
        <v>166</v>
      </c>
    </row>
    <row r="48" spans="1:13" s="7" customFormat="1">
      <c r="A48" s="15"/>
      <c r="C48" s="7" t="s">
        <v>96</v>
      </c>
      <c r="E48" s="38" t="s">
        <v>96</v>
      </c>
      <c r="F48" s="38" t="s">
        <v>96</v>
      </c>
      <c r="G48" s="38" t="s">
        <v>96</v>
      </c>
      <c r="H48" s="38" t="s">
        <v>96</v>
      </c>
      <c r="I48" s="38" t="s">
        <v>96</v>
      </c>
      <c r="J48" s="38" t="s">
        <v>96</v>
      </c>
    </row>
    <row r="49" spans="1:10" ht="13.5" thickBot="1">
      <c r="A49" s="18" t="s">
        <v>97</v>
      </c>
      <c r="B49" s="1" t="s">
        <v>98</v>
      </c>
      <c r="C49" s="17">
        <v>488112.82</v>
      </c>
      <c r="E49" s="41">
        <f>SUM(E11:E46)</f>
        <v>488112.82000000007</v>
      </c>
      <c r="F49" s="41">
        <f t="shared" ref="F49:J49" si="6">SUM(F11:F46)</f>
        <v>9762.256400000002</v>
      </c>
      <c r="G49" s="41">
        <f t="shared" si="6"/>
        <v>36608.461499999998</v>
      </c>
      <c r="H49" s="41">
        <f t="shared" si="6"/>
        <v>534483.5379</v>
      </c>
      <c r="I49" s="41">
        <f t="shared" si="6"/>
        <v>85517.366063999987</v>
      </c>
      <c r="J49" s="41">
        <f t="shared" si="6"/>
        <v>620000.90396400006</v>
      </c>
    </row>
    <row r="50" spans="1:10" ht="12" thickTop="1"/>
    <row r="51" spans="1:10">
      <c r="C51" s="1" t="s">
        <v>98</v>
      </c>
    </row>
    <row r="52" spans="1:10">
      <c r="A52" s="2" t="s">
        <v>98</v>
      </c>
      <c r="B52" s="1" t="s">
        <v>98</v>
      </c>
      <c r="C52" s="16"/>
    </row>
  </sheetData>
  <autoFilter ref="A10:M46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4" sqref="C14"/>
    </sheetView>
  </sheetViews>
  <sheetFormatPr baseColWidth="10" defaultRowHeight="11.25"/>
  <cols>
    <col min="1" max="1" width="7.7109375" style="2" customWidth="1"/>
    <col min="2" max="2" width="28.140625" style="1" customWidth="1"/>
    <col min="3" max="3" width="11.5703125" style="1" customWidth="1"/>
    <col min="4" max="4" width="8.28515625" style="1" customWidth="1"/>
    <col min="5" max="5" width="12.42578125" style="1" customWidth="1"/>
    <col min="6" max="6" width="13.5703125" style="1" bestFit="1" customWidth="1"/>
    <col min="7" max="8" width="13" style="1" bestFit="1" customWidth="1"/>
    <col min="9" max="9" width="11.7109375" style="1" customWidth="1"/>
    <col min="10" max="10" width="12.140625" style="1" customWidth="1"/>
    <col min="11" max="11" width="9.85546875" style="1" customWidth="1"/>
    <col min="12" max="12" width="11" style="1" customWidth="1"/>
    <col min="13" max="13" width="8.5703125" style="1" customWidth="1"/>
    <col min="14" max="14" width="9.7109375" style="1" customWidth="1"/>
    <col min="15" max="15" width="13" style="1" bestFit="1" customWidth="1"/>
    <col min="16" max="16" width="12" style="1" customWidth="1"/>
    <col min="17" max="16384" width="11.42578125" style="1"/>
  </cols>
  <sheetData>
    <row r="1" spans="1:16" ht="18" customHeight="1">
      <c r="A1" s="3" t="s">
        <v>0</v>
      </c>
      <c r="B1" s="45" t="s">
        <v>98</v>
      </c>
      <c r="C1" s="46"/>
      <c r="D1" s="46"/>
    </row>
    <row r="2" spans="1:16" ht="24.95" customHeight="1">
      <c r="A2" s="4" t="s">
        <v>1</v>
      </c>
      <c r="B2" s="20" t="s">
        <v>2</v>
      </c>
      <c r="C2" s="21"/>
      <c r="D2" s="21"/>
    </row>
    <row r="3" spans="1:16" ht="15.75">
      <c r="B3" s="22" t="s">
        <v>3</v>
      </c>
      <c r="C3" s="23"/>
      <c r="D3" s="23"/>
      <c r="E3" s="7"/>
    </row>
    <row r="4" spans="1:16" ht="15">
      <c r="B4" s="24" t="s">
        <v>4</v>
      </c>
      <c r="C4" s="23"/>
      <c r="D4" s="23"/>
      <c r="E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880.08</v>
      </c>
      <c r="D11" s="13">
        <v>146.68</v>
      </c>
      <c r="E11" s="13">
        <v>13076.49</v>
      </c>
      <c r="F11" s="13">
        <v>14103.25</v>
      </c>
      <c r="G11" s="13">
        <v>0</v>
      </c>
      <c r="H11" s="13">
        <v>0</v>
      </c>
      <c r="I11" s="13">
        <v>0</v>
      </c>
      <c r="J11" s="13">
        <v>3383.81</v>
      </c>
      <c r="K11" s="13">
        <v>25.48</v>
      </c>
      <c r="L11" s="13">
        <v>0</v>
      </c>
      <c r="M11" s="14">
        <v>-0.04</v>
      </c>
      <c r="N11" s="13">
        <v>0</v>
      </c>
      <c r="O11" s="13">
        <v>3409.25</v>
      </c>
      <c r="P11" s="13">
        <v>10694</v>
      </c>
    </row>
    <row r="12" spans="1:16">
      <c r="A12" s="2" t="s">
        <v>26</v>
      </c>
      <c r="B12" s="1" t="s">
        <v>27</v>
      </c>
      <c r="C12" s="13">
        <v>880.08</v>
      </c>
      <c r="D12" s="13">
        <v>146.68</v>
      </c>
      <c r="E12" s="13">
        <v>8907.4699999999993</v>
      </c>
      <c r="F12" s="13">
        <v>9934.23</v>
      </c>
      <c r="G12" s="13">
        <v>0</v>
      </c>
      <c r="H12" s="13">
        <v>0</v>
      </c>
      <c r="I12" s="13">
        <v>0</v>
      </c>
      <c r="J12" s="13">
        <v>2133.11</v>
      </c>
      <c r="K12" s="13">
        <v>228.22</v>
      </c>
      <c r="L12" s="13">
        <v>0</v>
      </c>
      <c r="M12" s="13">
        <v>0.1</v>
      </c>
      <c r="N12" s="13">
        <v>0</v>
      </c>
      <c r="O12" s="13">
        <v>2361.4299999999998</v>
      </c>
      <c r="P12" s="13">
        <v>7572.8</v>
      </c>
    </row>
    <row r="13" spans="1:16">
      <c r="A13" s="2" t="s">
        <v>28</v>
      </c>
      <c r="B13" s="1" t="s">
        <v>29</v>
      </c>
      <c r="C13" s="13">
        <v>880.08</v>
      </c>
      <c r="D13" s="13">
        <v>146.68</v>
      </c>
      <c r="E13" s="13">
        <v>8150.47</v>
      </c>
      <c r="F13" s="13">
        <v>9177.23</v>
      </c>
      <c r="G13" s="13">
        <v>0</v>
      </c>
      <c r="H13" s="13">
        <v>0</v>
      </c>
      <c r="I13" s="13">
        <v>0</v>
      </c>
      <c r="J13" s="13">
        <v>1906.01</v>
      </c>
      <c r="K13" s="13">
        <v>64.400000000000006</v>
      </c>
      <c r="L13" s="13">
        <v>0</v>
      </c>
      <c r="M13" s="13">
        <v>0.02</v>
      </c>
      <c r="N13" s="13">
        <v>0</v>
      </c>
      <c r="O13" s="13">
        <v>1970.43</v>
      </c>
      <c r="P13" s="13">
        <v>7206.8</v>
      </c>
    </row>
    <row r="14" spans="1:16">
      <c r="A14" s="2" t="s">
        <v>30</v>
      </c>
      <c r="B14" s="1" t="s">
        <v>31</v>
      </c>
      <c r="C14" s="13">
        <v>733.4</v>
      </c>
      <c r="D14" s="13">
        <v>122.23</v>
      </c>
      <c r="E14" s="13">
        <v>7688.18</v>
      </c>
      <c r="F14" s="13">
        <v>8543.81</v>
      </c>
      <c r="G14" s="13">
        <v>376.46</v>
      </c>
      <c r="H14" s="13">
        <v>0</v>
      </c>
      <c r="I14" s="13">
        <v>0</v>
      </c>
      <c r="J14" s="13">
        <v>1715.98</v>
      </c>
      <c r="K14" s="13">
        <v>118.58</v>
      </c>
      <c r="L14" s="13">
        <v>0</v>
      </c>
      <c r="M14" s="14">
        <v>-0.11</v>
      </c>
      <c r="N14" s="13">
        <v>249.9</v>
      </c>
      <c r="O14" s="13">
        <v>2460.81</v>
      </c>
      <c r="P14" s="13">
        <v>6083</v>
      </c>
    </row>
    <row r="15" spans="1:16">
      <c r="A15" s="2" t="s">
        <v>32</v>
      </c>
      <c r="B15" s="1" t="s">
        <v>33</v>
      </c>
      <c r="C15" s="13">
        <v>733.4</v>
      </c>
      <c r="D15" s="13">
        <v>122.23</v>
      </c>
      <c r="E15" s="13">
        <v>6224.88</v>
      </c>
      <c r="F15" s="13">
        <v>7080.51</v>
      </c>
      <c r="G15" s="13">
        <v>0</v>
      </c>
      <c r="H15" s="13">
        <v>0</v>
      </c>
      <c r="I15" s="13">
        <v>0</v>
      </c>
      <c r="J15" s="13">
        <v>1306.6400000000001</v>
      </c>
      <c r="K15" s="13">
        <v>22.8</v>
      </c>
      <c r="L15" s="13">
        <v>0</v>
      </c>
      <c r="M15" s="13">
        <v>7.0000000000000007E-2</v>
      </c>
      <c r="N15" s="13">
        <v>0</v>
      </c>
      <c r="O15" s="13">
        <v>1329.51</v>
      </c>
      <c r="P15" s="13">
        <v>5751</v>
      </c>
    </row>
    <row r="16" spans="1:16">
      <c r="A16" s="2" t="s">
        <v>34</v>
      </c>
      <c r="B16" s="1" t="s">
        <v>35</v>
      </c>
      <c r="C16" s="13">
        <v>1628.58</v>
      </c>
      <c r="D16" s="13">
        <v>271.43</v>
      </c>
      <c r="E16" s="13">
        <v>0</v>
      </c>
      <c r="F16" s="13">
        <v>1900.01</v>
      </c>
      <c r="G16" s="13">
        <v>0</v>
      </c>
      <c r="H16" s="13">
        <v>0</v>
      </c>
      <c r="I16" s="13">
        <v>0</v>
      </c>
      <c r="J16" s="13">
        <v>168.22</v>
      </c>
      <c r="K16" s="13">
        <v>49.06</v>
      </c>
      <c r="L16" s="13">
        <v>0</v>
      </c>
      <c r="M16" s="13">
        <v>0.13</v>
      </c>
      <c r="N16" s="13">
        <v>0</v>
      </c>
      <c r="O16" s="13">
        <v>217.41</v>
      </c>
      <c r="P16" s="13">
        <v>1682.6</v>
      </c>
    </row>
    <row r="17" spans="1:16">
      <c r="A17" s="2" t="s">
        <v>36</v>
      </c>
      <c r="B17" s="1" t="s">
        <v>37</v>
      </c>
      <c r="C17" s="13">
        <v>733.4</v>
      </c>
      <c r="D17" s="13">
        <v>122.23</v>
      </c>
      <c r="E17" s="13">
        <v>0</v>
      </c>
      <c r="F17" s="13">
        <v>855.63</v>
      </c>
      <c r="G17" s="13">
        <v>0</v>
      </c>
      <c r="H17" s="13">
        <v>0</v>
      </c>
      <c r="I17" s="14">
        <v>-38.42</v>
      </c>
      <c r="J17" s="13">
        <v>0</v>
      </c>
      <c r="K17" s="13">
        <v>124.22</v>
      </c>
      <c r="L17" s="13">
        <v>0</v>
      </c>
      <c r="M17" s="13">
        <v>0.03</v>
      </c>
      <c r="N17" s="13">
        <v>0</v>
      </c>
      <c r="O17" s="13">
        <v>85.83</v>
      </c>
      <c r="P17" s="13">
        <v>769.8</v>
      </c>
    </row>
    <row r="18" spans="1:16">
      <c r="A18" s="2" t="s">
        <v>38</v>
      </c>
      <c r="B18" s="1" t="s">
        <v>39</v>
      </c>
      <c r="C18" s="13">
        <v>4000.08</v>
      </c>
      <c r="D18" s="13">
        <v>666.68</v>
      </c>
      <c r="E18" s="13">
        <v>32786.92</v>
      </c>
      <c r="F18" s="13">
        <v>37453.68</v>
      </c>
      <c r="G18" s="13">
        <v>0</v>
      </c>
      <c r="H18" s="13">
        <v>0</v>
      </c>
      <c r="I18" s="13">
        <v>0</v>
      </c>
      <c r="J18" s="13">
        <v>11215.49</v>
      </c>
      <c r="K18" s="13">
        <v>360.26</v>
      </c>
      <c r="L18" s="13">
        <v>0</v>
      </c>
      <c r="M18" s="13">
        <v>0.13</v>
      </c>
      <c r="N18" s="13">
        <v>0</v>
      </c>
      <c r="O18" s="13">
        <v>11575.88</v>
      </c>
      <c r="P18" s="13">
        <v>25877.8</v>
      </c>
    </row>
    <row r="19" spans="1:16">
      <c r="A19" s="2" t="s">
        <v>40</v>
      </c>
      <c r="B19" s="1" t="s">
        <v>41</v>
      </c>
      <c r="C19" s="13">
        <v>880.08</v>
      </c>
      <c r="D19" s="13">
        <v>146.68</v>
      </c>
      <c r="E19" s="13">
        <v>5788.05</v>
      </c>
      <c r="F19" s="13">
        <v>6814.81</v>
      </c>
      <c r="G19" s="13">
        <v>0</v>
      </c>
      <c r="H19" s="13">
        <v>0</v>
      </c>
      <c r="I19" s="13">
        <v>0</v>
      </c>
      <c r="J19" s="13">
        <v>1244.1500000000001</v>
      </c>
      <c r="K19" s="13">
        <v>248.96</v>
      </c>
      <c r="L19" s="13">
        <v>0</v>
      </c>
      <c r="M19" s="14">
        <v>-0.1</v>
      </c>
      <c r="N19" s="13">
        <v>0</v>
      </c>
      <c r="O19" s="13">
        <v>1493.01</v>
      </c>
      <c r="P19" s="13">
        <v>5321.8</v>
      </c>
    </row>
    <row r="20" spans="1:16">
      <c r="A20" s="2" t="s">
        <v>42</v>
      </c>
      <c r="B20" s="1" t="s">
        <v>43</v>
      </c>
      <c r="C20" s="13">
        <v>1000.08</v>
      </c>
      <c r="D20" s="13">
        <v>166.68</v>
      </c>
      <c r="E20" s="13">
        <v>3133.27</v>
      </c>
      <c r="F20" s="13">
        <v>4300.03</v>
      </c>
      <c r="G20" s="13">
        <v>499.32</v>
      </c>
      <c r="H20" s="13">
        <v>0</v>
      </c>
      <c r="I20" s="13">
        <v>0</v>
      </c>
      <c r="J20" s="13">
        <v>663.1</v>
      </c>
      <c r="K20" s="13">
        <v>86.06</v>
      </c>
      <c r="L20" s="13">
        <v>0</v>
      </c>
      <c r="M20" s="14">
        <v>-0.05</v>
      </c>
      <c r="N20" s="13">
        <v>0</v>
      </c>
      <c r="O20" s="13">
        <v>1248.43</v>
      </c>
      <c r="P20" s="13">
        <v>3051.6</v>
      </c>
    </row>
    <row r="21" spans="1:16">
      <c r="A21" s="2" t="s">
        <v>44</v>
      </c>
      <c r="B21" s="1" t="s">
        <v>45</v>
      </c>
      <c r="C21" s="13">
        <v>880.08</v>
      </c>
      <c r="D21" s="13">
        <v>146.68</v>
      </c>
      <c r="E21" s="13">
        <v>0</v>
      </c>
      <c r="F21" s="13">
        <v>1026.76</v>
      </c>
      <c r="G21" s="13">
        <v>0</v>
      </c>
      <c r="H21" s="13">
        <v>0</v>
      </c>
      <c r="I21" s="14">
        <v>-18.41</v>
      </c>
      <c r="J21" s="13">
        <v>0</v>
      </c>
      <c r="K21" s="13">
        <v>25.48</v>
      </c>
      <c r="L21" s="13">
        <v>0</v>
      </c>
      <c r="M21" s="13">
        <v>0.09</v>
      </c>
      <c r="N21" s="13">
        <v>0</v>
      </c>
      <c r="O21" s="13">
        <v>7.16</v>
      </c>
      <c r="P21" s="13">
        <v>1019.6</v>
      </c>
    </row>
    <row r="22" spans="1:16">
      <c r="A22" s="2" t="s">
        <v>46</v>
      </c>
      <c r="B22" s="1" t="s">
        <v>47</v>
      </c>
      <c r="C22" s="13">
        <v>880.08</v>
      </c>
      <c r="D22" s="13">
        <v>146.68</v>
      </c>
      <c r="E22" s="13">
        <v>31711.599999999999</v>
      </c>
      <c r="F22" s="13">
        <v>32738.36</v>
      </c>
      <c r="G22" s="13">
        <v>0</v>
      </c>
      <c r="H22" s="13">
        <v>0</v>
      </c>
      <c r="I22" s="13">
        <v>0</v>
      </c>
      <c r="J22" s="13">
        <v>9612.2800000000007</v>
      </c>
      <c r="K22" s="13">
        <v>58.66</v>
      </c>
      <c r="L22" s="13">
        <v>0</v>
      </c>
      <c r="M22" s="13">
        <v>0.02</v>
      </c>
      <c r="N22" s="13">
        <v>0</v>
      </c>
      <c r="O22" s="13">
        <v>9670.9599999999991</v>
      </c>
      <c r="P22" s="13">
        <v>23067.4</v>
      </c>
    </row>
    <row r="23" spans="1:16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60.73</v>
      </c>
      <c r="L23" s="13">
        <v>428.97</v>
      </c>
      <c r="M23" s="14">
        <v>-0.13</v>
      </c>
      <c r="N23" s="13">
        <v>0</v>
      </c>
      <c r="O23" s="13">
        <v>471.16</v>
      </c>
      <c r="P23" s="13">
        <v>555.6</v>
      </c>
    </row>
    <row r="24" spans="1:16">
      <c r="A24" s="2" t="s">
        <v>50</v>
      </c>
      <c r="B24" s="1" t="s">
        <v>51</v>
      </c>
      <c r="C24" s="13">
        <v>6000</v>
      </c>
      <c r="D24" s="13">
        <v>1000</v>
      </c>
      <c r="E24" s="13">
        <v>57156.1</v>
      </c>
      <c r="F24" s="13">
        <v>64156.1</v>
      </c>
      <c r="G24" s="13">
        <v>146.4</v>
      </c>
      <c r="H24" s="13">
        <v>0</v>
      </c>
      <c r="I24" s="13">
        <v>0</v>
      </c>
      <c r="J24" s="13">
        <v>20360.21</v>
      </c>
      <c r="K24" s="13">
        <v>360.26</v>
      </c>
      <c r="L24" s="13">
        <v>0</v>
      </c>
      <c r="M24" s="13">
        <v>0.03</v>
      </c>
      <c r="N24" s="13">
        <v>0</v>
      </c>
      <c r="O24" s="13">
        <v>20866.900000000001</v>
      </c>
      <c r="P24" s="13">
        <v>43289.2</v>
      </c>
    </row>
    <row r="25" spans="1:16">
      <c r="A25" s="2" t="s">
        <v>52</v>
      </c>
      <c r="B25" s="1" t="s">
        <v>53</v>
      </c>
      <c r="C25" s="13">
        <v>880.08</v>
      </c>
      <c r="D25" s="13">
        <v>146.68</v>
      </c>
      <c r="E25" s="13">
        <v>11196.06</v>
      </c>
      <c r="F25" s="13">
        <v>12222.82</v>
      </c>
      <c r="G25" s="13">
        <v>0</v>
      </c>
      <c r="H25" s="13">
        <v>0</v>
      </c>
      <c r="I25" s="13">
        <v>0</v>
      </c>
      <c r="J25" s="13">
        <v>2819.68</v>
      </c>
      <c r="K25" s="13">
        <v>136.06</v>
      </c>
      <c r="L25" s="13">
        <v>0</v>
      </c>
      <c r="M25" s="14">
        <v>-0.12</v>
      </c>
      <c r="N25" s="13">
        <v>0</v>
      </c>
      <c r="O25" s="13">
        <v>2955.62</v>
      </c>
      <c r="P25" s="13">
        <v>9267.2000000000007</v>
      </c>
    </row>
    <row r="26" spans="1:16">
      <c r="A26" s="2" t="s">
        <v>54</v>
      </c>
      <c r="B26" s="1" t="s">
        <v>55</v>
      </c>
      <c r="C26" s="13">
        <v>733.4</v>
      </c>
      <c r="D26" s="13">
        <v>122.23</v>
      </c>
      <c r="E26" s="13">
        <v>10638.5</v>
      </c>
      <c r="F26" s="13">
        <v>11494.13</v>
      </c>
      <c r="G26" s="13">
        <v>0</v>
      </c>
      <c r="H26" s="13">
        <v>0</v>
      </c>
      <c r="I26" s="13">
        <v>0</v>
      </c>
      <c r="J26" s="13">
        <v>2601.08</v>
      </c>
      <c r="K26" s="13">
        <v>143.91999999999999</v>
      </c>
      <c r="L26" s="13">
        <v>0</v>
      </c>
      <c r="M26" s="14">
        <v>-7.0000000000000007E-2</v>
      </c>
      <c r="N26" s="13">
        <v>0</v>
      </c>
      <c r="O26" s="13">
        <v>2744.93</v>
      </c>
      <c r="P26" s="13">
        <v>8749.2000000000007</v>
      </c>
    </row>
    <row r="27" spans="1:16">
      <c r="A27" s="2" t="s">
        <v>56</v>
      </c>
      <c r="B27" s="1" t="s">
        <v>57</v>
      </c>
      <c r="C27" s="13">
        <v>733.4</v>
      </c>
      <c r="D27" s="13">
        <v>122.23</v>
      </c>
      <c r="E27" s="13">
        <v>13773.07</v>
      </c>
      <c r="F27" s="13">
        <v>14628.7</v>
      </c>
      <c r="G27" s="13">
        <v>0</v>
      </c>
      <c r="H27" s="13">
        <v>0</v>
      </c>
      <c r="I27" s="13">
        <v>0</v>
      </c>
      <c r="J27" s="13">
        <v>3546.19</v>
      </c>
      <c r="K27" s="13">
        <v>201.72</v>
      </c>
      <c r="L27" s="13">
        <v>0</v>
      </c>
      <c r="M27" s="14">
        <v>-0.01</v>
      </c>
      <c r="N27" s="13">
        <v>0</v>
      </c>
      <c r="O27" s="13">
        <v>3747.9</v>
      </c>
      <c r="P27" s="13">
        <v>10880.8</v>
      </c>
    </row>
    <row r="28" spans="1:16">
      <c r="A28" s="2" t="s">
        <v>58</v>
      </c>
      <c r="B28" s="1" t="s">
        <v>59</v>
      </c>
      <c r="C28" s="13">
        <v>880.08</v>
      </c>
      <c r="D28" s="13">
        <v>146.68</v>
      </c>
      <c r="E28" s="13">
        <v>0</v>
      </c>
      <c r="F28" s="13">
        <v>1026.76</v>
      </c>
      <c r="G28" s="13">
        <v>0</v>
      </c>
      <c r="H28" s="13">
        <v>0</v>
      </c>
      <c r="I28" s="14">
        <v>-18.41</v>
      </c>
      <c r="J28" s="13">
        <v>0</v>
      </c>
      <c r="K28" s="13">
        <v>25.48</v>
      </c>
      <c r="L28" s="13">
        <v>0</v>
      </c>
      <c r="M28" s="13">
        <v>0.09</v>
      </c>
      <c r="N28" s="13">
        <v>0</v>
      </c>
      <c r="O28" s="13">
        <v>7.16</v>
      </c>
      <c r="P28" s="13">
        <v>1019.6</v>
      </c>
    </row>
    <row r="29" spans="1:16">
      <c r="A29" s="2" t="s">
        <v>60</v>
      </c>
      <c r="B29" s="1" t="s">
        <v>61</v>
      </c>
      <c r="C29" s="13">
        <v>4000.08</v>
      </c>
      <c r="D29" s="13">
        <v>666.68</v>
      </c>
      <c r="E29" s="13">
        <v>31213.73</v>
      </c>
      <c r="F29" s="13">
        <v>35880.49</v>
      </c>
      <c r="G29" s="13">
        <v>660</v>
      </c>
      <c r="H29" s="13">
        <v>0</v>
      </c>
      <c r="I29" s="13">
        <v>0</v>
      </c>
      <c r="J29" s="13">
        <v>10680.6</v>
      </c>
      <c r="K29" s="13">
        <v>360.26</v>
      </c>
      <c r="L29" s="13">
        <v>0</v>
      </c>
      <c r="M29" s="14">
        <v>-0.17</v>
      </c>
      <c r="N29" s="13">
        <v>0</v>
      </c>
      <c r="O29" s="13">
        <v>11700.69</v>
      </c>
      <c r="P29" s="13">
        <v>24179.8</v>
      </c>
    </row>
    <row r="30" spans="1:16">
      <c r="A30" s="2" t="s">
        <v>62</v>
      </c>
      <c r="B30" s="1" t="s">
        <v>63</v>
      </c>
      <c r="C30" s="13">
        <v>880.08</v>
      </c>
      <c r="D30" s="13">
        <v>146.68</v>
      </c>
      <c r="E30" s="13">
        <v>4661.5</v>
      </c>
      <c r="F30" s="13">
        <v>5688.26</v>
      </c>
      <c r="G30" s="13">
        <v>0</v>
      </c>
      <c r="H30" s="13">
        <v>0</v>
      </c>
      <c r="I30" s="13">
        <v>0</v>
      </c>
      <c r="J30" s="13">
        <v>979.19</v>
      </c>
      <c r="K30" s="13">
        <v>330.34</v>
      </c>
      <c r="L30" s="13">
        <v>0</v>
      </c>
      <c r="M30" s="14">
        <v>-7.0000000000000007E-2</v>
      </c>
      <c r="N30" s="13">
        <v>0</v>
      </c>
      <c r="O30" s="13">
        <v>1309.46</v>
      </c>
      <c r="P30" s="13">
        <v>4378.8</v>
      </c>
    </row>
    <row r="31" spans="1:16">
      <c r="A31" s="2" t="s">
        <v>64</v>
      </c>
      <c r="B31" s="1" t="s">
        <v>65</v>
      </c>
      <c r="C31" s="13">
        <v>1000.08</v>
      </c>
      <c r="D31" s="13">
        <v>166.68</v>
      </c>
      <c r="E31" s="13">
        <v>2906.29</v>
      </c>
      <c r="F31" s="13">
        <v>4073.05</v>
      </c>
      <c r="G31" s="13">
        <v>0</v>
      </c>
      <c r="H31" s="13">
        <v>0</v>
      </c>
      <c r="I31" s="13">
        <v>0</v>
      </c>
      <c r="J31" s="13">
        <v>614.61</v>
      </c>
      <c r="K31" s="13">
        <v>89.32</v>
      </c>
      <c r="L31" s="13">
        <v>0</v>
      </c>
      <c r="M31" s="13">
        <v>0.12</v>
      </c>
      <c r="N31" s="13">
        <v>0</v>
      </c>
      <c r="O31" s="13">
        <v>704.05</v>
      </c>
      <c r="P31" s="13">
        <v>3369</v>
      </c>
    </row>
    <row r="32" spans="1:16">
      <c r="A32" s="2" t="s">
        <v>66</v>
      </c>
      <c r="B32" s="1" t="s">
        <v>67</v>
      </c>
      <c r="C32" s="13">
        <v>1000.08</v>
      </c>
      <c r="D32" s="13">
        <v>166.68</v>
      </c>
      <c r="E32" s="13">
        <v>1598.41</v>
      </c>
      <c r="F32" s="13">
        <v>2765.17</v>
      </c>
      <c r="G32" s="13">
        <v>0</v>
      </c>
      <c r="H32" s="13">
        <v>0</v>
      </c>
      <c r="I32" s="13">
        <v>0</v>
      </c>
      <c r="J32" s="13">
        <v>335.25</v>
      </c>
      <c r="K32" s="13">
        <v>28.96</v>
      </c>
      <c r="L32" s="13">
        <v>0</v>
      </c>
      <c r="M32" s="13">
        <v>0.16</v>
      </c>
      <c r="N32" s="13">
        <v>0</v>
      </c>
      <c r="O32" s="13">
        <v>364.37</v>
      </c>
      <c r="P32" s="13">
        <v>2400.8000000000002</v>
      </c>
    </row>
    <row r="33" spans="1:16">
      <c r="A33" s="2" t="s">
        <v>68</v>
      </c>
      <c r="B33" s="1" t="s">
        <v>69</v>
      </c>
      <c r="C33" s="13">
        <v>880.08</v>
      </c>
      <c r="D33" s="13">
        <v>146.68</v>
      </c>
      <c r="E33" s="13">
        <v>5683.55</v>
      </c>
      <c r="F33" s="13">
        <v>6710.31</v>
      </c>
      <c r="G33" s="13">
        <v>0</v>
      </c>
      <c r="H33" s="13">
        <v>0</v>
      </c>
      <c r="I33" s="13">
        <v>0</v>
      </c>
      <c r="J33" s="13">
        <v>1219.57</v>
      </c>
      <c r="K33" s="13">
        <v>29.06</v>
      </c>
      <c r="L33" s="13">
        <v>0</v>
      </c>
      <c r="M33" s="13">
        <v>0.08</v>
      </c>
      <c r="N33" s="13">
        <v>0</v>
      </c>
      <c r="O33" s="13">
        <v>1248.71</v>
      </c>
      <c r="P33" s="13">
        <v>5461.6</v>
      </c>
    </row>
    <row r="34" spans="1:16">
      <c r="A34" s="2" t="s">
        <v>70</v>
      </c>
      <c r="B34" s="1" t="s">
        <v>71</v>
      </c>
      <c r="C34" s="13">
        <v>880.08</v>
      </c>
      <c r="D34" s="13">
        <v>146.68</v>
      </c>
      <c r="E34" s="13">
        <v>22724.54</v>
      </c>
      <c r="F34" s="13">
        <v>23751.3</v>
      </c>
      <c r="G34" s="13">
        <v>0</v>
      </c>
      <c r="H34" s="13">
        <v>0</v>
      </c>
      <c r="I34" s="13">
        <v>0</v>
      </c>
      <c r="J34" s="13">
        <v>6556.68</v>
      </c>
      <c r="K34" s="13">
        <v>144.44</v>
      </c>
      <c r="L34" s="13">
        <v>0</v>
      </c>
      <c r="M34" s="14">
        <v>-0.02</v>
      </c>
      <c r="N34" s="13">
        <v>0</v>
      </c>
      <c r="O34" s="13">
        <v>6701.1</v>
      </c>
      <c r="P34" s="13">
        <v>17050.2</v>
      </c>
    </row>
    <row r="35" spans="1:16">
      <c r="A35" s="2" t="s">
        <v>72</v>
      </c>
      <c r="B35" s="1" t="s">
        <v>73</v>
      </c>
      <c r="C35" s="13">
        <v>4000.08</v>
      </c>
      <c r="D35" s="13">
        <v>666.68</v>
      </c>
      <c r="E35" s="13">
        <v>49219.32</v>
      </c>
      <c r="F35" s="13">
        <v>53886.080000000002</v>
      </c>
      <c r="G35" s="13">
        <v>180.71</v>
      </c>
      <c r="H35" s="13">
        <v>0</v>
      </c>
      <c r="I35" s="13">
        <v>0</v>
      </c>
      <c r="J35" s="13">
        <v>16802.509999999998</v>
      </c>
      <c r="K35" s="13">
        <v>360.26</v>
      </c>
      <c r="L35" s="13">
        <v>0</v>
      </c>
      <c r="M35" s="13">
        <v>0</v>
      </c>
      <c r="N35" s="13">
        <v>0</v>
      </c>
      <c r="O35" s="13">
        <v>17343.48</v>
      </c>
      <c r="P35" s="13">
        <v>36542.6</v>
      </c>
    </row>
    <row r="36" spans="1:16">
      <c r="A36" s="2" t="s">
        <v>74</v>
      </c>
      <c r="B36" s="1" t="s">
        <v>75</v>
      </c>
      <c r="C36" s="13">
        <v>733.4</v>
      </c>
      <c r="D36" s="13">
        <v>122.23</v>
      </c>
      <c r="E36" s="13">
        <v>4773.66</v>
      </c>
      <c r="F36" s="13">
        <v>5629.29</v>
      </c>
      <c r="G36" s="13">
        <v>0</v>
      </c>
      <c r="H36" s="13">
        <v>606.55999999999995</v>
      </c>
      <c r="I36" s="13">
        <v>0</v>
      </c>
      <c r="J36" s="13">
        <v>965.32</v>
      </c>
      <c r="K36" s="13">
        <v>90.52</v>
      </c>
      <c r="L36" s="13">
        <v>0</v>
      </c>
      <c r="M36" s="14">
        <v>-0.11</v>
      </c>
      <c r="N36" s="13">
        <v>0</v>
      </c>
      <c r="O36" s="13">
        <v>1662.29</v>
      </c>
      <c r="P36" s="13">
        <v>3967</v>
      </c>
    </row>
    <row r="37" spans="1:16">
      <c r="A37" s="2" t="s">
        <v>76</v>
      </c>
      <c r="B37" s="1" t="s">
        <v>77</v>
      </c>
      <c r="C37" s="13">
        <v>880.08</v>
      </c>
      <c r="D37" s="13">
        <v>146.68</v>
      </c>
      <c r="E37" s="13">
        <v>19413.2</v>
      </c>
      <c r="F37" s="13">
        <v>20439.96</v>
      </c>
      <c r="G37" s="13">
        <v>0</v>
      </c>
      <c r="H37" s="13">
        <v>0</v>
      </c>
      <c r="I37" s="13">
        <v>0</v>
      </c>
      <c r="J37" s="13">
        <v>5430.82</v>
      </c>
      <c r="K37" s="13">
        <v>47.44</v>
      </c>
      <c r="L37" s="13">
        <v>0</v>
      </c>
      <c r="M37" s="13">
        <v>0.1</v>
      </c>
      <c r="N37" s="13">
        <v>0</v>
      </c>
      <c r="O37" s="13">
        <v>5478.36</v>
      </c>
      <c r="P37" s="13">
        <v>14961.6</v>
      </c>
    </row>
    <row r="38" spans="1:16">
      <c r="A38" s="2" t="s">
        <v>78</v>
      </c>
      <c r="B38" s="1" t="s">
        <v>79</v>
      </c>
      <c r="C38" s="13">
        <v>880.08</v>
      </c>
      <c r="D38" s="13">
        <v>146.68</v>
      </c>
      <c r="E38" s="13">
        <v>6261.68</v>
      </c>
      <c r="F38" s="13">
        <v>7288.44</v>
      </c>
      <c r="G38" s="13">
        <v>0</v>
      </c>
      <c r="H38" s="13">
        <v>0</v>
      </c>
      <c r="I38" s="13">
        <v>0</v>
      </c>
      <c r="J38" s="13">
        <v>1355.55</v>
      </c>
      <c r="K38" s="13">
        <v>100.6</v>
      </c>
      <c r="L38" s="13">
        <v>0</v>
      </c>
      <c r="M38" s="14">
        <v>-0.11</v>
      </c>
      <c r="N38" s="13">
        <v>0</v>
      </c>
      <c r="O38" s="13">
        <v>1456.04</v>
      </c>
      <c r="P38" s="13">
        <v>5832.4</v>
      </c>
    </row>
    <row r="39" spans="1:16">
      <c r="A39" s="2" t="s">
        <v>80</v>
      </c>
      <c r="B39" s="1" t="s">
        <v>81</v>
      </c>
      <c r="C39" s="13">
        <v>880.08</v>
      </c>
      <c r="D39" s="13">
        <v>146.68</v>
      </c>
      <c r="E39" s="13">
        <v>2023</v>
      </c>
      <c r="F39" s="13">
        <v>3049.76</v>
      </c>
      <c r="G39" s="13">
        <v>0</v>
      </c>
      <c r="H39" s="13">
        <v>0</v>
      </c>
      <c r="I39" s="13">
        <v>0</v>
      </c>
      <c r="J39" s="13">
        <v>396.04</v>
      </c>
      <c r="K39" s="13">
        <v>63.32</v>
      </c>
      <c r="L39" s="13">
        <v>0</v>
      </c>
      <c r="M39" s="13">
        <v>0</v>
      </c>
      <c r="N39" s="13">
        <v>0</v>
      </c>
      <c r="O39" s="13">
        <v>459.36</v>
      </c>
      <c r="P39" s="13">
        <v>2590.4</v>
      </c>
    </row>
    <row r="40" spans="1:16">
      <c r="A40" s="2" t="s">
        <v>82</v>
      </c>
      <c r="B40" s="1" t="s">
        <v>83</v>
      </c>
      <c r="C40" s="13">
        <v>880.08</v>
      </c>
      <c r="D40" s="13">
        <v>146.68</v>
      </c>
      <c r="E40" s="13">
        <v>10114.92</v>
      </c>
      <c r="F40" s="13">
        <v>11141.68</v>
      </c>
      <c r="G40" s="13">
        <v>0</v>
      </c>
      <c r="H40" s="13">
        <v>0</v>
      </c>
      <c r="I40" s="13">
        <v>0</v>
      </c>
      <c r="J40" s="13">
        <v>2495.34</v>
      </c>
      <c r="K40" s="13">
        <v>68.05</v>
      </c>
      <c r="L40" s="13">
        <v>0</v>
      </c>
      <c r="M40" s="13">
        <v>0.09</v>
      </c>
      <c r="N40" s="13">
        <v>0</v>
      </c>
      <c r="O40" s="13">
        <v>2563.48</v>
      </c>
      <c r="P40" s="13">
        <v>8578.2000000000007</v>
      </c>
    </row>
    <row r="41" spans="1:16">
      <c r="A41" s="2" t="s">
        <v>84</v>
      </c>
      <c r="B41" s="1" t="s">
        <v>85</v>
      </c>
      <c r="C41" s="13">
        <v>1285.68</v>
      </c>
      <c r="D41" s="13">
        <v>214.28</v>
      </c>
      <c r="E41" s="13">
        <v>29706.84</v>
      </c>
      <c r="F41" s="13">
        <v>31206.799999999999</v>
      </c>
      <c r="G41" s="13">
        <v>0</v>
      </c>
      <c r="H41" s="13">
        <v>0</v>
      </c>
      <c r="I41" s="13">
        <v>0</v>
      </c>
      <c r="J41" s="13">
        <v>9091.5499999999993</v>
      </c>
      <c r="K41" s="13">
        <v>69.5</v>
      </c>
      <c r="L41" s="13">
        <v>0</v>
      </c>
      <c r="M41" s="14">
        <v>-0.05</v>
      </c>
      <c r="N41" s="13">
        <v>0</v>
      </c>
      <c r="O41" s="13">
        <v>9161</v>
      </c>
      <c r="P41" s="13">
        <v>22045.8</v>
      </c>
    </row>
    <row r="42" spans="1:16">
      <c r="A42" s="2" t="s">
        <v>86</v>
      </c>
      <c r="B42" s="1" t="s">
        <v>87</v>
      </c>
      <c r="C42" s="13">
        <v>880.08</v>
      </c>
      <c r="D42" s="13">
        <v>146.68</v>
      </c>
      <c r="E42" s="13">
        <v>4943.18</v>
      </c>
      <c r="F42" s="13">
        <v>5969.94</v>
      </c>
      <c r="G42" s="13">
        <v>0</v>
      </c>
      <c r="H42" s="13">
        <v>0</v>
      </c>
      <c r="I42" s="13">
        <v>0</v>
      </c>
      <c r="J42" s="13">
        <v>1045.44</v>
      </c>
      <c r="K42" s="13">
        <v>81.17</v>
      </c>
      <c r="L42" s="13">
        <v>0</v>
      </c>
      <c r="M42" s="14">
        <v>-7.0000000000000007E-2</v>
      </c>
      <c r="N42" s="13">
        <v>0</v>
      </c>
      <c r="O42" s="13">
        <v>1126.54</v>
      </c>
      <c r="P42" s="13">
        <v>4843.3999999999996</v>
      </c>
    </row>
    <row r="43" spans="1:16">
      <c r="A43" s="2" t="s">
        <v>88</v>
      </c>
      <c r="B43" s="1" t="s">
        <v>89</v>
      </c>
      <c r="C43" s="13">
        <v>733.4</v>
      </c>
      <c r="D43" s="13">
        <v>122.23</v>
      </c>
      <c r="E43" s="13">
        <v>1278.08</v>
      </c>
      <c r="F43" s="13">
        <v>2133.71</v>
      </c>
      <c r="G43" s="13">
        <v>0</v>
      </c>
      <c r="H43" s="13">
        <v>0</v>
      </c>
      <c r="I43" s="13">
        <v>0</v>
      </c>
      <c r="J43" s="13">
        <v>208.55</v>
      </c>
      <c r="K43" s="13">
        <v>56.41</v>
      </c>
      <c r="L43" s="13">
        <v>0</v>
      </c>
      <c r="M43" s="13">
        <v>0.15</v>
      </c>
      <c r="N43" s="13">
        <v>0</v>
      </c>
      <c r="O43" s="13">
        <v>265.11</v>
      </c>
      <c r="P43" s="13">
        <v>1868.6</v>
      </c>
    </row>
    <row r="44" spans="1:16">
      <c r="A44" s="2" t="s">
        <v>90</v>
      </c>
      <c r="B44" s="1" t="s">
        <v>91</v>
      </c>
      <c r="C44" s="13">
        <v>880.08</v>
      </c>
      <c r="D44" s="13">
        <v>146.68</v>
      </c>
      <c r="E44" s="13">
        <v>20644.650000000001</v>
      </c>
      <c r="F44" s="13">
        <v>21671.41</v>
      </c>
      <c r="G44" s="13">
        <v>0</v>
      </c>
      <c r="H44" s="13">
        <v>0</v>
      </c>
      <c r="I44" s="13">
        <v>0</v>
      </c>
      <c r="J44" s="13">
        <v>5849.52</v>
      </c>
      <c r="K44" s="13">
        <v>146.15</v>
      </c>
      <c r="L44" s="13">
        <v>0</v>
      </c>
      <c r="M44" s="14">
        <v>-0.06</v>
      </c>
      <c r="N44" s="13">
        <v>0</v>
      </c>
      <c r="O44" s="13">
        <v>5995.61</v>
      </c>
      <c r="P44" s="13">
        <v>15675.8</v>
      </c>
    </row>
    <row r="45" spans="1:16">
      <c r="A45" s="2" t="s">
        <v>92</v>
      </c>
      <c r="B45" s="1" t="s">
        <v>93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631.52</v>
      </c>
      <c r="H45" s="13">
        <v>0</v>
      </c>
      <c r="I45" s="14">
        <v>-18.41</v>
      </c>
      <c r="J45" s="13">
        <v>0</v>
      </c>
      <c r="K45" s="13">
        <v>61.72</v>
      </c>
      <c r="L45" s="13">
        <v>0</v>
      </c>
      <c r="M45" s="13">
        <v>0.13</v>
      </c>
      <c r="N45" s="13">
        <v>0</v>
      </c>
      <c r="O45" s="13">
        <v>674.96</v>
      </c>
      <c r="P45" s="13">
        <v>351.8</v>
      </c>
    </row>
    <row r="46" spans="1:16">
      <c r="A46" s="2" t="s">
        <v>94</v>
      </c>
      <c r="B46" s="1" t="s">
        <v>95</v>
      </c>
      <c r="C46" s="13">
        <v>733.4</v>
      </c>
      <c r="D46" s="13">
        <v>122.23</v>
      </c>
      <c r="E46" s="13">
        <v>6461.2</v>
      </c>
      <c r="F46" s="13">
        <v>7316.83</v>
      </c>
      <c r="G46" s="13">
        <v>0</v>
      </c>
      <c r="H46" s="13">
        <v>0</v>
      </c>
      <c r="I46" s="13">
        <v>0</v>
      </c>
      <c r="J46" s="13">
        <v>1362.22</v>
      </c>
      <c r="K46" s="13">
        <v>29.99</v>
      </c>
      <c r="L46" s="13">
        <v>0</v>
      </c>
      <c r="M46" s="13">
        <v>0.02</v>
      </c>
      <c r="N46" s="13">
        <v>0</v>
      </c>
      <c r="O46" s="13">
        <v>1392.23</v>
      </c>
      <c r="P46" s="13">
        <v>5924.6</v>
      </c>
    </row>
    <row r="48" spans="1:16" s="7" customFormat="1">
      <c r="A48" s="15"/>
      <c r="C48" s="7" t="s">
        <v>96</v>
      </c>
      <c r="D48" s="7" t="s">
        <v>96</v>
      </c>
      <c r="E48" s="7" t="s">
        <v>96</v>
      </c>
      <c r="F48" s="7" t="s">
        <v>96</v>
      </c>
      <c r="G48" s="7" t="s">
        <v>96</v>
      </c>
      <c r="H48" s="7" t="s">
        <v>96</v>
      </c>
      <c r="I48" s="7" t="s">
        <v>96</v>
      </c>
      <c r="J48" s="7" t="s">
        <v>96</v>
      </c>
      <c r="K48" s="7" t="s">
        <v>96</v>
      </c>
      <c r="L48" s="7" t="s">
        <v>96</v>
      </c>
      <c r="M48" s="7" t="s">
        <v>96</v>
      </c>
      <c r="N48" s="7" t="s">
        <v>96</v>
      </c>
      <c r="O48" s="7" t="s">
        <v>96</v>
      </c>
      <c r="P48" s="7" t="s">
        <v>96</v>
      </c>
    </row>
    <row r="49" spans="1:16">
      <c r="A49" s="18" t="s">
        <v>97</v>
      </c>
      <c r="B49" s="1" t="s">
        <v>98</v>
      </c>
      <c r="C49" s="17">
        <v>46503.46</v>
      </c>
      <c r="D49" s="17">
        <v>7750.55</v>
      </c>
      <c r="E49" s="17">
        <v>433858.81</v>
      </c>
      <c r="F49" s="17">
        <v>488112.82</v>
      </c>
      <c r="G49" s="17">
        <v>2494.41</v>
      </c>
      <c r="H49" s="17">
        <v>606.55999999999995</v>
      </c>
      <c r="I49" s="19">
        <v>-112.06</v>
      </c>
      <c r="J49" s="17">
        <v>128064.71</v>
      </c>
      <c r="K49" s="17">
        <v>4497.8599999999997</v>
      </c>
      <c r="L49" s="17">
        <v>428.97</v>
      </c>
      <c r="M49" s="17">
        <v>0.27</v>
      </c>
      <c r="N49" s="17">
        <v>249.9</v>
      </c>
      <c r="O49" s="17">
        <v>136230.62</v>
      </c>
      <c r="P49" s="17">
        <v>351882.2</v>
      </c>
    </row>
    <row r="51" spans="1:16">
      <c r="C51" s="1" t="s">
        <v>98</v>
      </c>
      <c r="D51" s="1" t="s">
        <v>98</v>
      </c>
      <c r="E51" s="1" t="s">
        <v>98</v>
      </c>
      <c r="F51" s="1" t="s">
        <v>98</v>
      </c>
      <c r="G51" s="1" t="s">
        <v>98</v>
      </c>
      <c r="H51" s="1" t="s">
        <v>98</v>
      </c>
      <c r="I51" s="1" t="s">
        <v>98</v>
      </c>
      <c r="J51" s="1" t="s">
        <v>98</v>
      </c>
      <c r="K51" s="1" t="s">
        <v>98</v>
      </c>
      <c r="L51" s="1" t="s">
        <v>98</v>
      </c>
      <c r="M51" s="1" t="s">
        <v>98</v>
      </c>
      <c r="N51" s="1" t="s">
        <v>98</v>
      </c>
      <c r="O51" s="1" t="s">
        <v>98</v>
      </c>
      <c r="P51" s="1" t="s">
        <v>98</v>
      </c>
    </row>
    <row r="52" spans="1:16">
      <c r="A52" s="2" t="s">
        <v>98</v>
      </c>
      <c r="B52" s="1" t="s">
        <v>98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E9" sqref="E9"/>
    </sheetView>
  </sheetViews>
  <sheetFormatPr baseColWidth="10" defaultRowHeight="15"/>
  <cols>
    <col min="2" max="2" width="14.425781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99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100</v>
      </c>
      <c r="B8" s="33" t="s">
        <v>101</v>
      </c>
      <c r="C8" s="33" t="s">
        <v>102</v>
      </c>
      <c r="D8" s="34" t="s">
        <v>103</v>
      </c>
      <c r="E8" s="33" t="s">
        <v>104</v>
      </c>
      <c r="F8" s="32"/>
      <c r="G8" s="32"/>
      <c r="H8" s="32"/>
      <c r="I8" s="32"/>
      <c r="J8" s="32"/>
    </row>
    <row r="9" spans="1:10">
      <c r="A9" s="26" t="s">
        <v>26</v>
      </c>
      <c r="B9" s="26">
        <v>56708882790</v>
      </c>
      <c r="C9" s="26" t="s">
        <v>105</v>
      </c>
      <c r="D9" s="26">
        <v>7572.8</v>
      </c>
      <c r="E9" s="26" t="s">
        <v>27</v>
      </c>
      <c r="F9" s="26"/>
      <c r="G9" s="26"/>
      <c r="H9" s="26"/>
      <c r="I9" s="26"/>
      <c r="J9" s="26"/>
    </row>
    <row r="10" spans="1:10">
      <c r="A10" s="26" t="s">
        <v>34</v>
      </c>
      <c r="B10" s="26">
        <v>60590324373</v>
      </c>
      <c r="C10" s="26" t="s">
        <v>105</v>
      </c>
      <c r="D10" s="26">
        <v>1682.6000000000001</v>
      </c>
      <c r="E10" s="26" t="s">
        <v>35</v>
      </c>
      <c r="F10" s="26"/>
      <c r="G10" s="26"/>
      <c r="H10" s="26"/>
      <c r="I10" s="26"/>
      <c r="J10" s="26"/>
    </row>
    <row r="11" spans="1:10">
      <c r="A11" s="26" t="s">
        <v>40</v>
      </c>
      <c r="B11" s="26">
        <v>56708847789</v>
      </c>
      <c r="C11" s="26" t="s">
        <v>105</v>
      </c>
      <c r="D11" s="26">
        <v>5321.8</v>
      </c>
      <c r="E11" s="26" t="s">
        <v>41</v>
      </c>
      <c r="F11" s="26"/>
      <c r="G11" s="26"/>
      <c r="H11" s="26"/>
      <c r="I11" s="26"/>
      <c r="J11" s="26"/>
    </row>
    <row r="12" spans="1:10">
      <c r="A12" s="26" t="s">
        <v>42</v>
      </c>
      <c r="B12" s="26">
        <v>56708883259</v>
      </c>
      <c r="C12" s="26" t="s">
        <v>105</v>
      </c>
      <c r="D12" s="26">
        <v>3051.6000000000004</v>
      </c>
      <c r="E12" s="26" t="s">
        <v>43</v>
      </c>
      <c r="F12" s="26"/>
      <c r="G12" s="26"/>
      <c r="H12" s="26"/>
      <c r="I12" s="26"/>
      <c r="J12" s="26"/>
    </row>
    <row r="13" spans="1:10">
      <c r="A13" s="26" t="s">
        <v>80</v>
      </c>
      <c r="B13" s="26">
        <v>56708848767</v>
      </c>
      <c r="C13" s="26" t="s">
        <v>105</v>
      </c>
      <c r="D13" s="26">
        <v>2590.4</v>
      </c>
      <c r="E13" s="26" t="s">
        <v>81</v>
      </c>
      <c r="F13" s="26"/>
      <c r="G13" s="26"/>
      <c r="H13" s="26"/>
      <c r="I13" s="26"/>
      <c r="J13" s="26"/>
    </row>
    <row r="14" spans="1:10">
      <c r="A14" s="26" t="s">
        <v>92</v>
      </c>
      <c r="B14" s="26">
        <v>56708848798</v>
      </c>
      <c r="C14" s="26" t="s">
        <v>105</v>
      </c>
      <c r="D14" s="26">
        <v>351.8</v>
      </c>
      <c r="E14" s="26" t="s">
        <v>93</v>
      </c>
      <c r="F14" s="26"/>
      <c r="G14" s="26"/>
      <c r="H14" s="26"/>
      <c r="I14" s="26"/>
      <c r="J14" s="26"/>
    </row>
    <row r="15" spans="1:10">
      <c r="A15" s="26" t="s">
        <v>62</v>
      </c>
      <c r="B15" s="26">
        <v>56708883518</v>
      </c>
      <c r="C15" s="26" t="s">
        <v>105</v>
      </c>
      <c r="D15" s="26">
        <v>4378.8</v>
      </c>
      <c r="E15" s="26" t="s">
        <v>63</v>
      </c>
      <c r="F15" s="26"/>
      <c r="G15" s="26"/>
      <c r="H15" s="26"/>
      <c r="I15" s="26"/>
      <c r="J15" s="26"/>
    </row>
    <row r="16" spans="1:10">
      <c r="A16" s="26" t="s">
        <v>54</v>
      </c>
      <c r="B16" s="26">
        <v>56708847960</v>
      </c>
      <c r="C16" s="26" t="s">
        <v>105</v>
      </c>
      <c r="D16" s="26">
        <v>8749.2000000000007</v>
      </c>
      <c r="E16" s="26" t="s">
        <v>55</v>
      </c>
      <c r="F16" s="26"/>
      <c r="G16" s="26"/>
      <c r="H16" s="26"/>
      <c r="I16" s="26"/>
      <c r="J16" s="26"/>
    </row>
    <row r="17" spans="1:5">
      <c r="A17" s="26" t="s">
        <v>52</v>
      </c>
      <c r="B17" s="26">
        <v>56708883319</v>
      </c>
      <c r="C17" s="26" t="s">
        <v>105</v>
      </c>
      <c r="D17" s="26">
        <v>9267.2000000000007</v>
      </c>
      <c r="E17" s="26" t="s">
        <v>53</v>
      </c>
    </row>
    <row r="18" spans="1:5">
      <c r="A18" s="26" t="s">
        <v>56</v>
      </c>
      <c r="B18" s="26">
        <v>56708883370</v>
      </c>
      <c r="C18" s="26" t="s">
        <v>105</v>
      </c>
      <c r="D18" s="26">
        <v>10880.800000000001</v>
      </c>
      <c r="E18" s="26" t="s">
        <v>57</v>
      </c>
    </row>
    <row r="19" spans="1:5">
      <c r="A19" s="26" t="s">
        <v>82</v>
      </c>
      <c r="B19" s="26">
        <v>56708848770</v>
      </c>
      <c r="C19" s="26" t="s">
        <v>105</v>
      </c>
      <c r="D19" s="26">
        <v>8578.2000000000007</v>
      </c>
      <c r="E19" s="26" t="s">
        <v>83</v>
      </c>
    </row>
    <row r="20" spans="1:5">
      <c r="A20" s="26" t="s">
        <v>36</v>
      </c>
      <c r="B20" s="26">
        <v>56708883137</v>
      </c>
      <c r="C20" s="26" t="s">
        <v>105</v>
      </c>
      <c r="D20" s="26">
        <v>769.80000000000007</v>
      </c>
      <c r="E20" s="26" t="s">
        <v>37</v>
      </c>
    </row>
    <row r="21" spans="1:5">
      <c r="A21" s="26" t="s">
        <v>30</v>
      </c>
      <c r="B21" s="26">
        <v>56708847394</v>
      </c>
      <c r="C21" s="26" t="s">
        <v>105</v>
      </c>
      <c r="D21" s="26">
        <v>6083</v>
      </c>
      <c r="E21" s="26" t="s">
        <v>31</v>
      </c>
    </row>
    <row r="22" spans="1:5">
      <c r="A22" s="26" t="s">
        <v>28</v>
      </c>
      <c r="B22" s="26">
        <v>56708847315</v>
      </c>
      <c r="C22" s="26" t="s">
        <v>105</v>
      </c>
      <c r="D22" s="26">
        <v>7206.8</v>
      </c>
      <c r="E22" s="26" t="s">
        <v>29</v>
      </c>
    </row>
    <row r="23" spans="1:5">
      <c r="A23" s="26">
        <v>5</v>
      </c>
      <c r="B23" s="26">
        <v>56708883185</v>
      </c>
      <c r="C23" s="26" t="s">
        <v>105</v>
      </c>
      <c r="D23" s="26">
        <v>25877.800000000003</v>
      </c>
      <c r="E23" s="26" t="s">
        <v>39</v>
      </c>
    </row>
    <row r="24" spans="1:5">
      <c r="A24" s="26" t="s">
        <v>72</v>
      </c>
      <c r="B24" s="26">
        <v>56708848554</v>
      </c>
      <c r="C24" s="26" t="s">
        <v>105</v>
      </c>
      <c r="D24" s="26">
        <v>36542.6</v>
      </c>
      <c r="E24" s="26" t="s">
        <v>73</v>
      </c>
    </row>
    <row r="25" spans="1:5">
      <c r="A25" s="26" t="s">
        <v>64</v>
      </c>
      <c r="B25" s="26">
        <v>56708848386</v>
      </c>
      <c r="C25" s="26" t="s">
        <v>105</v>
      </c>
      <c r="D25" s="26">
        <v>3369</v>
      </c>
      <c r="E25" s="26" t="s">
        <v>65</v>
      </c>
    </row>
    <row r="26" spans="1:5">
      <c r="A26" s="26" t="s">
        <v>70</v>
      </c>
      <c r="B26" s="26">
        <v>56708883688</v>
      </c>
      <c r="C26" s="26" t="s">
        <v>105</v>
      </c>
      <c r="D26" s="26">
        <v>17050.2</v>
      </c>
      <c r="E26" s="26" t="s">
        <v>71</v>
      </c>
    </row>
    <row r="27" spans="1:5">
      <c r="A27" s="26" t="s">
        <v>74</v>
      </c>
      <c r="B27" s="26">
        <v>56708848719</v>
      </c>
      <c r="C27" s="26" t="s">
        <v>105</v>
      </c>
      <c r="D27" s="26">
        <v>3967</v>
      </c>
      <c r="E27" s="26" t="s">
        <v>75</v>
      </c>
    </row>
    <row r="28" spans="1:5">
      <c r="A28" s="26" t="s">
        <v>60</v>
      </c>
      <c r="B28" s="26">
        <v>56708883430</v>
      </c>
      <c r="C28" s="26" t="s">
        <v>105</v>
      </c>
      <c r="D28" s="26">
        <v>24179.800000000003</v>
      </c>
      <c r="E28" s="26" t="s">
        <v>61</v>
      </c>
    </row>
    <row r="29" spans="1:5">
      <c r="A29" s="26" t="s">
        <v>84</v>
      </c>
      <c r="B29" s="26">
        <v>56708848784</v>
      </c>
      <c r="C29" s="26" t="s">
        <v>105</v>
      </c>
      <c r="D29" s="26">
        <v>22045.800000000003</v>
      </c>
      <c r="E29" s="26" t="s">
        <v>85</v>
      </c>
    </row>
    <row r="30" spans="1:5">
      <c r="A30" s="26" t="s">
        <v>76</v>
      </c>
      <c r="B30" s="26">
        <v>56710784380</v>
      </c>
      <c r="C30" s="26" t="s">
        <v>105</v>
      </c>
      <c r="D30" s="26">
        <v>14961.6</v>
      </c>
      <c r="E30" s="26" t="s">
        <v>77</v>
      </c>
    </row>
    <row r="31" spans="1:5">
      <c r="A31" s="26" t="s">
        <v>94</v>
      </c>
      <c r="B31" s="26">
        <v>56710784406</v>
      </c>
      <c r="C31" s="26" t="s">
        <v>105</v>
      </c>
      <c r="D31" s="26">
        <v>5924.6</v>
      </c>
      <c r="E31" s="26" t="s">
        <v>95</v>
      </c>
    </row>
    <row r="32" spans="1:5">
      <c r="A32" s="26" t="s">
        <v>50</v>
      </c>
      <c r="B32" s="26">
        <v>56708880312</v>
      </c>
      <c r="C32" s="26" t="s">
        <v>105</v>
      </c>
      <c r="D32" s="26">
        <v>43289.200000000004</v>
      </c>
      <c r="E32" s="26" t="s">
        <v>51</v>
      </c>
    </row>
    <row r="33" spans="1:5">
      <c r="A33" s="26" t="s">
        <v>88</v>
      </c>
      <c r="B33" s="26">
        <v>60589924269</v>
      </c>
      <c r="C33" s="26" t="s">
        <v>105</v>
      </c>
      <c r="D33" s="26">
        <v>1868.6000000000001</v>
      </c>
      <c r="E33" s="26" t="s">
        <v>89</v>
      </c>
    </row>
    <row r="34" spans="1:5">
      <c r="A34" s="26" t="s">
        <v>90</v>
      </c>
      <c r="B34" s="26">
        <v>60589924670</v>
      </c>
      <c r="C34" s="26" t="s">
        <v>105</v>
      </c>
      <c r="D34" s="26">
        <v>15675.800000000001</v>
      </c>
      <c r="E34" s="26" t="s">
        <v>91</v>
      </c>
    </row>
    <row r="35" spans="1:5">
      <c r="A35" s="26" t="s">
        <v>46</v>
      </c>
      <c r="B35" s="26">
        <v>60589937915</v>
      </c>
      <c r="C35" s="26" t="s">
        <v>105</v>
      </c>
      <c r="D35" s="26">
        <v>23067.4</v>
      </c>
      <c r="E35" s="26" t="s">
        <v>47</v>
      </c>
    </row>
    <row r="36" spans="1:5">
      <c r="A36" s="26" t="s">
        <v>86</v>
      </c>
      <c r="B36" s="26">
        <v>60591467137</v>
      </c>
      <c r="C36" s="26" t="s">
        <v>105</v>
      </c>
      <c r="D36" s="26">
        <v>4843.4000000000005</v>
      </c>
      <c r="E36" s="26" t="s">
        <v>87</v>
      </c>
    </row>
    <row r="37" spans="1:5">
      <c r="A37" s="26" t="s">
        <v>48</v>
      </c>
      <c r="B37" s="26">
        <v>60589904863</v>
      </c>
      <c r="C37" s="26" t="s">
        <v>105</v>
      </c>
      <c r="D37" s="26">
        <v>555.6</v>
      </c>
      <c r="E37" s="26" t="s">
        <v>49</v>
      </c>
    </row>
    <row r="38" spans="1:5">
      <c r="A38" s="26" t="s">
        <v>78</v>
      </c>
      <c r="B38" s="26">
        <v>60589940438</v>
      </c>
      <c r="C38" s="26" t="s">
        <v>105</v>
      </c>
      <c r="D38" s="26">
        <v>5832.4000000000005</v>
      </c>
      <c r="E38" s="26" t="s">
        <v>79</v>
      </c>
    </row>
    <row r="39" spans="1:5">
      <c r="A39" s="26" t="s">
        <v>68</v>
      </c>
      <c r="B39" s="26">
        <v>60589917957</v>
      </c>
      <c r="C39" s="26" t="s">
        <v>105</v>
      </c>
      <c r="D39" s="26">
        <v>5461.6</v>
      </c>
      <c r="E39" s="26" t="s">
        <v>69</v>
      </c>
    </row>
    <row r="40" spans="1:5">
      <c r="A40" s="26" t="s">
        <v>24</v>
      </c>
      <c r="B40" s="26">
        <v>60590210961</v>
      </c>
      <c r="C40" s="26" t="s">
        <v>105</v>
      </c>
      <c r="D40" s="26">
        <v>10694</v>
      </c>
      <c r="E40" s="26" t="s">
        <v>25</v>
      </c>
    </row>
    <row r="41" spans="1:5">
      <c r="A41" s="26" t="s">
        <v>44</v>
      </c>
      <c r="B41" s="26">
        <v>60591611626</v>
      </c>
      <c r="C41" s="26" t="s">
        <v>105</v>
      </c>
      <c r="D41" s="26">
        <v>1019.6</v>
      </c>
      <c r="E41" s="26" t="s">
        <v>45</v>
      </c>
    </row>
    <row r="42" spans="1:5">
      <c r="A42" s="26" t="s">
        <v>66</v>
      </c>
      <c r="B42" s="26">
        <v>56708880360</v>
      </c>
      <c r="C42" s="26" t="s">
        <v>105</v>
      </c>
      <c r="D42" s="26">
        <v>2400.8000000000002</v>
      </c>
      <c r="E42" s="26" t="s">
        <v>67</v>
      </c>
    </row>
    <row r="43" spans="1:5">
      <c r="A43" s="26" t="s">
        <v>58</v>
      </c>
      <c r="B43" s="26">
        <v>60591931298</v>
      </c>
      <c r="C43" s="26" t="s">
        <v>105</v>
      </c>
      <c r="D43" s="26">
        <v>1019.6</v>
      </c>
      <c r="E43" s="26" t="s">
        <v>59</v>
      </c>
    </row>
    <row r="44" spans="1:5">
      <c r="A44" s="26" t="s">
        <v>32</v>
      </c>
      <c r="B44" s="26">
        <v>60591745854</v>
      </c>
      <c r="C44" s="26" t="s">
        <v>105</v>
      </c>
      <c r="D44" s="26">
        <v>5751</v>
      </c>
      <c r="E44" s="26" t="s">
        <v>33</v>
      </c>
    </row>
    <row r="45" spans="1:5">
      <c r="A45" s="26"/>
      <c r="B45" s="26" t="s">
        <v>106</v>
      </c>
      <c r="C45" s="26"/>
      <c r="D45" s="35">
        <v>351882.2</v>
      </c>
      <c r="E45" s="26" t="s">
        <v>107</v>
      </c>
    </row>
    <row r="47" spans="1:5">
      <c r="A47" s="26"/>
      <c r="B47" s="36" t="s">
        <v>106</v>
      </c>
      <c r="C47" s="36"/>
      <c r="D47" s="37">
        <v>351882.2</v>
      </c>
      <c r="E47" s="36" t="s">
        <v>107</v>
      </c>
    </row>
    <row r="48" spans="1:5">
      <c r="A48" s="26"/>
      <c r="B48" s="36"/>
      <c r="C48" s="36"/>
      <c r="D48" s="37">
        <v>351882.2</v>
      </c>
      <c r="E4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B12" sqref="B12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7">
      <c r="A1" s="47" t="s">
        <v>114</v>
      </c>
      <c r="B1" s="47"/>
      <c r="C1" s="48"/>
      <c r="D1" s="49"/>
      <c r="E1" s="49"/>
      <c r="F1" s="50"/>
      <c r="G1" s="26"/>
    </row>
    <row r="2" spans="1:7">
      <c r="A2" s="47" t="s">
        <v>125</v>
      </c>
      <c r="B2" s="47"/>
      <c r="C2" s="48"/>
      <c r="D2" s="49"/>
      <c r="E2" s="49"/>
      <c r="F2" s="50"/>
      <c r="G2" s="26"/>
    </row>
    <row r="3" spans="1:7">
      <c r="A3" s="47" t="s">
        <v>115</v>
      </c>
      <c r="B3" s="51" t="s">
        <v>126</v>
      </c>
      <c r="C3" s="48"/>
      <c r="D3" s="49"/>
      <c r="E3" s="49"/>
      <c r="F3" s="50"/>
      <c r="G3" s="26"/>
    </row>
    <row r="4" spans="1:7">
      <c r="A4" s="48"/>
      <c r="B4" s="48"/>
      <c r="C4" s="48"/>
      <c r="D4" s="49"/>
      <c r="E4" s="49"/>
      <c r="F4" s="50"/>
      <c r="G4" s="26"/>
    </row>
    <row r="5" spans="1:7">
      <c r="A5" s="48" t="s">
        <v>116</v>
      </c>
      <c r="B5" s="48" t="s">
        <v>117</v>
      </c>
      <c r="C5" s="48"/>
      <c r="D5" s="49"/>
      <c r="E5" s="49"/>
      <c r="F5" s="50"/>
      <c r="G5" s="26"/>
    </row>
    <row r="6" spans="1:7">
      <c r="A6" s="49" t="s">
        <v>118</v>
      </c>
      <c r="B6" s="52">
        <v>433055.16</v>
      </c>
      <c r="C6" s="49"/>
      <c r="D6" s="49"/>
      <c r="E6" s="49"/>
      <c r="F6" s="50"/>
      <c r="G6" s="26"/>
    </row>
    <row r="7" spans="1:7">
      <c r="A7" s="49" t="s">
        <v>119</v>
      </c>
      <c r="B7" s="52">
        <v>87151.49</v>
      </c>
      <c r="C7" s="49"/>
      <c r="D7" s="49"/>
      <c r="E7" s="49"/>
      <c r="F7" s="50"/>
      <c r="G7" s="26"/>
    </row>
    <row r="8" spans="1:7">
      <c r="A8" s="49" t="s">
        <v>120</v>
      </c>
      <c r="B8" s="52">
        <v>0</v>
      </c>
      <c r="C8" s="49"/>
      <c r="D8" s="49"/>
      <c r="E8" s="49"/>
      <c r="F8" s="50"/>
      <c r="G8" s="26"/>
    </row>
    <row r="9" spans="1:7">
      <c r="A9" s="49" t="s">
        <v>121</v>
      </c>
      <c r="B9" s="52">
        <v>2080.5100000000002</v>
      </c>
      <c r="C9" s="49"/>
      <c r="D9" s="49"/>
      <c r="E9" s="49"/>
      <c r="F9" s="50"/>
      <c r="G9" s="26"/>
    </row>
    <row r="10" spans="1:7">
      <c r="A10" s="49" t="s">
        <v>122</v>
      </c>
      <c r="B10" s="52">
        <v>0</v>
      </c>
      <c r="C10" s="49"/>
      <c r="D10" s="49"/>
      <c r="E10" s="49"/>
      <c r="F10" s="50"/>
      <c r="G10" s="26"/>
    </row>
    <row r="11" spans="1:7">
      <c r="A11" s="49" t="s">
        <v>123</v>
      </c>
      <c r="B11" s="52">
        <v>12196.38</v>
      </c>
      <c r="C11" s="49"/>
      <c r="D11" s="49"/>
      <c r="E11" s="49"/>
      <c r="F11" s="50"/>
      <c r="G11" s="26"/>
    </row>
    <row r="12" spans="1:7" ht="15.75" thickBot="1">
      <c r="A12" s="49" t="s">
        <v>124</v>
      </c>
      <c r="B12" s="53">
        <v>0</v>
      </c>
      <c r="C12" s="49"/>
      <c r="D12" s="49"/>
      <c r="E12" s="49"/>
      <c r="F12" s="50"/>
      <c r="G12" s="26"/>
    </row>
    <row r="13" spans="1:7">
      <c r="A13" s="49"/>
      <c r="B13" s="54">
        <f>SUM(B6:B12)</f>
        <v>534483.53999999992</v>
      </c>
      <c r="C13" s="49"/>
      <c r="D13" s="49"/>
      <c r="E13" s="49"/>
      <c r="F13" s="50"/>
      <c r="G13" s="26"/>
    </row>
    <row r="14" spans="1:7" ht="15.75" thickBot="1">
      <c r="A14" s="49"/>
      <c r="B14" s="55">
        <f>B13*0.16</f>
        <v>85517.366399999984</v>
      </c>
      <c r="C14" s="49"/>
      <c r="D14" s="49"/>
      <c r="E14" s="49"/>
      <c r="F14" s="50"/>
      <c r="G14" s="26"/>
    </row>
    <row r="15" spans="1:7" ht="15.75" thickTop="1">
      <c r="A15" s="49"/>
      <c r="B15" s="56">
        <f>+B13+B14</f>
        <v>620000.90639999986</v>
      </c>
      <c r="C15" s="49"/>
      <c r="D15" s="49"/>
      <c r="E15" s="49"/>
      <c r="F15" s="50"/>
      <c r="G15" s="26"/>
    </row>
    <row r="16" spans="1:7">
      <c r="A16" s="49"/>
      <c r="B16" s="52">
        <v>620000.9</v>
      </c>
      <c r="C16" s="49"/>
      <c r="D16" s="49"/>
      <c r="E16" s="49"/>
      <c r="F16" s="50"/>
      <c r="G16" s="26"/>
    </row>
    <row r="17" spans="1:7">
      <c r="A17" s="49"/>
      <c r="B17" s="52">
        <f>B15-B16</f>
        <v>6.399999838322401E-3</v>
      </c>
      <c r="C17" s="49"/>
      <c r="D17" s="49"/>
      <c r="E17" s="49"/>
      <c r="F17" s="50"/>
      <c r="G17" s="26"/>
    </row>
    <row r="18" spans="1:7">
      <c r="A18" s="49"/>
      <c r="B18" s="52"/>
      <c r="C18" s="49"/>
      <c r="D18" s="49"/>
      <c r="E18" s="49"/>
      <c r="F18" s="50"/>
      <c r="G18" s="26"/>
    </row>
    <row r="19" spans="1:7">
      <c r="A19" s="49"/>
      <c r="B19" s="49"/>
      <c r="C19" s="49"/>
      <c r="D19" s="49"/>
      <c r="E19" s="49"/>
      <c r="F19" s="50"/>
      <c r="G19" s="26"/>
    </row>
    <row r="20" spans="1:7">
      <c r="A20" s="26"/>
      <c r="B20" s="26"/>
      <c r="C20" s="26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2017-06-30T14:33:11Z</dcterms:created>
  <dcterms:modified xsi:type="dcterms:W3CDTF">2017-07-01T17:28:17Z</dcterms:modified>
</cp:coreProperties>
</file>