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FACTURACION!$A$10:$M$46</definedName>
  </definedNames>
  <calcPr calcId="124519"/>
</workbook>
</file>

<file path=xl/calcChain.xml><?xml version="1.0" encoding="utf-8"?>
<calcChain xmlns="http://schemas.openxmlformats.org/spreadsheetml/2006/main">
  <c r="B13" i="4"/>
  <c r="B14" s="1"/>
  <c r="E12" i="3"/>
  <c r="F12" s="1"/>
  <c r="E13"/>
  <c r="E14"/>
  <c r="F14" s="1"/>
  <c r="G14"/>
  <c r="E15"/>
  <c r="E16"/>
  <c r="F16" s="1"/>
  <c r="E17"/>
  <c r="E18"/>
  <c r="F18" s="1"/>
  <c r="E19"/>
  <c r="E20"/>
  <c r="F20" s="1"/>
  <c r="E21"/>
  <c r="E22"/>
  <c r="F22" s="1"/>
  <c r="E23"/>
  <c r="E24"/>
  <c r="F24" s="1"/>
  <c r="E25"/>
  <c r="E26"/>
  <c r="F26" s="1"/>
  <c r="G26"/>
  <c r="E27"/>
  <c r="E28"/>
  <c r="F28" s="1"/>
  <c r="E29"/>
  <c r="E30"/>
  <c r="F30" s="1"/>
  <c r="G30"/>
  <c r="E31"/>
  <c r="E32"/>
  <c r="F32" s="1"/>
  <c r="E33"/>
  <c r="E34"/>
  <c r="F34" s="1"/>
  <c r="E35"/>
  <c r="E36"/>
  <c r="F36" s="1"/>
  <c r="E37"/>
  <c r="E38"/>
  <c r="F38" s="1"/>
  <c r="E39"/>
  <c r="E40"/>
  <c r="F40" s="1"/>
  <c r="E41"/>
  <c r="E42"/>
  <c r="F42" s="1"/>
  <c r="E43"/>
  <c r="E44"/>
  <c r="F44" s="1"/>
  <c r="E45"/>
  <c r="E46"/>
  <c r="F46" s="1"/>
  <c r="G46"/>
  <c r="E11"/>
  <c r="G38" l="1"/>
  <c r="G22"/>
  <c r="G34"/>
  <c r="G18"/>
  <c r="H18" s="1"/>
  <c r="I18" s="1"/>
  <c r="J18" s="1"/>
  <c r="G42"/>
  <c r="E49"/>
  <c r="G44"/>
  <c r="H44" s="1"/>
  <c r="G36"/>
  <c r="G28"/>
  <c r="H28" s="1"/>
  <c r="I28" s="1"/>
  <c r="J28" s="1"/>
  <c r="G20"/>
  <c r="G12"/>
  <c r="H12" s="1"/>
  <c r="I12" s="1"/>
  <c r="J12" s="1"/>
  <c r="G40"/>
  <c r="H40" s="1"/>
  <c r="G32"/>
  <c r="G24"/>
  <c r="G16"/>
  <c r="H16" s="1"/>
  <c r="G11"/>
  <c r="F11"/>
  <c r="H32"/>
  <c r="I32" s="1"/>
  <c r="H26"/>
  <c r="I26" s="1"/>
  <c r="J26" s="1"/>
  <c r="H20"/>
  <c r="B15" i="4"/>
  <c r="B17" s="1"/>
  <c r="F41" i="3"/>
  <c r="G41"/>
  <c r="F33"/>
  <c r="G33"/>
  <c r="F23"/>
  <c r="G23"/>
  <c r="I20"/>
  <c r="F15"/>
  <c r="G15"/>
  <c r="F43"/>
  <c r="G43"/>
  <c r="H42"/>
  <c r="F35"/>
  <c r="G35"/>
  <c r="H34"/>
  <c r="F29"/>
  <c r="G29"/>
  <c r="F21"/>
  <c r="G21"/>
  <c r="F13"/>
  <c r="G13"/>
  <c r="F45"/>
  <c r="G45"/>
  <c r="F37"/>
  <c r="G37"/>
  <c r="H36"/>
  <c r="F27"/>
  <c r="G27"/>
  <c r="H24"/>
  <c r="F19"/>
  <c r="G19"/>
  <c r="H46"/>
  <c r="F39"/>
  <c r="G39"/>
  <c r="H38"/>
  <c r="F31"/>
  <c r="G31"/>
  <c r="H30"/>
  <c r="F25"/>
  <c r="G25"/>
  <c r="H22"/>
  <c r="F17"/>
  <c r="G17"/>
  <c r="H14"/>
  <c r="I40" l="1"/>
  <c r="J40" s="1"/>
  <c r="H21"/>
  <c r="H17"/>
  <c r="H27"/>
  <c r="I27" s="1"/>
  <c r="J27" s="1"/>
  <c r="H13"/>
  <c r="H15"/>
  <c r="I15" s="1"/>
  <c r="J15" s="1"/>
  <c r="J32"/>
  <c r="H23"/>
  <c r="I23" s="1"/>
  <c r="J23" s="1"/>
  <c r="H19"/>
  <c r="G49"/>
  <c r="H29"/>
  <c r="J20"/>
  <c r="H33"/>
  <c r="H11"/>
  <c r="F49"/>
  <c r="H41"/>
  <c r="I41" s="1"/>
  <c r="J41" s="1"/>
  <c r="H25"/>
  <c r="I25"/>
  <c r="J25" s="1"/>
  <c r="I17"/>
  <c r="J17" s="1"/>
  <c r="I21"/>
  <c r="J21" s="1"/>
  <c r="I33"/>
  <c r="J33" s="1"/>
  <c r="I19"/>
  <c r="J19" s="1"/>
  <c r="I16"/>
  <c r="J16" s="1"/>
  <c r="I24"/>
  <c r="J24" s="1"/>
  <c r="I13"/>
  <c r="J13" s="1"/>
  <c r="I29"/>
  <c r="J29" s="1"/>
  <c r="H31"/>
  <c r="H39"/>
  <c r="H45"/>
  <c r="H37"/>
  <c r="H35"/>
  <c r="H43"/>
  <c r="I14"/>
  <c r="J14" s="1"/>
  <c r="I22"/>
  <c r="J22" s="1"/>
  <c r="I30"/>
  <c r="J30" s="1"/>
  <c r="I38"/>
  <c r="J38" s="1"/>
  <c r="I46"/>
  <c r="J46" s="1"/>
  <c r="I44"/>
  <c r="J44" s="1"/>
  <c r="I36"/>
  <c r="J36" s="1"/>
  <c r="I42"/>
  <c r="J42" s="1"/>
  <c r="I34"/>
  <c r="J34" s="1"/>
  <c r="H49" l="1"/>
  <c r="I11"/>
  <c r="J11" s="1"/>
  <c r="I37"/>
  <c r="J37" s="1"/>
  <c r="I43"/>
  <c r="J43" s="1"/>
  <c r="I39"/>
  <c r="J39" s="1"/>
  <c r="I45"/>
  <c r="J45" s="1"/>
  <c r="I35"/>
  <c r="J35" s="1"/>
  <c r="J31"/>
  <c r="I31"/>
  <c r="J49" l="1"/>
  <c r="I49"/>
</calcChain>
</file>

<file path=xl/sharedStrings.xml><?xml version="1.0" encoding="utf-8"?>
<sst xmlns="http://schemas.openxmlformats.org/spreadsheetml/2006/main" count="437" uniqueCount="167">
  <si>
    <t>CONTPAQ i</t>
  </si>
  <si>
    <t xml:space="preserve">      NÓMINAS</t>
  </si>
  <si>
    <t>05 INGENIERIA FISCAL LABORAL SC</t>
  </si>
  <si>
    <t>Lista de Raya (forma tabular)</t>
  </si>
  <si>
    <t>Periodo 25 al 25 Semanal del 14/06/2017 al 20/06/2017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</si>
  <si>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</si>
  <si>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</si>
  <si>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</si>
  <si>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</si>
  <si>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</si>
  <si>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</si>
  <si>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Comisiones</t>
  </si>
  <si>
    <t>*TOTAL* *PERCEPCIONES*</t>
  </si>
  <si>
    <t>Préstamo Infonavit (vsm)</t>
  </si>
  <si>
    <t>Préstamo Infonavit (cf)</t>
  </si>
  <si>
    <t>Subsidio al Empleo (sp)</t>
  </si>
  <si>
    <t>I.S.R. (sp)</t>
  </si>
  <si>
    <t>I.M.S.S.</t>
  </si>
  <si>
    <t>Préstamo FONACOT</t>
  </si>
  <si>
    <t>Ajuste al neto</t>
  </si>
  <si>
    <t>Dtos Cta 254</t>
  </si>
  <si>
    <t>*TOTAL* *DEDUCCIONES*</t>
  </si>
  <si>
    <t>*NETO*</t>
  </si>
  <si>
    <t xml:space="preserve">    Reg. Pat. IMSS:  Z3422423106</t>
  </si>
  <si>
    <t>AGK27</t>
  </si>
  <si>
    <t>Alba Gallart Diego Kisai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</si>
  <si>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</si>
  <si>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</si>
  <si>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</si>
  <si>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</si>
  <si>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</si>
  <si>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</si>
  <si>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ATA07</t>
  </si>
  <si>
    <t>Arroyo Torres Angela Daniela</t>
  </si>
  <si>
    <t>0BJ00</t>
  </si>
  <si>
    <t>Becerra Jimenez Alejandro Bonifacio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</si>
  <si>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</si>
  <si>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</si>
  <si>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</si>
  <si>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</si>
  <si>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</si>
  <si>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</si>
  <si>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</si>
  <si>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</si>
  <si>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CAJ02</t>
  </si>
  <si>
    <t>Cerda Arias Jose Eduardo</t>
  </si>
  <si>
    <t>CGR07</t>
  </si>
  <si>
    <t>Cortez Garcia Roberto</t>
  </si>
  <si>
    <t>DCE09</t>
  </si>
  <si>
    <t>Dominguez Castro Edgar Antonio</t>
  </si>
  <si>
    <t>GRO06</t>
  </si>
  <si>
    <t>Gallegos Rios  Octavio Alberto</t>
  </si>
  <si>
    <t>0GT22</t>
  </si>
  <si>
    <t>Gomez Torres Rosaura</t>
  </si>
  <si>
    <t>0GD09</t>
  </si>
  <si>
    <t>Gonzalez  Duarte David</t>
  </si>
  <si>
    <t>0GG14</t>
  </si>
  <si>
    <t>Gonzalez Garcia Luis Roberto</t>
  </si>
  <si>
    <t>GRC07</t>
  </si>
  <si>
    <t>Gonzalez Rico Cesar Humberto</t>
  </si>
  <si>
    <t>GOM24</t>
  </si>
  <si>
    <t>Gutierrez Olvera Marihuri</t>
  </si>
  <si>
    <t>0HQ20</t>
  </si>
  <si>
    <t>Hernandez Quintero Maria De La Luz</t>
  </si>
  <si>
    <t>0LC00</t>
  </si>
  <si>
    <t>Leon Cabello Luis Alberto</t>
  </si>
  <si>
    <t>LAC02</t>
  </si>
  <si>
    <t>Loyola Acosta Carlos Alberto</t>
  </si>
  <si>
    <t>MMP28</t>
  </si>
  <si>
    <t>Magueyal Martinez Pedro</t>
  </si>
  <si>
    <t>MGK07</t>
  </si>
  <si>
    <t>Martinez Gomez Kent Martin</t>
  </si>
  <si>
    <t>MMJ18</t>
  </si>
  <si>
    <t>Monzon Marroquin Juan Arcadio</t>
  </si>
  <si>
    <t>OSG21</t>
  </si>
  <si>
    <t>Ortega Sosa Guillermo</t>
  </si>
  <si>
    <t>ORL12</t>
  </si>
  <si>
    <t>Ortiz Rodriguez Luis Javier</t>
  </si>
  <si>
    <t>RZS23</t>
  </si>
  <si>
    <t>Ramblas Zuñiga Liz Sandra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</si>
  <si>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</si>
  <si>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</si>
  <si>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</si>
  <si>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</si>
  <si>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</si>
  <si>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</si>
  <si>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RJO07</t>
  </si>
  <si>
    <t>Rosas Jimenez Omar</t>
  </si>
  <si>
    <t>SSG17</t>
  </si>
  <si>
    <t>Salmoran Salgado Guillermo Manuel</t>
  </si>
  <si>
    <t>SPD02</t>
  </si>
  <si>
    <t>Sanchez Palafox Daniel</t>
  </si>
  <si>
    <t>0TE10</t>
  </si>
  <si>
    <t>Tierrafria Escaramuza Israel</t>
  </si>
  <si>
    <t>VDO03</t>
  </si>
  <si>
    <t>Vega Duran Oscar Ivan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</si>
  <si>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</si>
  <si>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</si>
  <si>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</si>
  <si>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</si>
  <si>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</si>
  <si>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</si>
  <si>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</si>
  <si>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</si>
  <si>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</si>
  <si>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25 del 2017-06-14 al 2017-06-20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</si>
  <si>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</si>
  <si>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</si>
  <si>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</si>
  <si>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</si>
  <si>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</si>
  <si>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</si>
  <si>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</si>
  <si>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36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</si>
  <si>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</si>
  <si>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</si>
  <si>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</si>
  <si>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</si>
  <si>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</si>
  <si>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</si>
  <si>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</si>
  <si>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</si>
  <si>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</si>
  <si>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</si>
  <si>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</si>
  <si>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25</t>
  </si>
  <si>
    <t>14/06/2017 al 20/06/2017</t>
  </si>
  <si>
    <t>VENTAS</t>
  </si>
  <si>
    <t xml:space="preserve">ALBA GALLART DIEGO KISAI </t>
  </si>
  <si>
    <t>ALFARO QUEZADA PABLO FRANCISCO</t>
  </si>
  <si>
    <t>ANDRADE RODRIGUEZ MIGUEL ANGEL</t>
  </si>
  <si>
    <t>ARELLANO ALVAREZ JAVIER</t>
  </si>
  <si>
    <t>ARROYO TORRES ANGELA DANIELA</t>
  </si>
  <si>
    <t>CORPORATIVO</t>
  </si>
  <si>
    <t>BECERRA JIMENEZ ALEJANDRO</t>
  </si>
  <si>
    <t>SEMINUEVOS</t>
  </si>
  <si>
    <t>CARRANCO MANCERA VIRIDIANA</t>
  </si>
  <si>
    <t>CASAS VILLANUEVA MARIO</t>
  </si>
  <si>
    <t>CASTRO ROMERO LIZBETH</t>
  </si>
  <si>
    <t>ADMON SERVICIO</t>
  </si>
  <si>
    <t>CAZARES CHAIRES ERIKA</t>
  </si>
  <si>
    <t>CERDA ARIAS JOSE EDUARDO</t>
  </si>
  <si>
    <t>CORTEZ GARCIA ROBERTO</t>
  </si>
  <si>
    <t>DOMINGUEZ CASTRO EDGAR ANTONIO</t>
  </si>
  <si>
    <t>GALLEGOS RIOS OCTAVIO ALBERTO</t>
  </si>
  <si>
    <t>GOMEZ TORRES ROSAURA</t>
  </si>
  <si>
    <t>GONZALEZ DUARTE DAVID</t>
  </si>
  <si>
    <t>GONZALEZ GARCIA LUIS ROBERTO</t>
  </si>
  <si>
    <t>GONZALEZ RICO CESAR HUMBERTO</t>
  </si>
  <si>
    <t>GUTIERREZ OLVERA MARIHURI</t>
  </si>
  <si>
    <t>HERNANDEZ QUINTERO MARIA DE LA LUZ</t>
  </si>
  <si>
    <t>LEON CABELLO LUIS ALBERTO</t>
  </si>
  <si>
    <t>LOYOLA ACOSTA CARLOS ALBERTO</t>
  </si>
  <si>
    <t>MAGUEYAL MARTINEZ PEDRO</t>
  </si>
  <si>
    <t>MARTINEZ GOMEZ KENT MARTIN</t>
  </si>
  <si>
    <t>MONZON MARROQUIN JUAN ARCADIO</t>
  </si>
  <si>
    <t>ORTEGA SOSA GUILLERMO</t>
  </si>
  <si>
    <t>ORTIZ RODRIGUEZ LUIS JAVIER</t>
  </si>
  <si>
    <t>RAMBLAS ZUÑIGA LIZ SANDRA</t>
  </si>
  <si>
    <t>RAMIREZ LATOUR VICTOR</t>
  </si>
  <si>
    <t>RAMIREZ MONDRAGON RICARDO</t>
  </si>
  <si>
    <t>RODRIGUEZ MEDINA CESAR</t>
  </si>
  <si>
    <t>ROSAS JIMENEZ OMAR</t>
  </si>
  <si>
    <t>SALMORAN SALGADO GUILLERMO MANUEL</t>
  </si>
  <si>
    <t>SANCHEZ PALAFOX DANIEL</t>
  </si>
  <si>
    <t>TIERRAFRIA ESCARAMUZA ISRAEL</t>
  </si>
  <si>
    <t>VEGA DURAN OSCAR IVAN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</si>
</sst>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4" fillId="0" borderId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44" fontId="2" fillId="0" borderId="0" xfId="1" applyFont="1"/>
    <xf numFmtId="44" fontId="21" fillId="0" borderId="1" xfId="0" applyNumberFormat="1" applyFont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3" fillId="0" borderId="8" xfId="0" applyFont="1" applyBorder="1"/>
    <xf numFmtId="0" fontId="22" fillId="0" borderId="8" xfId="0" applyFont="1" applyBorder="1"/>
    <xf numFmtId="0" fontId="0" fillId="0" borderId="8" xfId="0" applyFont="1" applyBorder="1"/>
    <xf numFmtId="0" fontId="0" fillId="0" borderId="8" xfId="0" applyBorder="1"/>
    <xf numFmtId="14" fontId="23" fillId="0" borderId="8" xfId="0" applyNumberFormat="1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1" fillId="0" borderId="11" xfId="2" applyFont="1" applyBorder="1"/>
    <xf numFmtId="43" fontId="22" fillId="0" borderId="10" xfId="2" applyFont="1" applyBorder="1"/>
    <xf numFmtId="0" fontId="25" fillId="0" borderId="12" xfId="0" applyFont="1" applyBorder="1"/>
    <xf numFmtId="0" fontId="25" fillId="0" borderId="12" xfId="0" applyFont="1" applyFill="1" applyBorder="1"/>
    <xf numFmtId="0" fontId="25" fillId="0" borderId="13" xfId="0" applyFont="1" applyFill="1" applyBorder="1"/>
  </cellXfs>
  <cellStyles count="3">
    <cellStyle name="Millares 2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pane xSplit="2" ySplit="10" topLeftCell="C32" activePane="bottomRight" state="frozen"/>
      <selection pane="topRight" activeCell="C1" sqref="C1"/>
      <selection pane="bottomLeft" activeCell="A11" sqref="A11"/>
      <selection pane="bottomRight" activeCell="J54" sqref="J54"/>
    </sheetView>
  </sheetViews>
  <sheetFormatPr baseColWidth="10" defaultRowHeight="11.25"/>
  <cols>
    <col min="1" max="1" width="8.42578125" style="2" customWidth="1"/>
    <col min="2" max="2" width="28.140625" style="1" customWidth="1"/>
    <col min="3" max="3" width="13.5703125" style="1" bestFit="1" customWidth="1"/>
    <col min="4" max="4" width="11.42578125" style="1"/>
    <col min="5" max="5" width="15.710937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98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1" t="s">
        <v>99</v>
      </c>
      <c r="F7" s="42"/>
      <c r="G7" s="42"/>
      <c r="H7" s="42"/>
      <c r="I7" s="42"/>
      <c r="J7" s="43"/>
    </row>
    <row r="8" spans="1:13" s="5" customFormat="1" ht="23.25" thickBot="1">
      <c r="A8" s="8" t="s">
        <v>7</v>
      </c>
      <c r="B8" s="9" t="s">
        <v>8</v>
      </c>
      <c r="C8" s="10" t="s">
        <v>12</v>
      </c>
      <c r="E8" s="27" t="s">
        <v>12</v>
      </c>
      <c r="F8" s="27" t="s">
        <v>100</v>
      </c>
      <c r="G8" s="27" t="s">
        <v>101</v>
      </c>
      <c r="H8" s="27" t="s">
        <v>102</v>
      </c>
      <c r="I8" s="27" t="s">
        <v>103</v>
      </c>
      <c r="J8" s="27" t="s">
        <v>104</v>
      </c>
    </row>
    <row r="9" spans="1:13" ht="12" thickTop="1">
      <c r="A9" s="12" t="s">
        <v>23</v>
      </c>
    </row>
    <row r="11" spans="1:13" ht="14.25">
      <c r="A11" s="2" t="s">
        <v>24</v>
      </c>
      <c r="B11" s="1" t="s">
        <v>25</v>
      </c>
      <c r="C11" s="13">
        <v>1026.76</v>
      </c>
      <c r="E11" s="28">
        <f>+C11</f>
        <v>1026.76</v>
      </c>
      <c r="F11" s="28">
        <f>+E11*2%</f>
        <v>20.5352</v>
      </c>
      <c r="G11" s="28">
        <f>+E11*7.5%</f>
        <v>77.006999999999991</v>
      </c>
      <c r="H11" s="28">
        <f>SUM(E11:G11)</f>
        <v>1124.3022000000001</v>
      </c>
      <c r="I11" s="28">
        <f>+H11*16%</f>
        <v>179.88835200000003</v>
      </c>
      <c r="J11" s="28">
        <f>+H11+I11</f>
        <v>1304.190552</v>
      </c>
      <c r="L11" s="56" t="s">
        <v>127</v>
      </c>
      <c r="M11" s="57" t="s">
        <v>128</v>
      </c>
    </row>
    <row r="12" spans="1:13" ht="14.25">
      <c r="A12" s="2" t="s">
        <v>26</v>
      </c>
      <c r="B12" s="1" t="s">
        <v>27</v>
      </c>
      <c r="C12" s="13">
        <v>6940.64</v>
      </c>
      <c r="E12" s="28">
        <f t="shared" ref="E12:E46" si="0">+C12</f>
        <v>6940.64</v>
      </c>
      <c r="F12" s="28">
        <f t="shared" ref="F12:F46" si="1">+E12*2%</f>
        <v>138.81280000000001</v>
      </c>
      <c r="G12" s="28">
        <f t="shared" ref="G12:G46" si="2">+E12*7.5%</f>
        <v>520.548</v>
      </c>
      <c r="H12" s="28">
        <f t="shared" ref="H12:H46" si="3">SUM(E12:G12)</f>
        <v>7600.0007999999998</v>
      </c>
      <c r="I12" s="28">
        <f t="shared" ref="I12:I46" si="4">+H12*16%</f>
        <v>1216.0001279999999</v>
      </c>
      <c r="J12" s="28">
        <f t="shared" ref="J12:J46" si="5">+H12+I12</f>
        <v>8816.0009279999995</v>
      </c>
      <c r="L12" s="56" t="s">
        <v>127</v>
      </c>
      <c r="M12" s="57" t="s">
        <v>129</v>
      </c>
    </row>
    <row r="13" spans="1:13" ht="14.25">
      <c r="A13" s="2" t="s">
        <v>28</v>
      </c>
      <c r="B13" s="1" t="s">
        <v>29</v>
      </c>
      <c r="C13" s="13">
        <v>4006.1</v>
      </c>
      <c r="E13" s="28">
        <f t="shared" si="0"/>
        <v>4006.1</v>
      </c>
      <c r="F13" s="28">
        <f t="shared" si="1"/>
        <v>80.122</v>
      </c>
      <c r="G13" s="28">
        <f t="shared" si="2"/>
        <v>300.45749999999998</v>
      </c>
      <c r="H13" s="28">
        <f t="shared" si="3"/>
        <v>4386.6795000000002</v>
      </c>
      <c r="I13" s="28">
        <f t="shared" si="4"/>
        <v>701.86872000000005</v>
      </c>
      <c r="J13" s="28">
        <f t="shared" si="5"/>
        <v>5088.5482200000006</v>
      </c>
      <c r="L13" s="56" t="s">
        <v>127</v>
      </c>
      <c r="M13" s="57" t="s">
        <v>130</v>
      </c>
    </row>
    <row r="14" spans="1:13" ht="14.25">
      <c r="A14" s="2" t="s">
        <v>30</v>
      </c>
      <c r="B14" s="1" t="s">
        <v>31</v>
      </c>
      <c r="C14" s="13">
        <v>1026.76</v>
      </c>
      <c r="E14" s="28">
        <f t="shared" si="0"/>
        <v>1026.76</v>
      </c>
      <c r="F14" s="28">
        <f t="shared" si="1"/>
        <v>20.5352</v>
      </c>
      <c r="G14" s="28">
        <f t="shared" si="2"/>
        <v>77.006999999999991</v>
      </c>
      <c r="H14" s="28">
        <f t="shared" si="3"/>
        <v>1124.3022000000001</v>
      </c>
      <c r="I14" s="28">
        <f t="shared" si="4"/>
        <v>179.88835200000003</v>
      </c>
      <c r="J14" s="28">
        <f t="shared" si="5"/>
        <v>1304.190552</v>
      </c>
      <c r="L14" s="56" t="s">
        <v>127</v>
      </c>
      <c r="M14" s="57" t="s">
        <v>131</v>
      </c>
    </row>
    <row r="15" spans="1:13" ht="14.25">
      <c r="A15" s="2" t="s">
        <v>32</v>
      </c>
      <c r="B15" s="1" t="s">
        <v>33</v>
      </c>
      <c r="C15" s="13">
        <v>1026.76</v>
      </c>
      <c r="E15" s="28">
        <f t="shared" si="0"/>
        <v>1026.76</v>
      </c>
      <c r="F15" s="28">
        <f t="shared" si="1"/>
        <v>20.5352</v>
      </c>
      <c r="G15" s="28">
        <f t="shared" si="2"/>
        <v>77.006999999999991</v>
      </c>
      <c r="H15" s="28">
        <f t="shared" si="3"/>
        <v>1124.3022000000001</v>
      </c>
      <c r="I15" s="28">
        <f t="shared" si="4"/>
        <v>179.88835200000003</v>
      </c>
      <c r="J15" s="28">
        <f t="shared" si="5"/>
        <v>1304.190552</v>
      </c>
      <c r="L15" s="56" t="s">
        <v>127</v>
      </c>
      <c r="M15" s="57" t="s">
        <v>132</v>
      </c>
    </row>
    <row r="16" spans="1:13" ht="14.25">
      <c r="A16" s="2" t="s">
        <v>34</v>
      </c>
      <c r="B16" s="1" t="s">
        <v>35</v>
      </c>
      <c r="C16" s="13">
        <v>1900.01</v>
      </c>
      <c r="E16" s="28">
        <f t="shared" si="0"/>
        <v>1900.01</v>
      </c>
      <c r="F16" s="28">
        <f t="shared" si="1"/>
        <v>38.0002</v>
      </c>
      <c r="G16" s="28">
        <f t="shared" si="2"/>
        <v>142.50074999999998</v>
      </c>
      <c r="H16" s="28">
        <f t="shared" si="3"/>
        <v>2080.5109499999999</v>
      </c>
      <c r="I16" s="28">
        <f t="shared" si="4"/>
        <v>332.88175200000001</v>
      </c>
      <c r="J16" s="28">
        <f t="shared" si="5"/>
        <v>2413.3927020000001</v>
      </c>
      <c r="L16" s="56" t="s">
        <v>133</v>
      </c>
      <c r="M16" s="57" t="s">
        <v>134</v>
      </c>
    </row>
    <row r="17" spans="1:13" ht="14.25">
      <c r="A17" s="2" t="s">
        <v>36</v>
      </c>
      <c r="B17" s="1" t="s">
        <v>37</v>
      </c>
      <c r="C17" s="13">
        <v>1026.76</v>
      </c>
      <c r="E17" s="28">
        <f t="shared" si="0"/>
        <v>1026.76</v>
      </c>
      <c r="F17" s="28">
        <f t="shared" si="1"/>
        <v>20.5352</v>
      </c>
      <c r="G17" s="28">
        <f t="shared" si="2"/>
        <v>77.006999999999991</v>
      </c>
      <c r="H17" s="28">
        <f t="shared" si="3"/>
        <v>1124.3022000000001</v>
      </c>
      <c r="I17" s="28">
        <f t="shared" si="4"/>
        <v>179.88835200000003</v>
      </c>
      <c r="J17" s="28">
        <f t="shared" si="5"/>
        <v>1304.190552</v>
      </c>
      <c r="L17" s="56" t="s">
        <v>135</v>
      </c>
      <c r="M17" s="57" t="s">
        <v>136</v>
      </c>
    </row>
    <row r="18" spans="1:13" ht="14.25">
      <c r="A18" s="2" t="s">
        <v>38</v>
      </c>
      <c r="B18" s="1" t="s">
        <v>39</v>
      </c>
      <c r="C18" s="13">
        <v>19089.77</v>
      </c>
      <c r="E18" s="28">
        <f t="shared" si="0"/>
        <v>19089.77</v>
      </c>
      <c r="F18" s="28">
        <f t="shared" si="1"/>
        <v>381.79540000000003</v>
      </c>
      <c r="G18" s="28">
        <f t="shared" si="2"/>
        <v>1431.7327499999999</v>
      </c>
      <c r="H18" s="28">
        <f t="shared" si="3"/>
        <v>20903.298149999999</v>
      </c>
      <c r="I18" s="28">
        <f t="shared" si="4"/>
        <v>3344.5277040000001</v>
      </c>
      <c r="J18" s="28">
        <f t="shared" si="5"/>
        <v>24247.825853999999</v>
      </c>
      <c r="L18" s="56" t="s">
        <v>127</v>
      </c>
      <c r="M18" s="57" t="s">
        <v>137</v>
      </c>
    </row>
    <row r="19" spans="1:13" ht="14.25">
      <c r="A19" s="2" t="s">
        <v>40</v>
      </c>
      <c r="B19" s="1" t="s">
        <v>41</v>
      </c>
      <c r="C19" s="13">
        <v>9953.5</v>
      </c>
      <c r="E19" s="28">
        <f t="shared" si="0"/>
        <v>9953.5</v>
      </c>
      <c r="F19" s="28">
        <f t="shared" si="1"/>
        <v>199.07</v>
      </c>
      <c r="G19" s="28">
        <f t="shared" si="2"/>
        <v>746.51249999999993</v>
      </c>
      <c r="H19" s="28">
        <f t="shared" si="3"/>
        <v>10899.0825</v>
      </c>
      <c r="I19" s="28">
        <f t="shared" si="4"/>
        <v>1743.8532</v>
      </c>
      <c r="J19" s="28">
        <f t="shared" si="5"/>
        <v>12642.9357</v>
      </c>
      <c r="L19" s="56" t="s">
        <v>127</v>
      </c>
      <c r="M19" s="57" t="s">
        <v>138</v>
      </c>
    </row>
    <row r="20" spans="1:13" ht="14.25">
      <c r="A20" s="2" t="s">
        <v>42</v>
      </c>
      <c r="B20" s="1" t="s">
        <v>43</v>
      </c>
      <c r="C20" s="13">
        <v>2558.0100000000002</v>
      </c>
      <c r="E20" s="28">
        <f t="shared" si="0"/>
        <v>2558.0100000000002</v>
      </c>
      <c r="F20" s="28">
        <f t="shared" si="1"/>
        <v>51.160200000000003</v>
      </c>
      <c r="G20" s="28">
        <f t="shared" si="2"/>
        <v>191.85075000000001</v>
      </c>
      <c r="H20" s="28">
        <f t="shared" si="3"/>
        <v>2801.0209500000001</v>
      </c>
      <c r="I20" s="28">
        <f t="shared" si="4"/>
        <v>448.16335200000003</v>
      </c>
      <c r="J20" s="28">
        <f t="shared" si="5"/>
        <v>3249.1843020000001</v>
      </c>
      <c r="L20" s="56" t="s">
        <v>139</v>
      </c>
      <c r="M20" s="57" t="s">
        <v>140</v>
      </c>
    </row>
    <row r="21" spans="1:13" ht="14.25">
      <c r="A21" s="2" t="s">
        <v>44</v>
      </c>
      <c r="B21" s="1" t="s">
        <v>45</v>
      </c>
      <c r="C21" s="13">
        <v>1026.76</v>
      </c>
      <c r="E21" s="28">
        <f t="shared" si="0"/>
        <v>1026.76</v>
      </c>
      <c r="F21" s="28">
        <f t="shared" si="1"/>
        <v>20.5352</v>
      </c>
      <c r="G21" s="28">
        <f t="shared" si="2"/>
        <v>77.006999999999991</v>
      </c>
      <c r="H21" s="28">
        <f t="shared" si="3"/>
        <v>1124.3022000000001</v>
      </c>
      <c r="I21" s="28">
        <f t="shared" si="4"/>
        <v>179.88835200000003</v>
      </c>
      <c r="J21" s="28">
        <f t="shared" si="5"/>
        <v>1304.190552</v>
      </c>
      <c r="L21" s="56" t="s">
        <v>127</v>
      </c>
      <c r="M21" s="57" t="s">
        <v>141</v>
      </c>
    </row>
    <row r="22" spans="1:13" ht="14.25">
      <c r="A22" s="2" t="s">
        <v>46</v>
      </c>
      <c r="B22" s="1" t="s">
        <v>47</v>
      </c>
      <c r="C22" s="13">
        <v>10411.41</v>
      </c>
      <c r="E22" s="28">
        <f t="shared" si="0"/>
        <v>10411.41</v>
      </c>
      <c r="F22" s="28">
        <f t="shared" si="1"/>
        <v>208.22820000000002</v>
      </c>
      <c r="G22" s="28">
        <f t="shared" si="2"/>
        <v>780.85574999999994</v>
      </c>
      <c r="H22" s="28">
        <f t="shared" si="3"/>
        <v>11400.49395</v>
      </c>
      <c r="I22" s="28">
        <f t="shared" si="4"/>
        <v>1824.0790320000001</v>
      </c>
      <c r="J22" s="28">
        <f t="shared" si="5"/>
        <v>13224.572982</v>
      </c>
      <c r="L22" s="56" t="s">
        <v>127</v>
      </c>
      <c r="M22" s="57" t="s">
        <v>142</v>
      </c>
    </row>
    <row r="23" spans="1:13" ht="14.25">
      <c r="A23" s="2" t="s">
        <v>48</v>
      </c>
      <c r="B23" s="1" t="s">
        <v>49</v>
      </c>
      <c r="C23" s="13">
        <v>1026.76</v>
      </c>
      <c r="E23" s="28">
        <f t="shared" si="0"/>
        <v>1026.76</v>
      </c>
      <c r="F23" s="28">
        <f t="shared" si="1"/>
        <v>20.5352</v>
      </c>
      <c r="G23" s="28">
        <f t="shared" si="2"/>
        <v>77.006999999999991</v>
      </c>
      <c r="H23" s="28">
        <f t="shared" si="3"/>
        <v>1124.3022000000001</v>
      </c>
      <c r="I23" s="28">
        <f t="shared" si="4"/>
        <v>179.88835200000003</v>
      </c>
      <c r="J23" s="28">
        <f t="shared" si="5"/>
        <v>1304.190552</v>
      </c>
      <c r="L23" s="56" t="s">
        <v>127</v>
      </c>
      <c r="M23" s="57" t="s">
        <v>143</v>
      </c>
    </row>
    <row r="24" spans="1:13" ht="14.25">
      <c r="A24" s="2" t="s">
        <v>50</v>
      </c>
      <c r="B24" s="1" t="s">
        <v>51</v>
      </c>
      <c r="C24" s="13">
        <v>16308.83</v>
      </c>
      <c r="E24" s="28">
        <f t="shared" si="0"/>
        <v>16308.83</v>
      </c>
      <c r="F24" s="28">
        <f t="shared" si="1"/>
        <v>326.17660000000001</v>
      </c>
      <c r="G24" s="28">
        <f t="shared" si="2"/>
        <v>1223.1622499999999</v>
      </c>
      <c r="H24" s="28">
        <f t="shared" si="3"/>
        <v>17858.168850000002</v>
      </c>
      <c r="I24" s="28">
        <f t="shared" si="4"/>
        <v>2857.3070160000002</v>
      </c>
      <c r="J24" s="28">
        <f t="shared" si="5"/>
        <v>20715.475866000001</v>
      </c>
      <c r="L24" s="56" t="s">
        <v>127</v>
      </c>
      <c r="M24" s="57" t="s">
        <v>144</v>
      </c>
    </row>
    <row r="25" spans="1:13" ht="14.25">
      <c r="A25" s="2" t="s">
        <v>52</v>
      </c>
      <c r="B25" s="1" t="s">
        <v>53</v>
      </c>
      <c r="C25" s="13">
        <v>6681.2</v>
      </c>
      <c r="E25" s="28">
        <f t="shared" si="0"/>
        <v>6681.2</v>
      </c>
      <c r="F25" s="28">
        <f t="shared" si="1"/>
        <v>133.624</v>
      </c>
      <c r="G25" s="28">
        <f t="shared" si="2"/>
        <v>501.09</v>
      </c>
      <c r="H25" s="28">
        <f t="shared" si="3"/>
        <v>7315.9139999999998</v>
      </c>
      <c r="I25" s="28">
        <f t="shared" si="4"/>
        <v>1170.5462399999999</v>
      </c>
      <c r="J25" s="28">
        <f t="shared" si="5"/>
        <v>8486.4602400000003</v>
      </c>
      <c r="L25" s="56" t="s">
        <v>127</v>
      </c>
      <c r="M25" s="57" t="s">
        <v>145</v>
      </c>
    </row>
    <row r="26" spans="1:13" ht="14.25">
      <c r="A26" s="2" t="s">
        <v>54</v>
      </c>
      <c r="B26" s="1" t="s">
        <v>55</v>
      </c>
      <c r="C26" s="13">
        <v>10832.28</v>
      </c>
      <c r="E26" s="28">
        <f t="shared" si="0"/>
        <v>10832.28</v>
      </c>
      <c r="F26" s="28">
        <f t="shared" si="1"/>
        <v>216.64560000000003</v>
      </c>
      <c r="G26" s="28">
        <f t="shared" si="2"/>
        <v>812.42100000000005</v>
      </c>
      <c r="H26" s="28">
        <f t="shared" si="3"/>
        <v>11861.346600000001</v>
      </c>
      <c r="I26" s="28">
        <f t="shared" si="4"/>
        <v>1897.8154560000003</v>
      </c>
      <c r="J26" s="28">
        <f t="shared" si="5"/>
        <v>13759.162056000001</v>
      </c>
      <c r="L26" s="56" t="s">
        <v>127</v>
      </c>
      <c r="M26" s="57" t="s">
        <v>146</v>
      </c>
    </row>
    <row r="27" spans="1:13" ht="14.25">
      <c r="A27" s="2" t="s">
        <v>56</v>
      </c>
      <c r="B27" s="1" t="s">
        <v>57</v>
      </c>
      <c r="C27" s="13">
        <v>15342.15</v>
      </c>
      <c r="E27" s="28">
        <f t="shared" si="0"/>
        <v>15342.15</v>
      </c>
      <c r="F27" s="28">
        <f t="shared" si="1"/>
        <v>306.84300000000002</v>
      </c>
      <c r="G27" s="28">
        <f t="shared" si="2"/>
        <v>1150.6612499999999</v>
      </c>
      <c r="H27" s="28">
        <f t="shared" si="3"/>
        <v>16799.65425</v>
      </c>
      <c r="I27" s="28">
        <f t="shared" si="4"/>
        <v>2687.9446800000001</v>
      </c>
      <c r="J27" s="28">
        <f t="shared" si="5"/>
        <v>19487.59893</v>
      </c>
      <c r="L27" s="57" t="s">
        <v>127</v>
      </c>
      <c r="M27" s="57" t="s">
        <v>147</v>
      </c>
    </row>
    <row r="28" spans="1:13" ht="14.25">
      <c r="A28" s="2" t="s">
        <v>58</v>
      </c>
      <c r="B28" s="1" t="s">
        <v>59</v>
      </c>
      <c r="C28" s="13">
        <v>1026.76</v>
      </c>
      <c r="E28" s="28">
        <f t="shared" si="0"/>
        <v>1026.76</v>
      </c>
      <c r="F28" s="28">
        <f t="shared" si="1"/>
        <v>20.5352</v>
      </c>
      <c r="G28" s="28">
        <f t="shared" si="2"/>
        <v>77.006999999999991</v>
      </c>
      <c r="H28" s="28">
        <f t="shared" si="3"/>
        <v>1124.3022000000001</v>
      </c>
      <c r="I28" s="28">
        <f t="shared" si="4"/>
        <v>179.88835200000003</v>
      </c>
      <c r="J28" s="28">
        <f t="shared" si="5"/>
        <v>1304.190552</v>
      </c>
      <c r="L28" s="56" t="s">
        <v>127</v>
      </c>
      <c r="M28" s="57" t="s">
        <v>148</v>
      </c>
    </row>
    <row r="29" spans="1:13" ht="14.25">
      <c r="A29" s="2" t="s">
        <v>60</v>
      </c>
      <c r="B29" s="1" t="s">
        <v>61</v>
      </c>
      <c r="C29" s="13">
        <v>14176.16</v>
      </c>
      <c r="E29" s="28">
        <f t="shared" si="0"/>
        <v>14176.16</v>
      </c>
      <c r="F29" s="28">
        <f t="shared" si="1"/>
        <v>283.52320000000003</v>
      </c>
      <c r="G29" s="28">
        <f t="shared" si="2"/>
        <v>1063.212</v>
      </c>
      <c r="H29" s="28">
        <f t="shared" si="3"/>
        <v>15522.895199999999</v>
      </c>
      <c r="I29" s="28">
        <f t="shared" si="4"/>
        <v>2483.6632319999999</v>
      </c>
      <c r="J29" s="28">
        <f t="shared" si="5"/>
        <v>18006.558431999998</v>
      </c>
      <c r="L29" s="57" t="s">
        <v>127</v>
      </c>
      <c r="M29" s="57" t="s">
        <v>149</v>
      </c>
    </row>
    <row r="30" spans="1:13" ht="14.25">
      <c r="A30" s="2" t="s">
        <v>62</v>
      </c>
      <c r="B30" s="1" t="s">
        <v>63</v>
      </c>
      <c r="C30" s="13">
        <v>684.51</v>
      </c>
      <c r="E30" s="28">
        <f t="shared" si="0"/>
        <v>684.51</v>
      </c>
      <c r="F30" s="28">
        <f t="shared" si="1"/>
        <v>13.690200000000001</v>
      </c>
      <c r="G30" s="28">
        <f t="shared" si="2"/>
        <v>51.338249999999995</v>
      </c>
      <c r="H30" s="28">
        <f t="shared" si="3"/>
        <v>749.53845000000001</v>
      </c>
      <c r="I30" s="28">
        <f t="shared" si="4"/>
        <v>119.926152</v>
      </c>
      <c r="J30" s="28">
        <f t="shared" si="5"/>
        <v>869.46460200000001</v>
      </c>
      <c r="L30" s="57" t="s">
        <v>127</v>
      </c>
      <c r="M30" s="57" t="s">
        <v>150</v>
      </c>
    </row>
    <row r="31" spans="1:13" ht="14.25">
      <c r="A31" s="2" t="s">
        <v>64</v>
      </c>
      <c r="B31" s="1" t="s">
        <v>65</v>
      </c>
      <c r="C31" s="13">
        <v>3912.58</v>
      </c>
      <c r="E31" s="28">
        <f t="shared" si="0"/>
        <v>3912.58</v>
      </c>
      <c r="F31" s="28">
        <f t="shared" si="1"/>
        <v>78.251599999999996</v>
      </c>
      <c r="G31" s="28">
        <f t="shared" si="2"/>
        <v>293.44349999999997</v>
      </c>
      <c r="H31" s="28">
        <f t="shared" si="3"/>
        <v>4284.2750999999998</v>
      </c>
      <c r="I31" s="28">
        <f t="shared" si="4"/>
        <v>685.484016</v>
      </c>
      <c r="J31" s="28">
        <f t="shared" si="5"/>
        <v>4969.7591160000002</v>
      </c>
      <c r="L31" s="56" t="s">
        <v>139</v>
      </c>
      <c r="M31" s="57" t="s">
        <v>151</v>
      </c>
    </row>
    <row r="32" spans="1:13" ht="14.25">
      <c r="A32" s="2" t="s">
        <v>66</v>
      </c>
      <c r="B32" s="1" t="s">
        <v>67</v>
      </c>
      <c r="C32" s="13">
        <v>2174.96</v>
      </c>
      <c r="E32" s="28">
        <f t="shared" si="0"/>
        <v>2174.96</v>
      </c>
      <c r="F32" s="28">
        <f t="shared" si="1"/>
        <v>43.499200000000002</v>
      </c>
      <c r="G32" s="28">
        <f t="shared" si="2"/>
        <v>163.12199999999999</v>
      </c>
      <c r="H32" s="28">
        <f t="shared" si="3"/>
        <v>2381.5812000000001</v>
      </c>
      <c r="I32" s="28">
        <f t="shared" si="4"/>
        <v>381.05299200000002</v>
      </c>
      <c r="J32" s="28">
        <f t="shared" si="5"/>
        <v>2762.634192</v>
      </c>
      <c r="L32" s="56" t="s">
        <v>139</v>
      </c>
      <c r="M32" s="57" t="s">
        <v>152</v>
      </c>
    </row>
    <row r="33" spans="1:13" ht="14.25">
      <c r="A33" s="2" t="s">
        <v>68</v>
      </c>
      <c r="B33" s="1" t="s">
        <v>69</v>
      </c>
      <c r="C33" s="13">
        <v>8637.3799999999992</v>
      </c>
      <c r="E33" s="28">
        <f t="shared" si="0"/>
        <v>8637.3799999999992</v>
      </c>
      <c r="F33" s="28">
        <f t="shared" si="1"/>
        <v>172.74759999999998</v>
      </c>
      <c r="G33" s="28">
        <f t="shared" si="2"/>
        <v>647.80349999999987</v>
      </c>
      <c r="H33" s="28">
        <f t="shared" si="3"/>
        <v>9457.9310999999998</v>
      </c>
      <c r="I33" s="28">
        <f t="shared" si="4"/>
        <v>1513.2689760000001</v>
      </c>
      <c r="J33" s="28">
        <f t="shared" si="5"/>
        <v>10971.200075999999</v>
      </c>
      <c r="L33" s="56" t="s">
        <v>135</v>
      </c>
      <c r="M33" s="57" t="s">
        <v>153</v>
      </c>
    </row>
    <row r="34" spans="1:13" ht="14.25">
      <c r="A34" s="2" t="s">
        <v>70</v>
      </c>
      <c r="B34" s="1" t="s">
        <v>71</v>
      </c>
      <c r="C34" s="13">
        <v>855.63</v>
      </c>
      <c r="E34" s="28">
        <f t="shared" si="0"/>
        <v>855.63</v>
      </c>
      <c r="F34" s="28">
        <f t="shared" si="1"/>
        <v>17.1126</v>
      </c>
      <c r="G34" s="28">
        <f t="shared" si="2"/>
        <v>64.172249999999991</v>
      </c>
      <c r="H34" s="28">
        <f t="shared" si="3"/>
        <v>936.91485</v>
      </c>
      <c r="I34" s="28">
        <f t="shared" si="4"/>
        <v>149.90637599999999</v>
      </c>
      <c r="J34" s="28">
        <f t="shared" si="5"/>
        <v>1086.821226</v>
      </c>
      <c r="L34" s="57" t="s">
        <v>127</v>
      </c>
      <c r="M34" s="57" t="s">
        <v>154</v>
      </c>
    </row>
    <row r="35" spans="1:13" ht="14.25">
      <c r="A35" s="2" t="s">
        <v>72</v>
      </c>
      <c r="B35" s="1" t="s">
        <v>73</v>
      </c>
      <c r="C35" s="13">
        <v>7653.17</v>
      </c>
      <c r="E35" s="28">
        <f t="shared" si="0"/>
        <v>7653.17</v>
      </c>
      <c r="F35" s="28">
        <f t="shared" si="1"/>
        <v>153.0634</v>
      </c>
      <c r="G35" s="28">
        <f t="shared" si="2"/>
        <v>573.98775000000001</v>
      </c>
      <c r="H35" s="28">
        <f t="shared" si="3"/>
        <v>8380.2211499999994</v>
      </c>
      <c r="I35" s="28">
        <f t="shared" si="4"/>
        <v>1340.835384</v>
      </c>
      <c r="J35" s="28">
        <f t="shared" si="5"/>
        <v>9721.0565339999994</v>
      </c>
      <c r="L35" s="57" t="s">
        <v>135</v>
      </c>
      <c r="M35" s="57" t="s">
        <v>155</v>
      </c>
    </row>
    <row r="36" spans="1:13" ht="14.25">
      <c r="A36" s="2" t="s">
        <v>74</v>
      </c>
      <c r="B36" s="1" t="s">
        <v>75</v>
      </c>
      <c r="C36" s="13">
        <v>1026.76</v>
      </c>
      <c r="E36" s="28">
        <f t="shared" si="0"/>
        <v>1026.76</v>
      </c>
      <c r="F36" s="28">
        <f t="shared" si="1"/>
        <v>20.5352</v>
      </c>
      <c r="G36" s="28">
        <f t="shared" si="2"/>
        <v>77.006999999999991</v>
      </c>
      <c r="H36" s="28">
        <f t="shared" si="3"/>
        <v>1124.3022000000001</v>
      </c>
      <c r="I36" s="28">
        <f t="shared" si="4"/>
        <v>179.88835200000003</v>
      </c>
      <c r="J36" s="28">
        <f t="shared" si="5"/>
        <v>1304.190552</v>
      </c>
      <c r="L36" s="57" t="s">
        <v>127</v>
      </c>
      <c r="M36" s="57" t="s">
        <v>156</v>
      </c>
    </row>
    <row r="37" spans="1:13" ht="14.25">
      <c r="A37" s="2" t="s">
        <v>76</v>
      </c>
      <c r="B37" s="1" t="s">
        <v>77</v>
      </c>
      <c r="C37" s="13">
        <v>2758.89</v>
      </c>
      <c r="E37" s="28">
        <f t="shared" si="0"/>
        <v>2758.89</v>
      </c>
      <c r="F37" s="28">
        <f t="shared" si="1"/>
        <v>55.177799999999998</v>
      </c>
      <c r="G37" s="28">
        <f t="shared" si="2"/>
        <v>206.91674999999998</v>
      </c>
      <c r="H37" s="28">
        <f t="shared" si="3"/>
        <v>3020.9845499999997</v>
      </c>
      <c r="I37" s="28">
        <f t="shared" si="4"/>
        <v>483.35752799999995</v>
      </c>
      <c r="J37" s="28">
        <f t="shared" si="5"/>
        <v>3504.3420779999997</v>
      </c>
      <c r="L37" s="57" t="s">
        <v>127</v>
      </c>
      <c r="M37" s="57" t="s">
        <v>157</v>
      </c>
    </row>
    <row r="38" spans="1:13" ht="14.25">
      <c r="A38" s="2" t="s">
        <v>78</v>
      </c>
      <c r="B38" s="1" t="s">
        <v>79</v>
      </c>
      <c r="C38" s="13">
        <v>10376.879999999999</v>
      </c>
      <c r="E38" s="28">
        <f t="shared" si="0"/>
        <v>10376.879999999999</v>
      </c>
      <c r="F38" s="28">
        <f t="shared" si="1"/>
        <v>207.5376</v>
      </c>
      <c r="G38" s="28">
        <f t="shared" si="2"/>
        <v>778.26599999999996</v>
      </c>
      <c r="H38" s="28">
        <f t="shared" si="3"/>
        <v>11362.683599999998</v>
      </c>
      <c r="I38" s="28">
        <f t="shared" si="4"/>
        <v>1818.0293759999997</v>
      </c>
      <c r="J38" s="28">
        <f t="shared" si="5"/>
        <v>13180.712975999999</v>
      </c>
      <c r="L38" s="57" t="s">
        <v>127</v>
      </c>
      <c r="M38" s="57" t="s">
        <v>158</v>
      </c>
    </row>
    <row r="39" spans="1:13" ht="14.25">
      <c r="A39" s="2" t="s">
        <v>80</v>
      </c>
      <c r="B39" s="1" t="s">
        <v>81</v>
      </c>
      <c r="C39" s="13">
        <v>8457.5300000000007</v>
      </c>
      <c r="E39" s="28">
        <f t="shared" si="0"/>
        <v>8457.5300000000007</v>
      </c>
      <c r="F39" s="28">
        <f t="shared" si="1"/>
        <v>169.15060000000003</v>
      </c>
      <c r="G39" s="28">
        <f t="shared" si="2"/>
        <v>634.31475</v>
      </c>
      <c r="H39" s="28">
        <f t="shared" si="3"/>
        <v>9260.9953500000011</v>
      </c>
      <c r="I39" s="28">
        <f t="shared" si="4"/>
        <v>1481.7592560000003</v>
      </c>
      <c r="J39" s="28">
        <f t="shared" si="5"/>
        <v>10742.754606000002</v>
      </c>
      <c r="L39" s="56" t="s">
        <v>127</v>
      </c>
      <c r="M39" s="57" t="s">
        <v>159</v>
      </c>
    </row>
    <row r="40" spans="1:13" ht="14.25">
      <c r="A40" s="2" t="s">
        <v>82</v>
      </c>
      <c r="B40" s="1" t="s">
        <v>83</v>
      </c>
      <c r="C40" s="13">
        <v>1026.76</v>
      </c>
      <c r="E40" s="28">
        <f t="shared" si="0"/>
        <v>1026.76</v>
      </c>
      <c r="F40" s="28">
        <f t="shared" si="1"/>
        <v>20.5352</v>
      </c>
      <c r="G40" s="28">
        <f t="shared" si="2"/>
        <v>77.006999999999991</v>
      </c>
      <c r="H40" s="28">
        <f t="shared" si="3"/>
        <v>1124.3022000000001</v>
      </c>
      <c r="I40" s="28">
        <f t="shared" si="4"/>
        <v>179.88835200000003</v>
      </c>
      <c r="J40" s="28">
        <f t="shared" si="5"/>
        <v>1304.190552</v>
      </c>
      <c r="L40" s="56" t="s">
        <v>135</v>
      </c>
      <c r="M40" s="57" t="s">
        <v>160</v>
      </c>
    </row>
    <row r="41" spans="1:13" ht="14.25">
      <c r="A41" s="2" t="s">
        <v>84</v>
      </c>
      <c r="B41" s="1" t="s">
        <v>85</v>
      </c>
      <c r="C41" s="13">
        <v>1499.96</v>
      </c>
      <c r="E41" s="28">
        <f t="shared" si="0"/>
        <v>1499.96</v>
      </c>
      <c r="F41" s="28">
        <f t="shared" si="1"/>
        <v>29.999200000000002</v>
      </c>
      <c r="G41" s="28">
        <f t="shared" si="2"/>
        <v>112.497</v>
      </c>
      <c r="H41" s="28">
        <f t="shared" si="3"/>
        <v>1642.4562000000001</v>
      </c>
      <c r="I41" s="28">
        <f t="shared" si="4"/>
        <v>262.79299200000003</v>
      </c>
      <c r="J41" s="28">
        <f t="shared" si="5"/>
        <v>1905.2491920000002</v>
      </c>
      <c r="L41" s="56" t="s">
        <v>127</v>
      </c>
      <c r="M41" s="57" t="s">
        <v>161</v>
      </c>
    </row>
    <row r="42" spans="1:13" ht="14.25">
      <c r="A42" s="2" t="s">
        <v>86</v>
      </c>
      <c r="B42" s="1" t="s">
        <v>87</v>
      </c>
      <c r="C42" s="13">
        <v>2782.76</v>
      </c>
      <c r="E42" s="28">
        <f t="shared" si="0"/>
        <v>2782.76</v>
      </c>
      <c r="F42" s="28">
        <f t="shared" si="1"/>
        <v>55.655200000000008</v>
      </c>
      <c r="G42" s="28">
        <f t="shared" si="2"/>
        <v>208.70700000000002</v>
      </c>
      <c r="H42" s="28">
        <f t="shared" si="3"/>
        <v>3047.1222000000002</v>
      </c>
      <c r="I42" s="28">
        <f t="shared" si="4"/>
        <v>487.53955200000007</v>
      </c>
      <c r="J42" s="28">
        <f t="shared" si="5"/>
        <v>3534.6617520000004</v>
      </c>
      <c r="L42" s="56" t="s">
        <v>135</v>
      </c>
      <c r="M42" s="57" t="s">
        <v>162</v>
      </c>
    </row>
    <row r="43" spans="1:13" ht="14.25">
      <c r="A43" s="2" t="s">
        <v>88</v>
      </c>
      <c r="B43" s="1" t="s">
        <v>89</v>
      </c>
      <c r="C43" s="13">
        <v>19000.66</v>
      </c>
      <c r="E43" s="28">
        <f t="shared" si="0"/>
        <v>19000.66</v>
      </c>
      <c r="F43" s="28">
        <f t="shared" si="1"/>
        <v>380.01319999999998</v>
      </c>
      <c r="G43" s="28">
        <f t="shared" si="2"/>
        <v>1425.0494999999999</v>
      </c>
      <c r="H43" s="28">
        <f t="shared" si="3"/>
        <v>20805.722700000002</v>
      </c>
      <c r="I43" s="28">
        <f t="shared" si="4"/>
        <v>3328.9156320000002</v>
      </c>
      <c r="J43" s="28">
        <f t="shared" si="5"/>
        <v>24134.638332000002</v>
      </c>
      <c r="L43" s="56" t="s">
        <v>127</v>
      </c>
      <c r="M43" s="57" t="s">
        <v>163</v>
      </c>
    </row>
    <row r="44" spans="1:13" ht="14.25">
      <c r="A44" s="2" t="s">
        <v>90</v>
      </c>
      <c r="B44" s="1" t="s">
        <v>91</v>
      </c>
      <c r="C44" s="13">
        <v>1026.76</v>
      </c>
      <c r="E44" s="28">
        <f t="shared" si="0"/>
        <v>1026.76</v>
      </c>
      <c r="F44" s="28">
        <f t="shared" si="1"/>
        <v>20.5352</v>
      </c>
      <c r="G44" s="28">
        <f t="shared" si="2"/>
        <v>77.006999999999991</v>
      </c>
      <c r="H44" s="28">
        <f t="shared" si="3"/>
        <v>1124.3022000000001</v>
      </c>
      <c r="I44" s="28">
        <f t="shared" si="4"/>
        <v>179.88835200000003</v>
      </c>
      <c r="J44" s="28">
        <f t="shared" si="5"/>
        <v>1304.190552</v>
      </c>
      <c r="L44" s="57" t="s">
        <v>127</v>
      </c>
      <c r="M44" s="57" t="s">
        <v>164</v>
      </c>
    </row>
    <row r="45" spans="1:13" ht="14.25">
      <c r="A45" s="2" t="s">
        <v>92</v>
      </c>
      <c r="B45" s="1" t="s">
        <v>93</v>
      </c>
      <c r="C45" s="13">
        <v>1026.76</v>
      </c>
      <c r="E45" s="28">
        <f t="shared" si="0"/>
        <v>1026.76</v>
      </c>
      <c r="F45" s="28">
        <f t="shared" si="1"/>
        <v>20.5352</v>
      </c>
      <c r="G45" s="28">
        <f t="shared" si="2"/>
        <v>77.006999999999991</v>
      </c>
      <c r="H45" s="28">
        <f t="shared" si="3"/>
        <v>1124.3022000000001</v>
      </c>
      <c r="I45" s="28">
        <f t="shared" si="4"/>
        <v>179.88835200000003</v>
      </c>
      <c r="J45" s="28">
        <f t="shared" si="5"/>
        <v>1304.190552</v>
      </c>
      <c r="L45" s="56" t="s">
        <v>135</v>
      </c>
      <c r="M45" s="57" t="s">
        <v>165</v>
      </c>
    </row>
    <row r="46" spans="1:13" ht="14.25">
      <c r="A46" s="2" t="s">
        <v>94</v>
      </c>
      <c r="B46" s="1" t="s">
        <v>95</v>
      </c>
      <c r="C46" s="13">
        <v>1026.76</v>
      </c>
      <c r="E46" s="28">
        <f t="shared" si="0"/>
        <v>1026.76</v>
      </c>
      <c r="F46" s="28">
        <f t="shared" si="1"/>
        <v>20.5352</v>
      </c>
      <c r="G46" s="28">
        <f t="shared" si="2"/>
        <v>77.006999999999991</v>
      </c>
      <c r="H46" s="28">
        <f t="shared" si="3"/>
        <v>1124.3022000000001</v>
      </c>
      <c r="I46" s="28">
        <f t="shared" si="4"/>
        <v>179.88835200000003</v>
      </c>
      <c r="J46" s="28">
        <f t="shared" si="5"/>
        <v>1304.190552</v>
      </c>
      <c r="L46" s="58" t="s">
        <v>127</v>
      </c>
      <c r="M46" s="58" t="s">
        <v>166</v>
      </c>
    </row>
    <row r="48" spans="1:13" s="7" customFormat="1">
      <c r="A48" s="15"/>
      <c r="C48" s="7" t="s">
        <v>96</v>
      </c>
      <c r="E48" s="26" t="s">
        <v>96</v>
      </c>
      <c r="F48" s="26" t="s">
        <v>96</v>
      </c>
      <c r="G48" s="26" t="s">
        <v>96</v>
      </c>
      <c r="H48" s="26" t="s">
        <v>96</v>
      </c>
      <c r="I48" s="26" t="s">
        <v>96</v>
      </c>
      <c r="J48" s="26" t="s">
        <v>96</v>
      </c>
    </row>
    <row r="49" spans="1:10" ht="13.5" thickBot="1">
      <c r="A49" s="18" t="s">
        <v>97</v>
      </c>
      <c r="B49" s="1" t="s">
        <v>98</v>
      </c>
      <c r="C49" s="17">
        <v>199316.09</v>
      </c>
      <c r="E49" s="29">
        <f>SUM(E11:E46)</f>
        <v>199316.09000000008</v>
      </c>
      <c r="F49" s="29">
        <f t="shared" ref="F49:J49" si="6">SUM(F11:F46)</f>
        <v>3986.3217999999997</v>
      </c>
      <c r="G49" s="29">
        <f t="shared" si="6"/>
        <v>14948.706749999994</v>
      </c>
      <c r="H49" s="29">
        <f t="shared" si="6"/>
        <v>218251.11855000001</v>
      </c>
      <c r="I49" s="29">
        <f t="shared" si="6"/>
        <v>34920.178968000007</v>
      </c>
      <c r="J49" s="29">
        <f t="shared" si="6"/>
        <v>253171.29751800001</v>
      </c>
    </row>
    <row r="50" spans="1:10" ht="12" thickTop="1"/>
    <row r="51" spans="1:10">
      <c r="C51" s="1" t="s">
        <v>98</v>
      </c>
    </row>
    <row r="52" spans="1:10">
      <c r="A52" s="2" t="s">
        <v>98</v>
      </c>
      <c r="B52" s="1" t="s">
        <v>98</v>
      </c>
      <c r="C52" s="16"/>
    </row>
  </sheetData>
  <autoFilter ref="A10:M46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54" sqref="A54"/>
    </sheetView>
  </sheetViews>
  <sheetFormatPr baseColWidth="10" defaultRowHeight="11.25"/>
  <cols>
    <col min="1" max="1" width="8.42578125" style="2" customWidth="1"/>
    <col min="2" max="2" width="28.140625" style="1" customWidth="1"/>
    <col min="3" max="3" width="10.7109375" style="1" customWidth="1"/>
    <col min="4" max="4" width="10.42578125" style="1" customWidth="1"/>
    <col min="5" max="5" width="10.85546875" style="1" customWidth="1"/>
    <col min="6" max="6" width="13.5703125" style="1" bestFit="1" customWidth="1"/>
    <col min="7" max="7" width="13" style="1" bestFit="1" customWidth="1"/>
    <col min="8" max="8" width="11.5703125" style="1" customWidth="1"/>
    <col min="9" max="9" width="12" style="1" customWidth="1"/>
    <col min="10" max="10" width="10.85546875" style="1" customWidth="1"/>
    <col min="11" max="11" width="9.85546875" style="1" customWidth="1"/>
    <col min="12" max="12" width="11.140625" style="1" customWidth="1"/>
    <col min="13" max="13" width="10.85546875" style="1" customWidth="1"/>
    <col min="14" max="14" width="9.85546875" style="1" customWidth="1"/>
    <col min="15" max="15" width="13" style="1" bestFit="1" customWidth="1"/>
    <col min="16" max="16" width="11" style="1" customWidth="1"/>
    <col min="17" max="16384" width="11.42578125" style="1"/>
  </cols>
  <sheetData>
    <row r="1" spans="1:16" ht="18" customHeight="1">
      <c r="A1" s="3" t="s">
        <v>0</v>
      </c>
      <c r="B1" s="44" t="s">
        <v>98</v>
      </c>
      <c r="C1" s="45"/>
      <c r="D1" s="45"/>
    </row>
    <row r="2" spans="1:16" ht="24.95" customHeight="1">
      <c r="A2" s="4" t="s">
        <v>1</v>
      </c>
      <c r="B2" s="20" t="s">
        <v>2</v>
      </c>
      <c r="C2" s="21"/>
      <c r="D2" s="21"/>
    </row>
    <row r="3" spans="1:16" ht="15.75">
      <c r="B3" s="22" t="s">
        <v>3</v>
      </c>
      <c r="C3" s="23"/>
      <c r="D3" s="23"/>
      <c r="E3" s="7"/>
    </row>
    <row r="4" spans="1:16" ht="15">
      <c r="B4" s="24" t="s">
        <v>4</v>
      </c>
      <c r="C4" s="23"/>
      <c r="D4" s="23"/>
      <c r="E4" s="7"/>
    </row>
    <row r="5" spans="1:16">
      <c r="B5" s="6" t="s">
        <v>5</v>
      </c>
    </row>
    <row r="6" spans="1:16">
      <c r="B6" s="6" t="s">
        <v>6</v>
      </c>
    </row>
    <row r="8" spans="1:16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10" t="s">
        <v>21</v>
      </c>
      <c r="P8" s="11" t="s">
        <v>22</v>
      </c>
    </row>
    <row r="9" spans="1:16" ht="12" thickTop="1">
      <c r="A9" s="12" t="s">
        <v>23</v>
      </c>
    </row>
    <row r="11" spans="1:16">
      <c r="A11" s="2" t="s">
        <v>24</v>
      </c>
      <c r="B11" s="1" t="s">
        <v>25</v>
      </c>
      <c r="C11" s="13">
        <v>880.08</v>
      </c>
      <c r="D11" s="13">
        <v>146.68</v>
      </c>
      <c r="E11" s="13">
        <v>0</v>
      </c>
      <c r="F11" s="13">
        <v>1026.76</v>
      </c>
      <c r="G11" s="13">
        <v>0</v>
      </c>
      <c r="H11" s="13">
        <v>0</v>
      </c>
      <c r="I11" s="14">
        <v>-18.41</v>
      </c>
      <c r="J11" s="13">
        <v>0</v>
      </c>
      <c r="K11" s="13">
        <v>25.48</v>
      </c>
      <c r="L11" s="13">
        <v>0</v>
      </c>
      <c r="M11" s="13">
        <v>0.09</v>
      </c>
      <c r="N11" s="13">
        <v>0</v>
      </c>
      <c r="O11" s="13">
        <v>7.16</v>
      </c>
      <c r="P11" s="13">
        <v>1019.6</v>
      </c>
    </row>
    <row r="12" spans="1:16">
      <c r="A12" s="2" t="s">
        <v>26</v>
      </c>
      <c r="B12" s="1" t="s">
        <v>27</v>
      </c>
      <c r="C12" s="13">
        <v>880.08</v>
      </c>
      <c r="D12" s="13">
        <v>146.68</v>
      </c>
      <c r="E12" s="13">
        <v>5913.88</v>
      </c>
      <c r="F12" s="13">
        <v>6940.64</v>
      </c>
      <c r="G12" s="13">
        <v>0</v>
      </c>
      <c r="H12" s="13">
        <v>0</v>
      </c>
      <c r="I12" s="13">
        <v>0</v>
      </c>
      <c r="J12" s="13">
        <v>1273.75</v>
      </c>
      <c r="K12" s="13">
        <v>228.22</v>
      </c>
      <c r="L12" s="13">
        <v>0</v>
      </c>
      <c r="M12" s="14">
        <v>-0.13</v>
      </c>
      <c r="N12" s="13">
        <v>0</v>
      </c>
      <c r="O12" s="13">
        <v>1501.84</v>
      </c>
      <c r="P12" s="13">
        <v>5438.8</v>
      </c>
    </row>
    <row r="13" spans="1:16">
      <c r="A13" s="2" t="s">
        <v>28</v>
      </c>
      <c r="B13" s="1" t="s">
        <v>29</v>
      </c>
      <c r="C13" s="13">
        <v>880.08</v>
      </c>
      <c r="D13" s="13">
        <v>146.68</v>
      </c>
      <c r="E13" s="13">
        <v>2979.34</v>
      </c>
      <c r="F13" s="13">
        <v>4006.1</v>
      </c>
      <c r="G13" s="13">
        <v>0</v>
      </c>
      <c r="H13" s="13">
        <v>0</v>
      </c>
      <c r="I13" s="13">
        <v>0</v>
      </c>
      <c r="J13" s="13">
        <v>600.30999999999995</v>
      </c>
      <c r="K13" s="13">
        <v>64.400000000000006</v>
      </c>
      <c r="L13" s="13">
        <v>0</v>
      </c>
      <c r="M13" s="14">
        <v>-0.01</v>
      </c>
      <c r="N13" s="13">
        <v>0</v>
      </c>
      <c r="O13" s="13">
        <v>664.7</v>
      </c>
      <c r="P13" s="13">
        <v>3341.4</v>
      </c>
    </row>
    <row r="14" spans="1:16">
      <c r="A14" s="2" t="s">
        <v>30</v>
      </c>
      <c r="B14" s="1" t="s">
        <v>31</v>
      </c>
      <c r="C14" s="13">
        <v>880.08</v>
      </c>
      <c r="D14" s="13">
        <v>146.68</v>
      </c>
      <c r="E14" s="13">
        <v>0</v>
      </c>
      <c r="F14" s="13">
        <v>1026.76</v>
      </c>
      <c r="G14" s="13">
        <v>439.2</v>
      </c>
      <c r="H14" s="13">
        <v>0</v>
      </c>
      <c r="I14" s="14">
        <v>-18.41</v>
      </c>
      <c r="J14" s="13">
        <v>0</v>
      </c>
      <c r="K14" s="13">
        <v>130.94999999999999</v>
      </c>
      <c r="L14" s="13">
        <v>0</v>
      </c>
      <c r="M14" s="13">
        <v>0.12</v>
      </c>
      <c r="N14" s="13">
        <v>249.9</v>
      </c>
      <c r="O14" s="13">
        <v>801.76</v>
      </c>
      <c r="P14" s="13">
        <v>225</v>
      </c>
    </row>
    <row r="15" spans="1:16">
      <c r="A15" s="2" t="s">
        <v>32</v>
      </c>
      <c r="B15" s="1" t="s">
        <v>33</v>
      </c>
      <c r="C15" s="13">
        <v>880.08</v>
      </c>
      <c r="D15" s="13">
        <v>146.68</v>
      </c>
      <c r="E15" s="13">
        <v>0</v>
      </c>
      <c r="F15" s="13">
        <v>1026.76</v>
      </c>
      <c r="G15" s="13">
        <v>0</v>
      </c>
      <c r="H15" s="13">
        <v>0</v>
      </c>
      <c r="I15" s="14">
        <v>-18.41</v>
      </c>
      <c r="J15" s="13">
        <v>0</v>
      </c>
      <c r="K15" s="13">
        <v>25.48</v>
      </c>
      <c r="L15" s="13">
        <v>0</v>
      </c>
      <c r="M15" s="14">
        <v>-0.11</v>
      </c>
      <c r="N15" s="13">
        <v>0</v>
      </c>
      <c r="O15" s="13">
        <v>6.96</v>
      </c>
      <c r="P15" s="13">
        <v>1019.8</v>
      </c>
    </row>
    <row r="16" spans="1:16">
      <c r="A16" s="2" t="s">
        <v>34</v>
      </c>
      <c r="B16" s="1" t="s">
        <v>35</v>
      </c>
      <c r="C16" s="13">
        <v>1628.58</v>
      </c>
      <c r="D16" s="13">
        <v>271.43</v>
      </c>
      <c r="E16" s="13">
        <v>0</v>
      </c>
      <c r="F16" s="13">
        <v>1900.01</v>
      </c>
      <c r="G16" s="13">
        <v>0</v>
      </c>
      <c r="H16" s="13">
        <v>0</v>
      </c>
      <c r="I16" s="13">
        <v>0</v>
      </c>
      <c r="J16" s="13">
        <v>168.22</v>
      </c>
      <c r="K16" s="13">
        <v>49.06</v>
      </c>
      <c r="L16" s="13">
        <v>0</v>
      </c>
      <c r="M16" s="14">
        <v>-7.0000000000000007E-2</v>
      </c>
      <c r="N16" s="13">
        <v>0</v>
      </c>
      <c r="O16" s="13">
        <v>217.21</v>
      </c>
      <c r="P16" s="13">
        <v>1682.8</v>
      </c>
    </row>
    <row r="17" spans="1:16">
      <c r="A17" s="2" t="s">
        <v>36</v>
      </c>
      <c r="B17" s="1" t="s">
        <v>37</v>
      </c>
      <c r="C17" s="13">
        <v>880.08</v>
      </c>
      <c r="D17" s="13">
        <v>146.68</v>
      </c>
      <c r="E17" s="13">
        <v>0</v>
      </c>
      <c r="F17" s="13">
        <v>1026.76</v>
      </c>
      <c r="G17" s="13">
        <v>0</v>
      </c>
      <c r="H17" s="13">
        <v>0</v>
      </c>
      <c r="I17" s="14">
        <v>-18.41</v>
      </c>
      <c r="J17" s="13">
        <v>0</v>
      </c>
      <c r="K17" s="13">
        <v>137.15</v>
      </c>
      <c r="L17" s="13">
        <v>0</v>
      </c>
      <c r="M17" s="13">
        <v>0.02</v>
      </c>
      <c r="N17" s="13">
        <v>0</v>
      </c>
      <c r="O17" s="13">
        <v>118.76</v>
      </c>
      <c r="P17" s="13">
        <v>908</v>
      </c>
    </row>
    <row r="18" spans="1:16">
      <c r="A18" s="2" t="s">
        <v>38</v>
      </c>
      <c r="B18" s="1" t="s">
        <v>39</v>
      </c>
      <c r="C18" s="13">
        <v>4000.08</v>
      </c>
      <c r="D18" s="13">
        <v>666.68</v>
      </c>
      <c r="E18" s="13">
        <v>14423.01</v>
      </c>
      <c r="F18" s="13">
        <v>19089.77</v>
      </c>
      <c r="G18" s="13">
        <v>0</v>
      </c>
      <c r="H18" s="13">
        <v>0</v>
      </c>
      <c r="I18" s="13">
        <v>0</v>
      </c>
      <c r="J18" s="13">
        <v>4973.74</v>
      </c>
      <c r="K18" s="13">
        <v>360.26</v>
      </c>
      <c r="L18" s="13">
        <v>0</v>
      </c>
      <c r="M18" s="14">
        <v>-0.03</v>
      </c>
      <c r="N18" s="13">
        <v>0</v>
      </c>
      <c r="O18" s="13">
        <v>5333.97</v>
      </c>
      <c r="P18" s="13">
        <v>13755.8</v>
      </c>
    </row>
    <row r="19" spans="1:16">
      <c r="A19" s="2" t="s">
        <v>40</v>
      </c>
      <c r="B19" s="1" t="s">
        <v>41</v>
      </c>
      <c r="C19" s="13">
        <v>880.08</v>
      </c>
      <c r="D19" s="13">
        <v>146.68</v>
      </c>
      <c r="E19" s="13">
        <v>8926.74</v>
      </c>
      <c r="F19" s="13">
        <v>9953.5</v>
      </c>
      <c r="G19" s="13">
        <v>0</v>
      </c>
      <c r="H19" s="13">
        <v>0</v>
      </c>
      <c r="I19" s="13">
        <v>0</v>
      </c>
      <c r="J19" s="13">
        <v>2138.89</v>
      </c>
      <c r="K19" s="13">
        <v>248.96</v>
      </c>
      <c r="L19" s="13">
        <v>0</v>
      </c>
      <c r="M19" s="13">
        <v>0.05</v>
      </c>
      <c r="N19" s="13">
        <v>0</v>
      </c>
      <c r="O19" s="13">
        <v>2387.9</v>
      </c>
      <c r="P19" s="13">
        <v>7565.6</v>
      </c>
    </row>
    <row r="20" spans="1:16">
      <c r="A20" s="2" t="s">
        <v>42</v>
      </c>
      <c r="B20" s="1" t="s">
        <v>43</v>
      </c>
      <c r="C20" s="13">
        <v>1000.08</v>
      </c>
      <c r="D20" s="13">
        <v>166.68</v>
      </c>
      <c r="E20" s="13">
        <v>1391.25</v>
      </c>
      <c r="F20" s="13">
        <v>2558.0100000000002</v>
      </c>
      <c r="G20" s="13">
        <v>499.32</v>
      </c>
      <c r="H20" s="13">
        <v>0</v>
      </c>
      <c r="I20" s="13">
        <v>0</v>
      </c>
      <c r="J20" s="13">
        <v>291</v>
      </c>
      <c r="K20" s="13">
        <v>86.06</v>
      </c>
      <c r="L20" s="13">
        <v>0</v>
      </c>
      <c r="M20" s="13">
        <v>0.03</v>
      </c>
      <c r="N20" s="13">
        <v>0</v>
      </c>
      <c r="O20" s="13">
        <v>876.41</v>
      </c>
      <c r="P20" s="13">
        <v>1681.6</v>
      </c>
    </row>
    <row r="21" spans="1:16">
      <c r="A21" s="2" t="s">
        <v>44</v>
      </c>
      <c r="B21" s="1" t="s">
        <v>45</v>
      </c>
      <c r="C21" s="13">
        <v>880.08</v>
      </c>
      <c r="D21" s="13">
        <v>146.68</v>
      </c>
      <c r="E21" s="13">
        <v>0</v>
      </c>
      <c r="F21" s="13">
        <v>1026.76</v>
      </c>
      <c r="G21" s="13">
        <v>0</v>
      </c>
      <c r="H21" s="13">
        <v>0</v>
      </c>
      <c r="I21" s="14">
        <v>-18.41</v>
      </c>
      <c r="J21" s="13">
        <v>0</v>
      </c>
      <c r="K21" s="13">
        <v>25.48</v>
      </c>
      <c r="L21" s="13">
        <v>0</v>
      </c>
      <c r="M21" s="14">
        <v>-0.11</v>
      </c>
      <c r="N21" s="13">
        <v>0</v>
      </c>
      <c r="O21" s="13">
        <v>6.96</v>
      </c>
      <c r="P21" s="13">
        <v>1019.8</v>
      </c>
    </row>
    <row r="22" spans="1:16">
      <c r="A22" s="2" t="s">
        <v>46</v>
      </c>
      <c r="B22" s="1" t="s">
        <v>47</v>
      </c>
      <c r="C22" s="13">
        <v>880.08</v>
      </c>
      <c r="D22" s="13">
        <v>146.68</v>
      </c>
      <c r="E22" s="13">
        <v>9384.65</v>
      </c>
      <c r="F22" s="13">
        <v>10411.41</v>
      </c>
      <c r="G22" s="13">
        <v>0</v>
      </c>
      <c r="H22" s="13">
        <v>0</v>
      </c>
      <c r="I22" s="13">
        <v>0</v>
      </c>
      <c r="J22" s="13">
        <v>2276.2600000000002</v>
      </c>
      <c r="K22" s="13">
        <v>58.66</v>
      </c>
      <c r="L22" s="13">
        <v>0</v>
      </c>
      <c r="M22" s="14">
        <v>-0.11</v>
      </c>
      <c r="N22" s="13">
        <v>0</v>
      </c>
      <c r="O22" s="13">
        <v>2334.81</v>
      </c>
      <c r="P22" s="13">
        <v>8076.6</v>
      </c>
    </row>
    <row r="23" spans="1:16">
      <c r="A23" s="2" t="s">
        <v>48</v>
      </c>
      <c r="B23" s="1" t="s">
        <v>49</v>
      </c>
      <c r="C23" s="13">
        <v>880.08</v>
      </c>
      <c r="D23" s="13">
        <v>146.68</v>
      </c>
      <c r="E23" s="13">
        <v>0</v>
      </c>
      <c r="F23" s="13">
        <v>1026.76</v>
      </c>
      <c r="G23" s="13">
        <v>0</v>
      </c>
      <c r="H23" s="13">
        <v>0</v>
      </c>
      <c r="I23" s="14">
        <v>-18.41</v>
      </c>
      <c r="J23" s="13">
        <v>0</v>
      </c>
      <c r="K23" s="13">
        <v>60.73</v>
      </c>
      <c r="L23" s="13">
        <v>428.97</v>
      </c>
      <c r="M23" s="13">
        <v>7.0000000000000007E-2</v>
      </c>
      <c r="N23" s="13">
        <v>0</v>
      </c>
      <c r="O23" s="13">
        <v>471.36</v>
      </c>
      <c r="P23" s="13">
        <v>555.4</v>
      </c>
    </row>
    <row r="24" spans="1:16">
      <c r="A24" s="2" t="s">
        <v>50</v>
      </c>
      <c r="B24" s="1" t="s">
        <v>51</v>
      </c>
      <c r="C24" s="13">
        <v>6000</v>
      </c>
      <c r="D24" s="13">
        <v>1000</v>
      </c>
      <c r="E24" s="13">
        <v>9308.83</v>
      </c>
      <c r="F24" s="13">
        <v>16308.83</v>
      </c>
      <c r="G24" s="13">
        <v>146.4</v>
      </c>
      <c r="H24" s="13">
        <v>0</v>
      </c>
      <c r="I24" s="13">
        <v>0</v>
      </c>
      <c r="J24" s="13">
        <v>4083.83</v>
      </c>
      <c r="K24" s="13">
        <v>360.26</v>
      </c>
      <c r="L24" s="13">
        <v>0</v>
      </c>
      <c r="M24" s="14">
        <v>-0.06</v>
      </c>
      <c r="N24" s="13">
        <v>0</v>
      </c>
      <c r="O24" s="13">
        <v>4590.43</v>
      </c>
      <c r="P24" s="13">
        <v>11718.4</v>
      </c>
    </row>
    <row r="25" spans="1:16">
      <c r="A25" s="2" t="s">
        <v>52</v>
      </c>
      <c r="B25" s="1" t="s">
        <v>53</v>
      </c>
      <c r="C25" s="13">
        <v>880.08</v>
      </c>
      <c r="D25" s="13">
        <v>146.68</v>
      </c>
      <c r="E25" s="13">
        <v>5654.44</v>
      </c>
      <c r="F25" s="13">
        <v>6681.2</v>
      </c>
      <c r="G25" s="13">
        <v>0</v>
      </c>
      <c r="H25" s="13">
        <v>0</v>
      </c>
      <c r="I25" s="13">
        <v>0</v>
      </c>
      <c r="J25" s="13">
        <v>1212.72</v>
      </c>
      <c r="K25" s="13">
        <v>136.06</v>
      </c>
      <c r="L25" s="13">
        <v>0</v>
      </c>
      <c r="M25" s="13">
        <v>0.02</v>
      </c>
      <c r="N25" s="13">
        <v>0</v>
      </c>
      <c r="O25" s="13">
        <v>1348.8</v>
      </c>
      <c r="P25" s="13">
        <v>5332.4</v>
      </c>
    </row>
    <row r="26" spans="1:16">
      <c r="A26" s="2" t="s">
        <v>54</v>
      </c>
      <c r="B26" s="1" t="s">
        <v>55</v>
      </c>
      <c r="C26" s="13">
        <v>880.08</v>
      </c>
      <c r="D26" s="13">
        <v>146.68</v>
      </c>
      <c r="E26" s="13">
        <v>9805.52</v>
      </c>
      <c r="F26" s="13">
        <v>10832.28</v>
      </c>
      <c r="G26" s="13">
        <v>0</v>
      </c>
      <c r="H26" s="13">
        <v>0</v>
      </c>
      <c r="I26" s="13">
        <v>0</v>
      </c>
      <c r="J26" s="13">
        <v>2402.52</v>
      </c>
      <c r="K26" s="13">
        <v>158.80000000000001</v>
      </c>
      <c r="L26" s="13">
        <v>0</v>
      </c>
      <c r="M26" s="13">
        <v>0.16</v>
      </c>
      <c r="N26" s="13">
        <v>0</v>
      </c>
      <c r="O26" s="13">
        <v>2561.48</v>
      </c>
      <c r="P26" s="13">
        <v>8270.7999999999993</v>
      </c>
    </row>
    <row r="27" spans="1:16">
      <c r="A27" s="2" t="s">
        <v>56</v>
      </c>
      <c r="B27" s="1" t="s">
        <v>57</v>
      </c>
      <c r="C27" s="13">
        <v>880.08</v>
      </c>
      <c r="D27" s="13">
        <v>146.68</v>
      </c>
      <c r="E27" s="13">
        <v>14315.39</v>
      </c>
      <c r="F27" s="13">
        <v>15342.15</v>
      </c>
      <c r="G27" s="13">
        <v>0</v>
      </c>
      <c r="H27" s="13">
        <v>0</v>
      </c>
      <c r="I27" s="13">
        <v>0</v>
      </c>
      <c r="J27" s="13">
        <v>3774.5</v>
      </c>
      <c r="K27" s="13">
        <v>222.32</v>
      </c>
      <c r="L27" s="13">
        <v>0</v>
      </c>
      <c r="M27" s="14">
        <v>-7.0000000000000007E-2</v>
      </c>
      <c r="N27" s="13">
        <v>0</v>
      </c>
      <c r="O27" s="13">
        <v>3996.75</v>
      </c>
      <c r="P27" s="13">
        <v>11345.4</v>
      </c>
    </row>
    <row r="28" spans="1:16">
      <c r="A28" s="2" t="s">
        <v>58</v>
      </c>
      <c r="B28" s="1" t="s">
        <v>59</v>
      </c>
      <c r="C28" s="13">
        <v>880.08</v>
      </c>
      <c r="D28" s="13">
        <v>146.68</v>
      </c>
      <c r="E28" s="13">
        <v>0</v>
      </c>
      <c r="F28" s="13">
        <v>1026.76</v>
      </c>
      <c r="G28" s="13">
        <v>0</v>
      </c>
      <c r="H28" s="13">
        <v>0</v>
      </c>
      <c r="I28" s="14">
        <v>-18.41</v>
      </c>
      <c r="J28" s="13">
        <v>0</v>
      </c>
      <c r="K28" s="13">
        <v>25.48</v>
      </c>
      <c r="L28" s="13">
        <v>0</v>
      </c>
      <c r="M28" s="14">
        <v>-0.11</v>
      </c>
      <c r="N28" s="13">
        <v>0</v>
      </c>
      <c r="O28" s="13">
        <v>6.96</v>
      </c>
      <c r="P28" s="13">
        <v>1019.8</v>
      </c>
    </row>
    <row r="29" spans="1:16">
      <c r="A29" s="2" t="s">
        <v>60</v>
      </c>
      <c r="B29" s="1" t="s">
        <v>61</v>
      </c>
      <c r="C29" s="13">
        <v>4000.08</v>
      </c>
      <c r="D29" s="13">
        <v>666.68</v>
      </c>
      <c r="E29" s="13">
        <v>9509.4</v>
      </c>
      <c r="F29" s="13">
        <v>14176.16</v>
      </c>
      <c r="G29" s="13">
        <v>660</v>
      </c>
      <c r="H29" s="13">
        <v>0</v>
      </c>
      <c r="I29" s="13">
        <v>0</v>
      </c>
      <c r="J29" s="13">
        <v>3405.69</v>
      </c>
      <c r="K29" s="13">
        <v>360.26</v>
      </c>
      <c r="L29" s="13">
        <v>0</v>
      </c>
      <c r="M29" s="13">
        <v>0.01</v>
      </c>
      <c r="N29" s="13">
        <v>0</v>
      </c>
      <c r="O29" s="13">
        <v>4425.96</v>
      </c>
      <c r="P29" s="13">
        <v>9750.2000000000007</v>
      </c>
    </row>
    <row r="30" spans="1:16">
      <c r="A30" s="2" t="s">
        <v>62</v>
      </c>
      <c r="B30" s="1" t="s">
        <v>63</v>
      </c>
      <c r="C30" s="13">
        <v>586.72</v>
      </c>
      <c r="D30" s="13">
        <v>97.79</v>
      </c>
      <c r="E30" s="13">
        <v>0</v>
      </c>
      <c r="F30" s="13">
        <v>684.51</v>
      </c>
      <c r="G30" s="13">
        <v>0</v>
      </c>
      <c r="H30" s="13">
        <v>0</v>
      </c>
      <c r="I30" s="14">
        <v>-54.94</v>
      </c>
      <c r="J30" s="13">
        <v>0</v>
      </c>
      <c r="K30" s="13">
        <v>269.68</v>
      </c>
      <c r="L30" s="13">
        <v>0</v>
      </c>
      <c r="M30" s="13">
        <v>0.17</v>
      </c>
      <c r="N30" s="13">
        <v>0</v>
      </c>
      <c r="O30" s="13">
        <v>214.91</v>
      </c>
      <c r="P30" s="13">
        <v>469.6</v>
      </c>
    </row>
    <row r="31" spans="1:16">
      <c r="A31" s="2" t="s">
        <v>64</v>
      </c>
      <c r="B31" s="1" t="s">
        <v>65</v>
      </c>
      <c r="C31" s="13">
        <v>1000.08</v>
      </c>
      <c r="D31" s="13">
        <v>166.68</v>
      </c>
      <c r="E31" s="13">
        <v>2745.82</v>
      </c>
      <c r="F31" s="13">
        <v>3912.58</v>
      </c>
      <c r="G31" s="13">
        <v>0</v>
      </c>
      <c r="H31" s="13">
        <v>0</v>
      </c>
      <c r="I31" s="13">
        <v>0</v>
      </c>
      <c r="J31" s="13">
        <v>580.34</v>
      </c>
      <c r="K31" s="13">
        <v>89.32</v>
      </c>
      <c r="L31" s="13">
        <v>0</v>
      </c>
      <c r="M31" s="14">
        <v>-0.08</v>
      </c>
      <c r="N31" s="13">
        <v>0</v>
      </c>
      <c r="O31" s="13">
        <v>669.58</v>
      </c>
      <c r="P31" s="13">
        <v>3243</v>
      </c>
    </row>
    <row r="32" spans="1:16">
      <c r="A32" s="2" t="s">
        <v>66</v>
      </c>
      <c r="B32" s="1" t="s">
        <v>67</v>
      </c>
      <c r="C32" s="13">
        <v>1000.08</v>
      </c>
      <c r="D32" s="13">
        <v>166.68</v>
      </c>
      <c r="E32" s="13">
        <v>1008.2</v>
      </c>
      <c r="F32" s="13">
        <v>2174.96</v>
      </c>
      <c r="G32" s="13">
        <v>0</v>
      </c>
      <c r="H32" s="13">
        <v>0</v>
      </c>
      <c r="I32" s="13">
        <v>0</v>
      </c>
      <c r="J32" s="13">
        <v>215.94</v>
      </c>
      <c r="K32" s="13">
        <v>28.96</v>
      </c>
      <c r="L32" s="13">
        <v>0</v>
      </c>
      <c r="M32" s="14">
        <v>-0.14000000000000001</v>
      </c>
      <c r="N32" s="13">
        <v>0</v>
      </c>
      <c r="O32" s="13">
        <v>244.76</v>
      </c>
      <c r="P32" s="13">
        <v>1930.2</v>
      </c>
    </row>
    <row r="33" spans="1:16">
      <c r="A33" s="2" t="s">
        <v>68</v>
      </c>
      <c r="B33" s="1" t="s">
        <v>69</v>
      </c>
      <c r="C33" s="13">
        <v>586.72</v>
      </c>
      <c r="D33" s="13">
        <v>97.79</v>
      </c>
      <c r="E33" s="13">
        <v>7952.87</v>
      </c>
      <c r="F33" s="13">
        <v>8637.3799999999992</v>
      </c>
      <c r="G33" s="13">
        <v>0</v>
      </c>
      <c r="H33" s="13">
        <v>0</v>
      </c>
      <c r="I33" s="13">
        <v>0</v>
      </c>
      <c r="J33" s="13">
        <v>1744.05</v>
      </c>
      <c r="K33" s="13">
        <v>22.94</v>
      </c>
      <c r="L33" s="13">
        <v>0</v>
      </c>
      <c r="M33" s="14">
        <v>-0.01</v>
      </c>
      <c r="N33" s="13">
        <v>0</v>
      </c>
      <c r="O33" s="13">
        <v>1766.98</v>
      </c>
      <c r="P33" s="13">
        <v>6870.4</v>
      </c>
    </row>
    <row r="34" spans="1:16">
      <c r="A34" s="2" t="s">
        <v>70</v>
      </c>
      <c r="B34" s="1" t="s">
        <v>71</v>
      </c>
      <c r="C34" s="13">
        <v>733.4</v>
      </c>
      <c r="D34" s="13">
        <v>122.23</v>
      </c>
      <c r="E34" s="13">
        <v>0</v>
      </c>
      <c r="F34" s="13">
        <v>855.63</v>
      </c>
      <c r="G34" s="13">
        <v>0</v>
      </c>
      <c r="H34" s="13">
        <v>0</v>
      </c>
      <c r="I34" s="14">
        <v>-38.42</v>
      </c>
      <c r="J34" s="13">
        <v>0</v>
      </c>
      <c r="K34" s="13">
        <v>130.86000000000001</v>
      </c>
      <c r="L34" s="13">
        <v>0</v>
      </c>
      <c r="M34" s="14">
        <v>-0.01</v>
      </c>
      <c r="N34" s="13">
        <v>0</v>
      </c>
      <c r="O34" s="13">
        <v>92.43</v>
      </c>
      <c r="P34" s="13">
        <v>763.2</v>
      </c>
    </row>
    <row r="35" spans="1:16">
      <c r="A35" s="2" t="s">
        <v>72</v>
      </c>
      <c r="B35" s="1" t="s">
        <v>73</v>
      </c>
      <c r="C35" s="13">
        <v>4000.08</v>
      </c>
      <c r="D35" s="13">
        <v>666.68</v>
      </c>
      <c r="E35" s="13">
        <v>2986.41</v>
      </c>
      <c r="F35" s="13">
        <v>7653.17</v>
      </c>
      <c r="G35" s="13">
        <v>180.71</v>
      </c>
      <c r="H35" s="13">
        <v>0</v>
      </c>
      <c r="I35" s="13">
        <v>0</v>
      </c>
      <c r="J35" s="13">
        <v>1448.79</v>
      </c>
      <c r="K35" s="13">
        <v>360.26</v>
      </c>
      <c r="L35" s="13">
        <v>0</v>
      </c>
      <c r="M35" s="13">
        <v>0.01</v>
      </c>
      <c r="N35" s="13">
        <v>0</v>
      </c>
      <c r="O35" s="13">
        <v>1989.77</v>
      </c>
      <c r="P35" s="13">
        <v>5663.4</v>
      </c>
    </row>
    <row r="36" spans="1:16">
      <c r="A36" s="2" t="s">
        <v>74</v>
      </c>
      <c r="B36" s="1" t="s">
        <v>75</v>
      </c>
      <c r="C36" s="13">
        <v>880.08</v>
      </c>
      <c r="D36" s="13">
        <v>146.68</v>
      </c>
      <c r="E36" s="13">
        <v>0</v>
      </c>
      <c r="F36" s="13">
        <v>1026.76</v>
      </c>
      <c r="G36" s="13">
        <v>0</v>
      </c>
      <c r="H36" s="13">
        <v>707.65</v>
      </c>
      <c r="I36" s="14">
        <v>-18.41</v>
      </c>
      <c r="J36" s="13">
        <v>0</v>
      </c>
      <c r="K36" s="13">
        <v>100.12</v>
      </c>
      <c r="L36" s="13">
        <v>0</v>
      </c>
      <c r="M36" s="13">
        <v>0</v>
      </c>
      <c r="N36" s="13">
        <v>0</v>
      </c>
      <c r="O36" s="13">
        <v>789.36</v>
      </c>
      <c r="P36" s="13">
        <v>237.4</v>
      </c>
    </row>
    <row r="37" spans="1:16">
      <c r="A37" s="2" t="s">
        <v>76</v>
      </c>
      <c r="B37" s="1" t="s">
        <v>77</v>
      </c>
      <c r="C37" s="13">
        <v>880.08</v>
      </c>
      <c r="D37" s="13">
        <v>146.68</v>
      </c>
      <c r="E37" s="13">
        <v>1732.13</v>
      </c>
      <c r="F37" s="13">
        <v>2758.89</v>
      </c>
      <c r="G37" s="13">
        <v>0</v>
      </c>
      <c r="H37" s="13">
        <v>0</v>
      </c>
      <c r="I37" s="13">
        <v>0</v>
      </c>
      <c r="J37" s="13">
        <v>333.91</v>
      </c>
      <c r="K37" s="13">
        <v>47.44</v>
      </c>
      <c r="L37" s="13">
        <v>0</v>
      </c>
      <c r="M37" s="14">
        <v>-0.06</v>
      </c>
      <c r="N37" s="13">
        <v>0</v>
      </c>
      <c r="O37" s="13">
        <v>381.29</v>
      </c>
      <c r="P37" s="13">
        <v>2377.6</v>
      </c>
    </row>
    <row r="38" spans="1:16">
      <c r="A38" s="2" t="s">
        <v>78</v>
      </c>
      <c r="B38" s="1" t="s">
        <v>79</v>
      </c>
      <c r="C38" s="13">
        <v>880.08</v>
      </c>
      <c r="D38" s="13">
        <v>146.68</v>
      </c>
      <c r="E38" s="13">
        <v>9350.1200000000008</v>
      </c>
      <c r="F38" s="13">
        <v>10376.879999999999</v>
      </c>
      <c r="G38" s="13">
        <v>0</v>
      </c>
      <c r="H38" s="13">
        <v>0</v>
      </c>
      <c r="I38" s="13">
        <v>0</v>
      </c>
      <c r="J38" s="13">
        <v>2265.9</v>
      </c>
      <c r="K38" s="13">
        <v>100.6</v>
      </c>
      <c r="L38" s="13">
        <v>0</v>
      </c>
      <c r="M38" s="14">
        <v>-0.02</v>
      </c>
      <c r="N38" s="13">
        <v>0</v>
      </c>
      <c r="O38" s="13">
        <v>2366.48</v>
      </c>
      <c r="P38" s="13">
        <v>8010.4</v>
      </c>
    </row>
    <row r="39" spans="1:16">
      <c r="A39" s="2" t="s">
        <v>80</v>
      </c>
      <c r="B39" s="1" t="s">
        <v>81</v>
      </c>
      <c r="C39" s="13">
        <v>880.08</v>
      </c>
      <c r="D39" s="13">
        <v>146.68</v>
      </c>
      <c r="E39" s="13">
        <v>7430.77</v>
      </c>
      <c r="F39" s="13">
        <v>8457.5300000000007</v>
      </c>
      <c r="G39" s="13">
        <v>0</v>
      </c>
      <c r="H39" s="13">
        <v>0</v>
      </c>
      <c r="I39" s="13">
        <v>0</v>
      </c>
      <c r="J39" s="13">
        <v>1690.1</v>
      </c>
      <c r="K39" s="13">
        <v>63.32</v>
      </c>
      <c r="L39" s="13">
        <v>0</v>
      </c>
      <c r="M39" s="14">
        <v>-0.09</v>
      </c>
      <c r="N39" s="13">
        <v>0</v>
      </c>
      <c r="O39" s="13">
        <v>1753.33</v>
      </c>
      <c r="P39" s="13">
        <v>6704.2</v>
      </c>
    </row>
    <row r="40" spans="1:16">
      <c r="A40" s="2" t="s">
        <v>82</v>
      </c>
      <c r="B40" s="1" t="s">
        <v>83</v>
      </c>
      <c r="C40" s="13">
        <v>880.08</v>
      </c>
      <c r="D40" s="13">
        <v>146.68</v>
      </c>
      <c r="E40" s="13">
        <v>0</v>
      </c>
      <c r="F40" s="13">
        <v>1026.76</v>
      </c>
      <c r="G40" s="13">
        <v>0</v>
      </c>
      <c r="H40" s="13">
        <v>0</v>
      </c>
      <c r="I40" s="14">
        <v>-18.41</v>
      </c>
      <c r="J40" s="13">
        <v>0</v>
      </c>
      <c r="K40" s="13">
        <v>68.05</v>
      </c>
      <c r="L40" s="13">
        <v>0</v>
      </c>
      <c r="M40" s="14">
        <v>-0.08</v>
      </c>
      <c r="N40" s="13">
        <v>0</v>
      </c>
      <c r="O40" s="13">
        <v>49.56</v>
      </c>
      <c r="P40" s="13">
        <v>977.2</v>
      </c>
    </row>
    <row r="41" spans="1:16">
      <c r="A41" s="2" t="s">
        <v>84</v>
      </c>
      <c r="B41" s="1" t="s">
        <v>85</v>
      </c>
      <c r="C41" s="13">
        <v>1285.68</v>
      </c>
      <c r="D41" s="13">
        <v>214.28</v>
      </c>
      <c r="E41" s="13">
        <v>0</v>
      </c>
      <c r="F41" s="13">
        <v>1499.96</v>
      </c>
      <c r="G41" s="13">
        <v>0</v>
      </c>
      <c r="H41" s="13">
        <v>0</v>
      </c>
      <c r="I41" s="13">
        <v>0</v>
      </c>
      <c r="J41" s="13">
        <v>56.26</v>
      </c>
      <c r="K41" s="13">
        <v>69.5</v>
      </c>
      <c r="L41" s="13">
        <v>0</v>
      </c>
      <c r="M41" s="13">
        <v>0</v>
      </c>
      <c r="N41" s="13">
        <v>0</v>
      </c>
      <c r="O41" s="13">
        <v>125.76</v>
      </c>
      <c r="P41" s="13">
        <v>1374.2</v>
      </c>
    </row>
    <row r="42" spans="1:16">
      <c r="A42" s="2" t="s">
        <v>86</v>
      </c>
      <c r="B42" s="1" t="s">
        <v>87</v>
      </c>
      <c r="C42" s="13">
        <v>880.08</v>
      </c>
      <c r="D42" s="13">
        <v>146.68</v>
      </c>
      <c r="E42" s="13">
        <v>1756</v>
      </c>
      <c r="F42" s="13">
        <v>2782.76</v>
      </c>
      <c r="G42" s="13">
        <v>0</v>
      </c>
      <c r="H42" s="13">
        <v>0</v>
      </c>
      <c r="I42" s="13">
        <v>0</v>
      </c>
      <c r="J42" s="13">
        <v>339.01</v>
      </c>
      <c r="K42" s="13">
        <v>81.17</v>
      </c>
      <c r="L42" s="13">
        <v>0</v>
      </c>
      <c r="M42" s="14">
        <v>-0.02</v>
      </c>
      <c r="N42" s="13">
        <v>0</v>
      </c>
      <c r="O42" s="13">
        <v>420.16</v>
      </c>
      <c r="P42" s="13">
        <v>2362.6</v>
      </c>
    </row>
    <row r="43" spans="1:16">
      <c r="A43" s="2" t="s">
        <v>88</v>
      </c>
      <c r="B43" s="1" t="s">
        <v>89</v>
      </c>
      <c r="C43" s="13">
        <v>880.08</v>
      </c>
      <c r="D43" s="13">
        <v>146.68</v>
      </c>
      <c r="E43" s="13">
        <v>17973.900000000001</v>
      </c>
      <c r="F43" s="13">
        <v>19000.66</v>
      </c>
      <c r="G43" s="13">
        <v>0</v>
      </c>
      <c r="H43" s="13">
        <v>0</v>
      </c>
      <c r="I43" s="13">
        <v>0</v>
      </c>
      <c r="J43" s="13">
        <v>4945.22</v>
      </c>
      <c r="K43" s="13">
        <v>62.62</v>
      </c>
      <c r="L43" s="13">
        <v>0</v>
      </c>
      <c r="M43" s="13">
        <v>0.02</v>
      </c>
      <c r="N43" s="13">
        <v>0</v>
      </c>
      <c r="O43" s="13">
        <v>5007.8599999999997</v>
      </c>
      <c r="P43" s="13">
        <v>13992.8</v>
      </c>
    </row>
    <row r="44" spans="1:16">
      <c r="A44" s="2" t="s">
        <v>90</v>
      </c>
      <c r="B44" s="1" t="s">
        <v>91</v>
      </c>
      <c r="C44" s="13">
        <v>880.08</v>
      </c>
      <c r="D44" s="13">
        <v>146.68</v>
      </c>
      <c r="E44" s="13">
        <v>0</v>
      </c>
      <c r="F44" s="13">
        <v>1026.76</v>
      </c>
      <c r="G44" s="13">
        <v>0</v>
      </c>
      <c r="H44" s="13">
        <v>0</v>
      </c>
      <c r="I44" s="14">
        <v>-18.41</v>
      </c>
      <c r="J44" s="13">
        <v>0</v>
      </c>
      <c r="K44" s="13">
        <v>146.15</v>
      </c>
      <c r="L44" s="13">
        <v>0</v>
      </c>
      <c r="M44" s="13">
        <v>0.02</v>
      </c>
      <c r="N44" s="13">
        <v>0</v>
      </c>
      <c r="O44" s="13">
        <v>127.76</v>
      </c>
      <c r="P44" s="13">
        <v>899</v>
      </c>
    </row>
    <row r="45" spans="1:16">
      <c r="A45" s="2" t="s">
        <v>92</v>
      </c>
      <c r="B45" s="1" t="s">
        <v>93</v>
      </c>
      <c r="C45" s="13">
        <v>880.08</v>
      </c>
      <c r="D45" s="13">
        <v>146.68</v>
      </c>
      <c r="E45" s="13">
        <v>0</v>
      </c>
      <c r="F45" s="13">
        <v>1026.76</v>
      </c>
      <c r="G45" s="13">
        <v>631.52</v>
      </c>
      <c r="H45" s="13">
        <v>0</v>
      </c>
      <c r="I45" s="14">
        <v>-18.41</v>
      </c>
      <c r="J45" s="13">
        <v>0</v>
      </c>
      <c r="K45" s="13">
        <v>61.72</v>
      </c>
      <c r="L45" s="13">
        <v>0</v>
      </c>
      <c r="M45" s="14">
        <v>-7.0000000000000007E-2</v>
      </c>
      <c r="N45" s="13">
        <v>0</v>
      </c>
      <c r="O45" s="13">
        <v>674.76</v>
      </c>
      <c r="P45" s="13">
        <v>352</v>
      </c>
    </row>
    <row r="46" spans="1:16">
      <c r="A46" s="2" t="s">
        <v>94</v>
      </c>
      <c r="B46" s="1" t="s">
        <v>95</v>
      </c>
      <c r="C46" s="13">
        <v>880.08</v>
      </c>
      <c r="D46" s="13">
        <v>146.68</v>
      </c>
      <c r="E46" s="13">
        <v>0</v>
      </c>
      <c r="F46" s="13">
        <v>1026.76</v>
      </c>
      <c r="G46" s="13">
        <v>0</v>
      </c>
      <c r="H46" s="13">
        <v>0</v>
      </c>
      <c r="I46" s="14">
        <v>-18.41</v>
      </c>
      <c r="J46" s="13">
        <v>0</v>
      </c>
      <c r="K46" s="13">
        <v>33.520000000000003</v>
      </c>
      <c r="L46" s="13">
        <v>0</v>
      </c>
      <c r="M46" s="14">
        <v>-0.15</v>
      </c>
      <c r="N46" s="13">
        <v>0</v>
      </c>
      <c r="O46" s="13">
        <v>14.96</v>
      </c>
      <c r="P46" s="13">
        <v>1011.8</v>
      </c>
    </row>
    <row r="48" spans="1:16" s="7" customFormat="1">
      <c r="A48" s="15"/>
      <c r="C48" s="7" t="s">
        <v>96</v>
      </c>
      <c r="D48" s="7" t="s">
        <v>96</v>
      </c>
      <c r="E48" s="7" t="s">
        <v>96</v>
      </c>
      <c r="F48" s="7" t="s">
        <v>96</v>
      </c>
      <c r="G48" s="7" t="s">
        <v>96</v>
      </c>
      <c r="H48" s="7" t="s">
        <v>96</v>
      </c>
      <c r="I48" s="7" t="s">
        <v>96</v>
      </c>
      <c r="J48" s="7" t="s">
        <v>96</v>
      </c>
      <c r="K48" s="7" t="s">
        <v>96</v>
      </c>
      <c r="L48" s="7" t="s">
        <v>96</v>
      </c>
      <c r="M48" s="7" t="s">
        <v>96</v>
      </c>
      <c r="N48" s="7" t="s">
        <v>96</v>
      </c>
      <c r="O48" s="7" t="s">
        <v>96</v>
      </c>
      <c r="P48" s="7" t="s">
        <v>96</v>
      </c>
    </row>
    <row r="49" spans="1:16">
      <c r="A49" s="18" t="s">
        <v>97</v>
      </c>
      <c r="B49" s="1" t="s">
        <v>98</v>
      </c>
      <c r="C49" s="17">
        <v>46943.5</v>
      </c>
      <c r="D49" s="17">
        <v>7823.92</v>
      </c>
      <c r="E49" s="17">
        <v>144548.67000000001</v>
      </c>
      <c r="F49" s="17">
        <v>199316.09</v>
      </c>
      <c r="G49" s="17">
        <v>2557.15</v>
      </c>
      <c r="H49" s="17">
        <v>707.65</v>
      </c>
      <c r="I49" s="19">
        <v>-314.27999999999997</v>
      </c>
      <c r="J49" s="17">
        <v>40220.949999999997</v>
      </c>
      <c r="K49" s="17">
        <v>4500.3</v>
      </c>
      <c r="L49" s="17">
        <v>428.97</v>
      </c>
      <c r="M49" s="19">
        <v>-0.75</v>
      </c>
      <c r="N49" s="17">
        <v>249.9</v>
      </c>
      <c r="O49" s="17">
        <v>48349.89</v>
      </c>
      <c r="P49" s="17">
        <v>150966.20000000001</v>
      </c>
    </row>
    <row r="51" spans="1:16">
      <c r="C51" s="1" t="s">
        <v>98</v>
      </c>
      <c r="D51" s="1" t="s">
        <v>98</v>
      </c>
      <c r="E51" s="1" t="s">
        <v>98</v>
      </c>
      <c r="F51" s="1" t="s">
        <v>98</v>
      </c>
      <c r="G51" s="1" t="s">
        <v>98</v>
      </c>
      <c r="H51" s="1" t="s">
        <v>98</v>
      </c>
      <c r="I51" s="1" t="s">
        <v>98</v>
      </c>
      <c r="J51" s="1" t="s">
        <v>98</v>
      </c>
      <c r="K51" s="1" t="s">
        <v>98</v>
      </c>
      <c r="L51" s="1" t="s">
        <v>98</v>
      </c>
      <c r="M51" s="1" t="s">
        <v>98</v>
      </c>
      <c r="N51" s="1" t="s">
        <v>98</v>
      </c>
      <c r="O51" s="1" t="s">
        <v>98</v>
      </c>
      <c r="P51" s="1" t="s">
        <v>98</v>
      </c>
    </row>
    <row r="52" spans="1:16">
      <c r="A52" s="2" t="s">
        <v>98</v>
      </c>
      <c r="B52" s="1" t="s">
        <v>98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H13" sqref="H13"/>
    </sheetView>
  </sheetViews>
  <sheetFormatPr baseColWidth="10" defaultRowHeight="15"/>
  <cols>
    <col min="2" max="2" width="14.5703125" customWidth="1"/>
    <col min="3" max="3" width="18.85546875" bestFit="1" customWidth="1"/>
    <col min="4" max="4" width="12.5703125" bestFit="1" customWidth="1"/>
    <col min="5" max="5" width="35.28515625" bestFit="1" customWidth="1"/>
  </cols>
  <sheetData>
    <row r="1" spans="1:5">
      <c r="A1" s="31" t="s">
        <v>0</v>
      </c>
      <c r="B1" s="30"/>
      <c r="C1" s="30"/>
      <c r="D1" s="30"/>
      <c r="E1" s="30"/>
    </row>
    <row r="2" spans="1:5">
      <c r="A2" s="32" t="s">
        <v>1</v>
      </c>
      <c r="B2" s="30"/>
      <c r="C2" s="30"/>
      <c r="D2" s="30"/>
      <c r="E2" s="30"/>
    </row>
    <row r="3" spans="1:5" ht="19.5">
      <c r="A3" s="30" t="s">
        <v>2</v>
      </c>
      <c r="B3" s="30"/>
      <c r="C3" s="33"/>
      <c r="D3" s="30"/>
      <c r="E3" s="30"/>
    </row>
    <row r="4" spans="1:5">
      <c r="A4" s="30" t="s">
        <v>105</v>
      </c>
      <c r="B4" s="30"/>
      <c r="C4" s="30"/>
      <c r="D4" s="30"/>
      <c r="E4" s="30"/>
    </row>
    <row r="6" spans="1:5">
      <c r="A6" s="34"/>
      <c r="B6" s="34"/>
      <c r="C6" s="34"/>
      <c r="D6" s="34"/>
      <c r="E6" s="34"/>
    </row>
    <row r="7" spans="1:5">
      <c r="A7" s="35"/>
      <c r="B7" s="35"/>
      <c r="C7" s="35"/>
      <c r="D7" s="35"/>
      <c r="E7" s="35"/>
    </row>
    <row r="8" spans="1:5">
      <c r="A8" s="36" t="s">
        <v>106</v>
      </c>
      <c r="B8" s="36" t="s">
        <v>107</v>
      </c>
      <c r="C8" s="36" t="s">
        <v>108</v>
      </c>
      <c r="D8" s="37" t="s">
        <v>109</v>
      </c>
      <c r="E8" s="36" t="s">
        <v>110</v>
      </c>
    </row>
    <row r="9" spans="1:5">
      <c r="A9" s="30" t="s">
        <v>26</v>
      </c>
      <c r="B9" s="30">
        <v>56708882790</v>
      </c>
      <c r="C9" s="30" t="s">
        <v>111</v>
      </c>
      <c r="D9" s="30">
        <v>5438.8</v>
      </c>
      <c r="E9" s="30" t="s">
        <v>27</v>
      </c>
    </row>
    <row r="10" spans="1:5">
      <c r="A10" s="30" t="s">
        <v>34</v>
      </c>
      <c r="B10" s="30">
        <v>60590324373</v>
      </c>
      <c r="C10" s="30" t="s">
        <v>111</v>
      </c>
      <c r="D10" s="30">
        <v>1682.8000000000002</v>
      </c>
      <c r="E10" s="30" t="s">
        <v>35</v>
      </c>
    </row>
    <row r="11" spans="1:5">
      <c r="A11" s="30" t="s">
        <v>40</v>
      </c>
      <c r="B11" s="30">
        <v>56708847789</v>
      </c>
      <c r="C11" s="30" t="s">
        <v>111</v>
      </c>
      <c r="D11" s="30">
        <v>7565.6</v>
      </c>
      <c r="E11" s="30" t="s">
        <v>41</v>
      </c>
    </row>
    <row r="12" spans="1:5">
      <c r="A12" s="30" t="s">
        <v>42</v>
      </c>
      <c r="B12" s="30">
        <v>56708883259</v>
      </c>
      <c r="C12" s="30" t="s">
        <v>111</v>
      </c>
      <c r="D12" s="30">
        <v>1681.6000000000001</v>
      </c>
      <c r="E12" s="30" t="s">
        <v>43</v>
      </c>
    </row>
    <row r="13" spans="1:5">
      <c r="A13" s="30" t="s">
        <v>80</v>
      </c>
      <c r="B13" s="30">
        <v>56708848767</v>
      </c>
      <c r="C13" s="30" t="s">
        <v>111</v>
      </c>
      <c r="D13" s="30">
        <v>6704.2000000000007</v>
      </c>
      <c r="E13" s="30" t="s">
        <v>81</v>
      </c>
    </row>
    <row r="14" spans="1:5">
      <c r="A14" s="30" t="s">
        <v>92</v>
      </c>
      <c r="B14" s="30">
        <v>56708848798</v>
      </c>
      <c r="C14" s="30" t="s">
        <v>111</v>
      </c>
      <c r="D14" s="30">
        <v>352</v>
      </c>
      <c r="E14" s="30" t="s">
        <v>93</v>
      </c>
    </row>
    <row r="15" spans="1:5">
      <c r="A15" s="30" t="s">
        <v>62</v>
      </c>
      <c r="B15" s="30">
        <v>56708883518</v>
      </c>
      <c r="C15" s="30" t="s">
        <v>111</v>
      </c>
      <c r="D15" s="30">
        <v>469.6</v>
      </c>
      <c r="E15" s="30" t="s">
        <v>63</v>
      </c>
    </row>
    <row r="16" spans="1:5">
      <c r="A16" s="30" t="s">
        <v>54</v>
      </c>
      <c r="B16" s="30">
        <v>56708847960</v>
      </c>
      <c r="C16" s="30" t="s">
        <v>111</v>
      </c>
      <c r="D16" s="30">
        <v>8270.8000000000011</v>
      </c>
      <c r="E16" s="30" t="s">
        <v>55</v>
      </c>
    </row>
    <row r="17" spans="1:5">
      <c r="A17" s="30" t="s">
        <v>52</v>
      </c>
      <c r="B17" s="30">
        <v>56708883319</v>
      </c>
      <c r="C17" s="30" t="s">
        <v>111</v>
      </c>
      <c r="D17" s="30">
        <v>5332.4000000000005</v>
      </c>
      <c r="E17" s="30" t="s">
        <v>53</v>
      </c>
    </row>
    <row r="18" spans="1:5">
      <c r="A18" s="30" t="s">
        <v>56</v>
      </c>
      <c r="B18" s="30">
        <v>56708883370</v>
      </c>
      <c r="C18" s="30" t="s">
        <v>111</v>
      </c>
      <c r="D18" s="30">
        <v>11345.400000000001</v>
      </c>
      <c r="E18" s="30" t="s">
        <v>57</v>
      </c>
    </row>
    <row r="19" spans="1:5">
      <c r="A19" s="30" t="s">
        <v>82</v>
      </c>
      <c r="B19" s="30">
        <v>56708848770</v>
      </c>
      <c r="C19" s="30" t="s">
        <v>111</v>
      </c>
      <c r="D19" s="30">
        <v>977.2</v>
      </c>
      <c r="E19" s="30" t="s">
        <v>83</v>
      </c>
    </row>
    <row r="20" spans="1:5">
      <c r="A20" s="30" t="s">
        <v>36</v>
      </c>
      <c r="B20" s="30">
        <v>56708883137</v>
      </c>
      <c r="C20" s="30" t="s">
        <v>111</v>
      </c>
      <c r="D20" s="30">
        <v>908</v>
      </c>
      <c r="E20" s="30" t="s">
        <v>37</v>
      </c>
    </row>
    <row r="21" spans="1:5">
      <c r="A21" s="30" t="s">
        <v>30</v>
      </c>
      <c r="B21" s="30">
        <v>56708847394</v>
      </c>
      <c r="C21" s="30" t="s">
        <v>111</v>
      </c>
      <c r="D21" s="30">
        <v>225</v>
      </c>
      <c r="E21" s="30" t="s">
        <v>31</v>
      </c>
    </row>
    <row r="22" spans="1:5">
      <c r="A22" s="30" t="s">
        <v>28</v>
      </c>
      <c r="B22" s="30">
        <v>56708847315</v>
      </c>
      <c r="C22" s="30" t="s">
        <v>111</v>
      </c>
      <c r="D22" s="30">
        <v>3341.4</v>
      </c>
      <c r="E22" s="30" t="s">
        <v>29</v>
      </c>
    </row>
    <row r="23" spans="1:5">
      <c r="A23" s="30">
        <v>5</v>
      </c>
      <c r="B23" s="30">
        <v>56708883185</v>
      </c>
      <c r="C23" s="30" t="s">
        <v>111</v>
      </c>
      <c r="D23" s="30">
        <v>13755.800000000001</v>
      </c>
      <c r="E23" s="30" t="s">
        <v>39</v>
      </c>
    </row>
    <row r="24" spans="1:5">
      <c r="A24" s="30" t="s">
        <v>72</v>
      </c>
      <c r="B24" s="30">
        <v>56708848554</v>
      </c>
      <c r="C24" s="30" t="s">
        <v>111</v>
      </c>
      <c r="D24" s="30">
        <v>5663.4000000000005</v>
      </c>
      <c r="E24" s="30" t="s">
        <v>73</v>
      </c>
    </row>
    <row r="25" spans="1:5">
      <c r="A25" s="30" t="s">
        <v>64</v>
      </c>
      <c r="B25" s="30">
        <v>56708848386</v>
      </c>
      <c r="C25" s="30" t="s">
        <v>111</v>
      </c>
      <c r="D25" s="30">
        <v>3243</v>
      </c>
      <c r="E25" s="30" t="s">
        <v>65</v>
      </c>
    </row>
    <row r="26" spans="1:5">
      <c r="A26" s="30" t="s">
        <v>70</v>
      </c>
      <c r="B26" s="30">
        <v>56708883688</v>
      </c>
      <c r="C26" s="30" t="s">
        <v>111</v>
      </c>
      <c r="D26" s="30">
        <v>763.2</v>
      </c>
      <c r="E26" s="30" t="s">
        <v>71</v>
      </c>
    </row>
    <row r="27" spans="1:5">
      <c r="A27" s="30" t="s">
        <v>74</v>
      </c>
      <c r="B27" s="30">
        <v>56708848719</v>
      </c>
      <c r="C27" s="30" t="s">
        <v>111</v>
      </c>
      <c r="D27" s="30">
        <v>237.4</v>
      </c>
      <c r="E27" s="30" t="s">
        <v>75</v>
      </c>
    </row>
    <row r="28" spans="1:5">
      <c r="A28" s="30" t="s">
        <v>60</v>
      </c>
      <c r="B28" s="30">
        <v>56708883430</v>
      </c>
      <c r="C28" s="30" t="s">
        <v>111</v>
      </c>
      <c r="D28" s="30">
        <v>9750.2000000000007</v>
      </c>
      <c r="E28" s="30" t="s">
        <v>61</v>
      </c>
    </row>
    <row r="29" spans="1:5">
      <c r="A29" s="30" t="s">
        <v>84</v>
      </c>
      <c r="B29" s="30">
        <v>56708848784</v>
      </c>
      <c r="C29" s="30" t="s">
        <v>111</v>
      </c>
      <c r="D29" s="30">
        <v>1374.2</v>
      </c>
      <c r="E29" s="30" t="s">
        <v>85</v>
      </c>
    </row>
    <row r="30" spans="1:5">
      <c r="A30" s="30" t="s">
        <v>76</v>
      </c>
      <c r="B30" s="30">
        <v>56710784380</v>
      </c>
      <c r="C30" s="30" t="s">
        <v>111</v>
      </c>
      <c r="D30" s="30">
        <v>2377.6</v>
      </c>
      <c r="E30" s="30" t="s">
        <v>77</v>
      </c>
    </row>
    <row r="31" spans="1:5">
      <c r="A31" s="30" t="s">
        <v>94</v>
      </c>
      <c r="B31" s="30">
        <v>56710784406</v>
      </c>
      <c r="C31" s="30" t="s">
        <v>111</v>
      </c>
      <c r="D31" s="30">
        <v>1011.8000000000001</v>
      </c>
      <c r="E31" s="30" t="s">
        <v>95</v>
      </c>
    </row>
    <row r="32" spans="1:5">
      <c r="A32" s="30" t="s">
        <v>50</v>
      </c>
      <c r="B32" s="30">
        <v>56708880312</v>
      </c>
      <c r="C32" s="30" t="s">
        <v>111</v>
      </c>
      <c r="D32" s="30">
        <v>11718.400000000001</v>
      </c>
      <c r="E32" s="30" t="s">
        <v>51</v>
      </c>
    </row>
    <row r="33" spans="1:5">
      <c r="A33" s="30" t="s">
        <v>88</v>
      </c>
      <c r="B33" s="30">
        <v>60589924269</v>
      </c>
      <c r="C33" s="30" t="s">
        <v>111</v>
      </c>
      <c r="D33" s="30">
        <v>13992.800000000001</v>
      </c>
      <c r="E33" s="30" t="s">
        <v>89</v>
      </c>
    </row>
    <row r="34" spans="1:5">
      <c r="A34" s="30" t="s">
        <v>90</v>
      </c>
      <c r="B34" s="30">
        <v>60589924670</v>
      </c>
      <c r="C34" s="30" t="s">
        <v>111</v>
      </c>
      <c r="D34" s="30">
        <v>899</v>
      </c>
      <c r="E34" s="30" t="s">
        <v>91</v>
      </c>
    </row>
    <row r="35" spans="1:5">
      <c r="A35" s="30" t="s">
        <v>46</v>
      </c>
      <c r="B35" s="30">
        <v>60589937915</v>
      </c>
      <c r="C35" s="30" t="s">
        <v>111</v>
      </c>
      <c r="D35" s="30">
        <v>8076.6</v>
      </c>
      <c r="E35" s="30" t="s">
        <v>47</v>
      </c>
    </row>
    <row r="36" spans="1:5">
      <c r="A36" s="30" t="s">
        <v>86</v>
      </c>
      <c r="B36" s="30">
        <v>60591467137</v>
      </c>
      <c r="C36" s="30" t="s">
        <v>111</v>
      </c>
      <c r="D36" s="30">
        <v>2362.6</v>
      </c>
      <c r="E36" s="30" t="s">
        <v>87</v>
      </c>
    </row>
    <row r="37" spans="1:5">
      <c r="A37" s="30" t="s">
        <v>48</v>
      </c>
      <c r="B37" s="30">
        <v>60589904863</v>
      </c>
      <c r="C37" s="30" t="s">
        <v>111</v>
      </c>
      <c r="D37" s="30">
        <v>555.4</v>
      </c>
      <c r="E37" s="30" t="s">
        <v>49</v>
      </c>
    </row>
    <row r="38" spans="1:5">
      <c r="A38" s="30" t="s">
        <v>78</v>
      </c>
      <c r="B38" s="30">
        <v>60589940438</v>
      </c>
      <c r="C38" s="30" t="s">
        <v>111</v>
      </c>
      <c r="D38" s="30">
        <v>8010.4000000000005</v>
      </c>
      <c r="E38" s="30" t="s">
        <v>79</v>
      </c>
    </row>
    <row r="39" spans="1:5">
      <c r="A39" s="30" t="s">
        <v>68</v>
      </c>
      <c r="B39" s="30">
        <v>60589917957</v>
      </c>
      <c r="C39" s="30" t="s">
        <v>111</v>
      </c>
      <c r="D39" s="30">
        <v>6870.4000000000005</v>
      </c>
      <c r="E39" s="30" t="s">
        <v>69</v>
      </c>
    </row>
    <row r="40" spans="1:5">
      <c r="A40" s="30" t="s">
        <v>24</v>
      </c>
      <c r="B40" s="30">
        <v>60590210961</v>
      </c>
      <c r="C40" s="30" t="s">
        <v>111</v>
      </c>
      <c r="D40" s="30">
        <v>1019.6</v>
      </c>
      <c r="E40" s="30" t="s">
        <v>25</v>
      </c>
    </row>
    <row r="41" spans="1:5">
      <c r="A41" s="30" t="s">
        <v>44</v>
      </c>
      <c r="B41" s="30">
        <v>60591611626</v>
      </c>
      <c r="C41" s="30" t="s">
        <v>111</v>
      </c>
      <c r="D41" s="30">
        <v>1019.8000000000001</v>
      </c>
      <c r="E41" s="30" t="s">
        <v>45</v>
      </c>
    </row>
    <row r="42" spans="1:5">
      <c r="A42" s="30" t="s">
        <v>66</v>
      </c>
      <c r="B42" s="30">
        <v>56708880360</v>
      </c>
      <c r="C42" s="30" t="s">
        <v>111</v>
      </c>
      <c r="D42" s="30">
        <v>1930.2</v>
      </c>
      <c r="E42" s="30" t="s">
        <v>67</v>
      </c>
    </row>
    <row r="43" spans="1:5">
      <c r="A43" s="30" t="s">
        <v>58</v>
      </c>
      <c r="B43" s="30">
        <v>60591931298</v>
      </c>
      <c r="C43" s="30" t="s">
        <v>111</v>
      </c>
      <c r="D43" s="30">
        <v>1019.8000000000001</v>
      </c>
      <c r="E43" s="30" t="s">
        <v>59</v>
      </c>
    </row>
    <row r="44" spans="1:5">
      <c r="A44" s="30" t="s">
        <v>32</v>
      </c>
      <c r="B44" s="30">
        <v>60591745854</v>
      </c>
      <c r="C44" s="30" t="s">
        <v>111</v>
      </c>
      <c r="D44" s="30">
        <v>1019.8000000000001</v>
      </c>
      <c r="E44" s="30" t="s">
        <v>33</v>
      </c>
    </row>
    <row r="45" spans="1:5">
      <c r="A45" s="30"/>
      <c r="B45" s="30" t="s">
        <v>112</v>
      </c>
      <c r="C45" s="30"/>
      <c r="D45" s="38">
        <v>150966.20000000001</v>
      </c>
      <c r="E45" s="30" t="s">
        <v>113</v>
      </c>
    </row>
    <row r="47" spans="1:5">
      <c r="A47" s="30"/>
      <c r="B47" s="39" t="s">
        <v>112</v>
      </c>
      <c r="C47" s="39"/>
      <c r="D47" s="40">
        <v>150966.20000000001</v>
      </c>
      <c r="E47" s="39" t="s">
        <v>113</v>
      </c>
    </row>
    <row r="48" spans="1:5">
      <c r="A48" s="30"/>
      <c r="B48" s="39"/>
      <c r="C48" s="39"/>
      <c r="D48" s="40">
        <v>150966.20000000001</v>
      </c>
      <c r="E48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12" sqref="B12"/>
    </sheetView>
  </sheetViews>
  <sheetFormatPr baseColWidth="10" defaultRowHeight="15"/>
  <cols>
    <col min="1" max="1" width="24.5703125" bestFit="1" customWidth="1"/>
    <col min="2" max="2" width="11.5703125" bestFit="1" customWidth="1"/>
  </cols>
  <sheetData>
    <row r="1" spans="1:6">
      <c r="A1" s="46" t="s">
        <v>114</v>
      </c>
      <c r="B1" s="46"/>
      <c r="C1" s="47"/>
      <c r="D1" s="48"/>
      <c r="E1" s="48"/>
      <c r="F1" s="49"/>
    </row>
    <row r="2" spans="1:6">
      <c r="A2" s="46" t="s">
        <v>125</v>
      </c>
      <c r="B2" s="46"/>
      <c r="C2" s="47"/>
      <c r="D2" s="48"/>
      <c r="E2" s="48"/>
      <c r="F2" s="49"/>
    </row>
    <row r="3" spans="1:6">
      <c r="A3" s="46" t="s">
        <v>115</v>
      </c>
      <c r="B3" s="50" t="s">
        <v>126</v>
      </c>
      <c r="C3" s="47"/>
      <c r="D3" s="48"/>
      <c r="E3" s="48"/>
      <c r="F3" s="49"/>
    </row>
    <row r="4" spans="1:6">
      <c r="A4" s="47"/>
      <c r="B4" s="47"/>
      <c r="C4" s="47"/>
      <c r="D4" s="48"/>
      <c r="E4" s="48"/>
      <c r="F4" s="49"/>
    </row>
    <row r="5" spans="1:6">
      <c r="A5" s="47" t="s">
        <v>116</v>
      </c>
      <c r="B5" s="47" t="s">
        <v>117</v>
      </c>
      <c r="C5" s="47"/>
      <c r="D5" s="48"/>
      <c r="E5" s="48"/>
      <c r="F5" s="49"/>
    </row>
    <row r="6" spans="1:6">
      <c r="A6" s="48" t="s">
        <v>118</v>
      </c>
      <c r="B6" s="51">
        <v>182445.55</v>
      </c>
      <c r="C6" s="48"/>
      <c r="D6" s="48"/>
      <c r="E6" s="48"/>
      <c r="F6" s="49"/>
    </row>
    <row r="7" spans="1:6">
      <c r="A7" s="48" t="s">
        <v>119</v>
      </c>
      <c r="B7" s="51">
        <v>24258.18</v>
      </c>
      <c r="C7" s="48"/>
      <c r="D7" s="48"/>
      <c r="E7" s="48"/>
      <c r="F7" s="49"/>
    </row>
    <row r="8" spans="1:6">
      <c r="A8" s="48" t="s">
        <v>120</v>
      </c>
      <c r="B8" s="51">
        <v>0</v>
      </c>
      <c r="C8" s="48"/>
      <c r="D8" s="48"/>
      <c r="E8" s="48"/>
      <c r="F8" s="49"/>
    </row>
    <row r="9" spans="1:6">
      <c r="A9" s="48" t="s">
        <v>121</v>
      </c>
      <c r="B9" s="51">
        <v>2080.5100000000002</v>
      </c>
      <c r="C9" s="48"/>
      <c r="D9" s="48"/>
      <c r="E9" s="48"/>
      <c r="F9" s="49"/>
    </row>
    <row r="10" spans="1:6">
      <c r="A10" s="48" t="s">
        <v>122</v>
      </c>
      <c r="B10" s="51">
        <v>0</v>
      </c>
      <c r="C10" s="48"/>
      <c r="D10" s="48"/>
      <c r="E10" s="48"/>
      <c r="F10" s="49"/>
    </row>
    <row r="11" spans="1:6">
      <c r="A11" s="48" t="s">
        <v>123</v>
      </c>
      <c r="B11" s="51">
        <v>9466.8799999999992</v>
      </c>
      <c r="C11" s="48"/>
      <c r="D11" s="48"/>
      <c r="E11" s="48"/>
      <c r="F11" s="49"/>
    </row>
    <row r="12" spans="1:6" ht="15.75" thickBot="1">
      <c r="A12" s="48" t="s">
        <v>124</v>
      </c>
      <c r="B12" s="52">
        <v>0</v>
      </c>
      <c r="C12" s="48"/>
      <c r="D12" s="48"/>
      <c r="E12" s="48"/>
      <c r="F12" s="49"/>
    </row>
    <row r="13" spans="1:6">
      <c r="A13" s="48"/>
      <c r="B13" s="53">
        <f>SUM(B6:B12)</f>
        <v>218251.12</v>
      </c>
      <c r="C13" s="48"/>
      <c r="D13" s="48"/>
      <c r="E13" s="48"/>
      <c r="F13" s="49"/>
    </row>
    <row r="14" spans="1:6" ht="15.75" thickBot="1">
      <c r="A14" s="48"/>
      <c r="B14" s="54">
        <f>B13*0.16</f>
        <v>34920.179199999999</v>
      </c>
      <c r="C14" s="48"/>
      <c r="D14" s="48"/>
      <c r="E14" s="48"/>
      <c r="F14" s="49"/>
    </row>
    <row r="15" spans="1:6" ht="15.75" thickTop="1">
      <c r="A15" s="48"/>
      <c r="B15" s="55">
        <f>+B13+B14</f>
        <v>253171.29920000001</v>
      </c>
      <c r="C15" s="48"/>
      <c r="D15" s="48"/>
      <c r="E15" s="48"/>
      <c r="F15" s="49"/>
    </row>
    <row r="16" spans="1:6">
      <c r="A16" s="48"/>
      <c r="B16" s="51">
        <v>253171.3</v>
      </c>
      <c r="C16" s="48"/>
      <c r="D16" s="48"/>
      <c r="E16" s="48"/>
      <c r="F16" s="49"/>
    </row>
    <row r="17" spans="1:6">
      <c r="A17" s="48"/>
      <c r="B17" s="51">
        <f>B15-B16</f>
        <v>-7.9999997979030013E-4</v>
      </c>
      <c r="C17" s="48"/>
      <c r="D17" s="48"/>
      <c r="E17" s="48"/>
      <c r="F17" s="49"/>
    </row>
    <row r="18" spans="1:6">
      <c r="A18" s="48"/>
      <c r="B18" s="51"/>
      <c r="C18" s="48"/>
      <c r="D18" s="48"/>
      <c r="E18" s="48"/>
      <c r="F18" s="49"/>
    </row>
    <row r="19" spans="1:6">
      <c r="A19" s="48"/>
      <c r="B19" s="48"/>
      <c r="C19" s="48"/>
      <c r="D19" s="48"/>
      <c r="E19" s="48"/>
      <c r="F19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2017-06-22T16:27:25Z</dcterms:created>
  <dcterms:modified xsi:type="dcterms:W3CDTF">2017-07-01T17:24:06Z</dcterms:modified>
</cp:coreProperties>
</file>