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2" r:id="rId1"/>
    <sheet name="INGENIERIA" sheetId="1" r:id="rId2"/>
    <sheet name="BANCOS" sheetId="3" r:id="rId3"/>
    <sheet name="POLIZA" sheetId="4" r:id="rId4"/>
  </sheets>
  <definedNames>
    <definedName name="_xlnm._FilterDatabase" localSheetId="0" hidden="1">FACTURACION!$A$10:$M$46</definedName>
  </definedNames>
  <calcPr calcId="124519"/>
</workbook>
</file>

<file path=xl/calcChain.xml><?xml version="1.0" encoding="utf-8"?>
<calcChain xmlns="http://schemas.openxmlformats.org/spreadsheetml/2006/main">
  <c r="B13" i="4"/>
  <c r="B14" s="1"/>
  <c r="E12" i="2"/>
  <c r="G12" s="1"/>
  <c r="E13"/>
  <c r="F13" s="1"/>
  <c r="E14"/>
  <c r="F14" s="1"/>
  <c r="E15"/>
  <c r="F15" s="1"/>
  <c r="E16"/>
  <c r="F16" s="1"/>
  <c r="E17"/>
  <c r="F17" s="1"/>
  <c r="G17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G27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G43"/>
  <c r="E44"/>
  <c r="F44" s="1"/>
  <c r="E45"/>
  <c r="F45" s="1"/>
  <c r="E46"/>
  <c r="F46" s="1"/>
  <c r="E11"/>
  <c r="E49" s="1"/>
  <c r="G35" l="1"/>
  <c r="G23"/>
  <c r="H23" s="1"/>
  <c r="I23" s="1"/>
  <c r="J23" s="1"/>
  <c r="G39"/>
  <c r="G31"/>
  <c r="H31" s="1"/>
  <c r="I31" s="1"/>
  <c r="J31" s="1"/>
  <c r="G25"/>
  <c r="G19"/>
  <c r="G41"/>
  <c r="H41" s="1"/>
  <c r="I41" s="1"/>
  <c r="J41" s="1"/>
  <c r="G33"/>
  <c r="G11"/>
  <c r="G15"/>
  <c r="H15" s="1"/>
  <c r="I15" s="1"/>
  <c r="J15" s="1"/>
  <c r="F11"/>
  <c r="H11" s="1"/>
  <c r="I11" s="1"/>
  <c r="G45"/>
  <c r="H45" s="1"/>
  <c r="I45" s="1"/>
  <c r="J45" s="1"/>
  <c r="G37"/>
  <c r="G29"/>
  <c r="G21"/>
  <c r="H21" s="1"/>
  <c r="I21" s="1"/>
  <c r="J21" s="1"/>
  <c r="G13"/>
  <c r="H13" s="1"/>
  <c r="I13" s="1"/>
  <c r="J13" s="1"/>
  <c r="H37"/>
  <c r="I37" s="1"/>
  <c r="J37" s="1"/>
  <c r="H33"/>
  <c r="I33" s="1"/>
  <c r="J33" s="1"/>
  <c r="H27"/>
  <c r="H17"/>
  <c r="F12"/>
  <c r="H12" s="1"/>
  <c r="H43"/>
  <c r="I43" s="1"/>
  <c r="J43" s="1"/>
  <c r="H39"/>
  <c r="I39" s="1"/>
  <c r="J39" s="1"/>
  <c r="H35"/>
  <c r="H29"/>
  <c r="I29" s="1"/>
  <c r="J29" s="1"/>
  <c r="H25"/>
  <c r="I25" s="1"/>
  <c r="J25" s="1"/>
  <c r="H19"/>
  <c r="I19" s="1"/>
  <c r="J19" s="1"/>
  <c r="J11"/>
  <c r="B15" i="4"/>
  <c r="B17" s="1"/>
  <c r="I35" i="2"/>
  <c r="J35" s="1"/>
  <c r="I27"/>
  <c r="J27" s="1"/>
  <c r="I17"/>
  <c r="J17" s="1"/>
  <c r="G46"/>
  <c r="H46" s="1"/>
  <c r="G44"/>
  <c r="H44" s="1"/>
  <c r="G42"/>
  <c r="H42" s="1"/>
  <c r="G40"/>
  <c r="H40" s="1"/>
  <c r="G38"/>
  <c r="H38" s="1"/>
  <c r="G36"/>
  <c r="H36" s="1"/>
  <c r="G34"/>
  <c r="H34" s="1"/>
  <c r="G32"/>
  <c r="H32" s="1"/>
  <c r="G30"/>
  <c r="H30" s="1"/>
  <c r="G28"/>
  <c r="H28" s="1"/>
  <c r="G26"/>
  <c r="H26" s="1"/>
  <c r="G24"/>
  <c r="H24" s="1"/>
  <c r="G22"/>
  <c r="H22" s="1"/>
  <c r="G20"/>
  <c r="H20" s="1"/>
  <c r="G18"/>
  <c r="H18" s="1"/>
  <c r="G16"/>
  <c r="H16" s="1"/>
  <c r="G14"/>
  <c r="H14" s="1"/>
  <c r="H49" l="1"/>
  <c r="I12"/>
  <c r="F49"/>
  <c r="G49"/>
  <c r="I28"/>
  <c r="J28" s="1"/>
  <c r="I44"/>
  <c r="J44" s="1"/>
  <c r="I14"/>
  <c r="J14" s="1"/>
  <c r="I22"/>
  <c r="J22" s="1"/>
  <c r="I30"/>
  <c r="J30" s="1"/>
  <c r="I38"/>
  <c r="J38" s="1"/>
  <c r="I46"/>
  <c r="J46" s="1"/>
  <c r="I20"/>
  <c r="J20" s="1"/>
  <c r="I36"/>
  <c r="J36" s="1"/>
  <c r="I16"/>
  <c r="J16" s="1"/>
  <c r="I24"/>
  <c r="J24" s="1"/>
  <c r="I32"/>
  <c r="J32" s="1"/>
  <c r="I40"/>
  <c r="J40" s="1"/>
  <c r="I18"/>
  <c r="J18" s="1"/>
  <c r="I26"/>
  <c r="J26" s="1"/>
  <c r="I34"/>
  <c r="J34" s="1"/>
  <c r="I42"/>
  <c r="J42" s="1"/>
  <c r="J12" l="1"/>
  <c r="J49" s="1"/>
  <c r="I49"/>
</calcChain>
</file>

<file path=xl/sharedStrings.xml><?xml version="1.0" encoding="utf-8"?>
<sst xmlns="http://schemas.openxmlformats.org/spreadsheetml/2006/main" count="441" uniqueCount="170">
  <si>
    <t>CONTPAQ i</t>
  </si>
  <si>
    <t xml:space="preserve">      NÓMINAS</t>
  </si>
  <si>
    <t>05 INGENIERIA FISCAL LABORAL SC</t>
  </si>
  <si>
    <t>Lista de Raya (forma tabular)</t>
  </si>
  <si>
    <t>Periodo 24 al 24 Semanal del 07/06/2017 al 13/06/2017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</si>
  <si>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</si>
  <si>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</si>
  <si>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</si>
  <si>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</si>
  <si>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</si>
  <si>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</si>
  <si>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</si>
  <si>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</si>
  <si>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</si>
  <si>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</si>
  <si>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</si>
  <si>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</si>
  <si>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</si>
  <si>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</si>
  <si>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</si>
  <si>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</si>
  <si>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</si>
  <si>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</si>
  <si>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</si>
  <si>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AGK27</t>
  </si>
  <si>
    <t>Alba Gallart Kisai Diego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</si>
  <si>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</si>
  <si>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</si>
  <si>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</si>
  <si>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</si>
  <si>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</si>
  <si>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</si>
  <si>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ATA07</t>
  </si>
  <si>
    <t>Arroyo Torres Angela Daniela</t>
  </si>
  <si>
    <t>0BJ00</t>
  </si>
  <si>
    <t>Becerra Jimenez Alejandro Bonifacio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</si>
  <si>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</si>
  <si>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</si>
  <si>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</si>
  <si>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</si>
  <si>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</si>
  <si>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</si>
  <si>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</si>
  <si>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</si>
  <si>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CAJ02</t>
  </si>
  <si>
    <t>Cerda Arias Jose Eduardo</t>
  </si>
  <si>
    <t>CGR07</t>
  </si>
  <si>
    <t>Cortez Garcia Roberto</t>
  </si>
  <si>
    <t>DCE09</t>
  </si>
  <si>
    <t>Dominguez Castro Edgar Antonio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</si>
  <si>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</si>
  <si>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</si>
  <si>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</si>
  <si>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</si>
  <si>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</si>
  <si>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</si>
  <si>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</si>
  <si>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</si>
  <si>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GRC07</t>
  </si>
  <si>
    <t>Gonzalez Rico Cesar Humberto</t>
  </si>
  <si>
    <t>GOM24</t>
  </si>
  <si>
    <t>Gutierrez Olvera Marihuri</t>
  </si>
  <si>
    <t>0HQ20</t>
  </si>
  <si>
    <t>Hernandez Quintero Maria De La Luz</t>
  </si>
  <si>
    <t>0LC00</t>
  </si>
  <si>
    <t>Leon Cabello Luis Alberto</t>
  </si>
  <si>
    <t>LAC02</t>
  </si>
  <si>
    <t>Loyola Acosta Carlos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</si>
  <si>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</si>
  <si>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</si>
  <si>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</si>
  <si>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</si>
  <si>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</si>
  <si>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</si>
  <si>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</si>
  <si>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</si>
  <si>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</si>
  <si>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</si>
  <si>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</si>
  <si>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</si>
  <si>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</si>
  <si>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</si>
  <si>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</si>
  <si>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</si>
  <si>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</si>
  <si>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</si>
  <si>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RFA05</t>
  </si>
  <si>
    <t>Rojas Flores Jose Armando</t>
  </si>
  <si>
    <t>RJO07</t>
  </si>
  <si>
    <t>Rosas Jimenez Omar</t>
  </si>
  <si>
    <t>SPD02</t>
  </si>
  <si>
    <t>Sanchez Palafox Daniel</t>
  </si>
  <si>
    <t>0TE10</t>
  </si>
  <si>
    <t>Tierrafria Escaramuza Israel</t>
  </si>
  <si>
    <t>VDO03</t>
  </si>
  <si>
    <t>Vega Duran Oscar Ivan</t>
  </si>
  <si>
    <t xml:space="preserve">  =============</t>
  </si>
  <si>
    <t>Total Gral.</t>
  </si>
  <si>
    <t xml:space="preserve"> </t>
  </si>
  <si>
    <t>Periodo 24 del 2017-06-07 al 2017-06-13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</si>
  <si>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</si>
  <si>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</si>
  <si>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</si>
  <si>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</si>
  <si>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</si>
  <si>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</si>
  <si>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</si>
  <si>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2</t>
  </si>
  <si>
    <t>28 Tarjeta de Débito</t>
  </si>
  <si>
    <t>Total Tarjeta de Débito</t>
  </si>
  <si>
    <t>Total de movimientos 34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</si>
  <si>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</si>
  <si>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</si>
  <si>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</si>
  <si>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</si>
  <si>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</si>
  <si>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</si>
  <si>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</si>
  <si>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</si>
  <si>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</si>
  <si>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</si>
  <si>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</si>
  <si>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</si>
  <si>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</si>
  <si>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</si>
  <si>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</si>
  <si>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</si>
  <si>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</si>
  <si>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24</t>
  </si>
  <si>
    <t>07/06/2017 al 13/06/2017</t>
  </si>
  <si>
    <t>VENTAS</t>
  </si>
  <si>
    <t xml:space="preserve">ALBA GALLART DIEGO KISAI </t>
  </si>
  <si>
    <t>ALFARO QUEZADA PABLO FRANCISCO</t>
  </si>
  <si>
    <t>ANDRADE RODRIGUEZ MIGUEL ANGEL</t>
  </si>
  <si>
    <t>ARELLANO ALVAREZ JAVIER</t>
  </si>
  <si>
    <t>ARROYO TORRES ANGELA DANIELA</t>
  </si>
  <si>
    <t>CORPORATIVO</t>
  </si>
  <si>
    <t>BECERRA JIMENEZ ALEJANDRO</t>
  </si>
  <si>
    <t>SEMINUEVOS</t>
  </si>
  <si>
    <t>CARRANCO MANCERA VIRIDIANA</t>
  </si>
  <si>
    <t>CASAS VILLANUEVA MARIO</t>
  </si>
  <si>
    <t>CASTRO ROMERO LIZBETH</t>
  </si>
  <si>
    <t>ADMON SERVICIO</t>
  </si>
  <si>
    <t>CAZARES CHAIRES ERIKA</t>
  </si>
  <si>
    <t>CERDA ARIAS JOSE EDUARDO</t>
  </si>
  <si>
    <t>CORTEZ GARCIA ROBERTO</t>
  </si>
  <si>
    <t>DOMINGUEZ CASTRO EDGAR ANTONIO</t>
  </si>
  <si>
    <t>GALLEGOS RIOS OCTAVIO ALBERTO</t>
  </si>
  <si>
    <t>GOMEZ TORRES ROSAURA</t>
  </si>
  <si>
    <t>GONZALEZ DUARTE DAVID</t>
  </si>
  <si>
    <t>GONZALEZ GARCIA LUIS ROBERTO</t>
  </si>
  <si>
    <t>GONZALEZ RICO CESAR HUMBERTO</t>
  </si>
  <si>
    <t>GUTIERREZ OLVERA MARIHURI</t>
  </si>
  <si>
    <t>HERNANDEZ QUINTERO MARIA DE LA LUZ</t>
  </si>
  <si>
    <t>LEON CABELLO LUIS ALBERTO</t>
  </si>
  <si>
    <t>LOYOLA ACOSTA CARLOS ALBERTO</t>
  </si>
  <si>
    <t>MAGUEYAL MARTINEZ PEDRO</t>
  </si>
  <si>
    <t>MARTINEZ GOMEZ KENT MARTIN</t>
  </si>
  <si>
    <t>MONZON MARROQUIN JUAN ARCADIO</t>
  </si>
  <si>
    <t>ORTEGA SOSA GUILLERMO</t>
  </si>
  <si>
    <t>ORTIZ RODRIGUEZ LUIS JAVIER</t>
  </si>
  <si>
    <t>RAMBLAS ZUÑIGA LIZ SANDRA</t>
  </si>
  <si>
    <t>RAMIREZ LATOUR VICTOR</t>
  </si>
  <si>
    <t>RAMIREZ MONDRAGON RICARDO</t>
  </si>
  <si>
    <t>RODRIGUEZ MEDINA CESAR</t>
  </si>
  <si>
    <t>ROSAS JIMENEZ OMAR</t>
  </si>
  <si>
    <t>SALMORAN SALGADO GUILLERMO MANUEL</t>
  </si>
  <si>
    <t>SANCHEZ PALAFOX DANIEL</t>
  </si>
  <si>
    <t>TIERRAFRIA ESCARAMUZA ISRAEL</t>
  </si>
  <si>
    <t>VEGA DURAN OSCAR IVAN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</si>
</sst>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8" xfId="0" applyFont="1" applyBorder="1"/>
    <xf numFmtId="0" fontId="23" fillId="0" borderId="8" xfId="0" applyFont="1" applyBorder="1"/>
    <xf numFmtId="0" fontId="0" fillId="0" borderId="8" xfId="0" applyFont="1" applyBorder="1"/>
    <xf numFmtId="0" fontId="0" fillId="0" borderId="8" xfId="0" applyBorder="1"/>
    <xf numFmtId="14" fontId="24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3" fillId="0" borderId="10" xfId="2" applyFont="1" applyBorder="1"/>
    <xf numFmtId="0" fontId="26" fillId="0" borderId="12" xfId="0" applyFont="1" applyBorder="1"/>
    <xf numFmtId="0" fontId="26" fillId="0" borderId="12" xfId="0" applyFont="1" applyFill="1" applyBorder="1"/>
    <xf numFmtId="0" fontId="26" fillId="4" borderId="12" xfId="0" applyFont="1" applyFill="1" applyBorder="1"/>
    <xf numFmtId="0" fontId="26" fillId="0" borderId="13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L32" sqref="L32"/>
    </sheetView>
  </sheetViews>
  <sheetFormatPr baseColWidth="10" defaultRowHeight="11.25"/>
  <cols>
    <col min="1" max="1" width="8.140625" style="2" customWidth="1"/>
    <col min="2" max="2" width="27" style="1" customWidth="1"/>
    <col min="3" max="3" width="13.5703125" style="1" bestFit="1" customWidth="1"/>
    <col min="4" max="4" width="11.42578125" style="1"/>
    <col min="5" max="5" width="14.4257812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98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111</v>
      </c>
      <c r="F7" s="43"/>
      <c r="G7" s="43"/>
      <c r="H7" s="43"/>
      <c r="I7" s="43"/>
      <c r="J7" s="44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39" t="s">
        <v>12</v>
      </c>
      <c r="F8" s="39" t="s">
        <v>112</v>
      </c>
      <c r="G8" s="39" t="s">
        <v>113</v>
      </c>
      <c r="H8" s="39" t="s">
        <v>114</v>
      </c>
      <c r="I8" s="39" t="s">
        <v>115</v>
      </c>
      <c r="J8" s="39" t="s">
        <v>116</v>
      </c>
    </row>
    <row r="9" spans="1:13" ht="12" thickTop="1">
      <c r="A9" s="12" t="s">
        <v>23</v>
      </c>
    </row>
    <row r="11" spans="1:13" ht="14.25">
      <c r="A11" s="2" t="s">
        <v>24</v>
      </c>
      <c r="B11" s="1" t="s">
        <v>25</v>
      </c>
      <c r="C11" s="13">
        <v>1026.76</v>
      </c>
      <c r="E11" s="40">
        <f>+C11</f>
        <v>1026.76</v>
      </c>
      <c r="F11" s="40">
        <f>+E11*2%</f>
        <v>20.5352</v>
      </c>
      <c r="G11" s="40">
        <f>+E11*7.5%</f>
        <v>77.006999999999991</v>
      </c>
      <c r="H11" s="40">
        <f>SUM(E11:G11)</f>
        <v>1124.3022000000001</v>
      </c>
      <c r="I11" s="40">
        <f>+H11*16%</f>
        <v>179.88835200000003</v>
      </c>
      <c r="J11" s="40">
        <f>+H11+I11</f>
        <v>1304.190552</v>
      </c>
      <c r="L11" s="57" t="s">
        <v>130</v>
      </c>
      <c r="M11" s="58" t="s">
        <v>131</v>
      </c>
    </row>
    <row r="12" spans="1:13" ht="14.25">
      <c r="A12" s="2" t="s">
        <v>26</v>
      </c>
      <c r="B12" s="1" t="s">
        <v>27</v>
      </c>
      <c r="C12" s="13">
        <v>5820.55</v>
      </c>
      <c r="E12" s="40">
        <f t="shared" ref="E12:E46" si="0">+C12</f>
        <v>5820.55</v>
      </c>
      <c r="F12" s="40">
        <f t="shared" ref="F12:F46" si="1">+E12*2%</f>
        <v>116.411</v>
      </c>
      <c r="G12" s="40">
        <f t="shared" ref="G12:G46" si="2">+E12*7.5%</f>
        <v>436.54124999999999</v>
      </c>
      <c r="H12" s="40">
        <f t="shared" ref="H12:H46" si="3">SUM(E12:G12)</f>
        <v>6373.5022500000005</v>
      </c>
      <c r="I12" s="40">
        <f t="shared" ref="I12:I46" si="4">+H12*16%</f>
        <v>1019.7603600000001</v>
      </c>
      <c r="J12" s="40">
        <f t="shared" ref="J12:J46" si="5">+H12+I12</f>
        <v>7393.2626100000007</v>
      </c>
      <c r="L12" s="57" t="s">
        <v>130</v>
      </c>
      <c r="M12" s="58" t="s">
        <v>132</v>
      </c>
    </row>
    <row r="13" spans="1:13" ht="14.25">
      <c r="A13" s="2" t="s">
        <v>28</v>
      </c>
      <c r="B13" s="1" t="s">
        <v>29</v>
      </c>
      <c r="C13" s="13">
        <v>6489.24</v>
      </c>
      <c r="E13" s="40">
        <f t="shared" si="0"/>
        <v>6489.24</v>
      </c>
      <c r="F13" s="40">
        <f t="shared" si="1"/>
        <v>129.78479999999999</v>
      </c>
      <c r="G13" s="40">
        <f t="shared" si="2"/>
        <v>486.69299999999998</v>
      </c>
      <c r="H13" s="40">
        <f t="shared" si="3"/>
        <v>7105.7178000000004</v>
      </c>
      <c r="I13" s="40">
        <f t="shared" si="4"/>
        <v>1136.9148480000001</v>
      </c>
      <c r="J13" s="40">
        <f t="shared" si="5"/>
        <v>8242.6326480000007</v>
      </c>
      <c r="L13" s="57" t="s">
        <v>130</v>
      </c>
      <c r="M13" s="58" t="s">
        <v>133</v>
      </c>
    </row>
    <row r="14" spans="1:13" ht="14.25">
      <c r="A14" s="2" t="s">
        <v>30</v>
      </c>
      <c r="B14" s="1" t="s">
        <v>31</v>
      </c>
      <c r="C14" s="13">
        <v>16263.95</v>
      </c>
      <c r="E14" s="40">
        <f t="shared" si="0"/>
        <v>16263.95</v>
      </c>
      <c r="F14" s="40">
        <f t="shared" si="1"/>
        <v>325.279</v>
      </c>
      <c r="G14" s="40">
        <f t="shared" si="2"/>
        <v>1219.7962500000001</v>
      </c>
      <c r="H14" s="40">
        <f t="shared" si="3"/>
        <v>17809.025249999999</v>
      </c>
      <c r="I14" s="40">
        <f t="shared" si="4"/>
        <v>2849.4440399999999</v>
      </c>
      <c r="J14" s="40">
        <f t="shared" si="5"/>
        <v>20658.469289999997</v>
      </c>
      <c r="L14" s="57" t="s">
        <v>130</v>
      </c>
      <c r="M14" s="58" t="s">
        <v>134</v>
      </c>
    </row>
    <row r="15" spans="1:13" ht="14.25">
      <c r="A15" s="2" t="s">
        <v>32</v>
      </c>
      <c r="B15" s="1" t="s">
        <v>33</v>
      </c>
      <c r="C15" s="13">
        <v>1026.76</v>
      </c>
      <c r="E15" s="40">
        <f t="shared" si="0"/>
        <v>1026.76</v>
      </c>
      <c r="F15" s="40">
        <f t="shared" si="1"/>
        <v>20.5352</v>
      </c>
      <c r="G15" s="40">
        <f t="shared" si="2"/>
        <v>77.006999999999991</v>
      </c>
      <c r="H15" s="40">
        <f t="shared" si="3"/>
        <v>1124.3022000000001</v>
      </c>
      <c r="I15" s="40">
        <f t="shared" si="4"/>
        <v>179.88835200000003</v>
      </c>
      <c r="J15" s="40">
        <f t="shared" si="5"/>
        <v>1304.190552</v>
      </c>
      <c r="L15" s="59" t="s">
        <v>130</v>
      </c>
      <c r="M15" s="59" t="s">
        <v>135</v>
      </c>
    </row>
    <row r="16" spans="1:13" ht="14.25">
      <c r="A16" s="2" t="s">
        <v>34</v>
      </c>
      <c r="B16" s="1" t="s">
        <v>35</v>
      </c>
      <c r="C16" s="13">
        <v>1900.01</v>
      </c>
      <c r="E16" s="40">
        <f t="shared" si="0"/>
        <v>1900.01</v>
      </c>
      <c r="F16" s="40">
        <f t="shared" si="1"/>
        <v>38.0002</v>
      </c>
      <c r="G16" s="40">
        <f t="shared" si="2"/>
        <v>142.50074999999998</v>
      </c>
      <c r="H16" s="40">
        <f t="shared" si="3"/>
        <v>2080.5109499999999</v>
      </c>
      <c r="I16" s="40">
        <f t="shared" si="4"/>
        <v>332.88175200000001</v>
      </c>
      <c r="J16" s="40">
        <f t="shared" si="5"/>
        <v>2413.3927020000001</v>
      </c>
      <c r="L16" s="57" t="s">
        <v>136</v>
      </c>
      <c r="M16" s="58" t="s">
        <v>137</v>
      </c>
    </row>
    <row r="17" spans="1:13" ht="14.25">
      <c r="A17" s="2" t="s">
        <v>36</v>
      </c>
      <c r="B17" s="1" t="s">
        <v>37</v>
      </c>
      <c r="C17" s="13">
        <v>1026.76</v>
      </c>
      <c r="E17" s="40">
        <f t="shared" si="0"/>
        <v>1026.76</v>
      </c>
      <c r="F17" s="40">
        <f t="shared" si="1"/>
        <v>20.5352</v>
      </c>
      <c r="G17" s="40">
        <f t="shared" si="2"/>
        <v>77.006999999999991</v>
      </c>
      <c r="H17" s="40">
        <f t="shared" si="3"/>
        <v>1124.3022000000001</v>
      </c>
      <c r="I17" s="40">
        <f t="shared" si="4"/>
        <v>179.88835200000003</v>
      </c>
      <c r="J17" s="40">
        <f t="shared" si="5"/>
        <v>1304.190552</v>
      </c>
      <c r="L17" s="57" t="s">
        <v>138</v>
      </c>
      <c r="M17" s="58" t="s">
        <v>139</v>
      </c>
    </row>
    <row r="18" spans="1:13" ht="14.25">
      <c r="A18" s="2" t="s">
        <v>38</v>
      </c>
      <c r="B18" s="1" t="s">
        <v>39</v>
      </c>
      <c r="C18" s="13">
        <v>4666.76</v>
      </c>
      <c r="E18" s="40">
        <f t="shared" si="0"/>
        <v>4666.76</v>
      </c>
      <c r="F18" s="40">
        <f t="shared" si="1"/>
        <v>93.3352</v>
      </c>
      <c r="G18" s="40">
        <f t="shared" si="2"/>
        <v>350.00700000000001</v>
      </c>
      <c r="H18" s="40">
        <f t="shared" si="3"/>
        <v>5110.1022000000003</v>
      </c>
      <c r="I18" s="40">
        <f t="shared" si="4"/>
        <v>817.61635200000001</v>
      </c>
      <c r="J18" s="40">
        <f t="shared" si="5"/>
        <v>5927.7185520000003</v>
      </c>
      <c r="L18" s="57" t="s">
        <v>130</v>
      </c>
      <c r="M18" s="58" t="s">
        <v>140</v>
      </c>
    </row>
    <row r="19" spans="1:13" ht="14.25">
      <c r="A19" s="2" t="s">
        <v>40</v>
      </c>
      <c r="B19" s="1" t="s">
        <v>41</v>
      </c>
      <c r="C19" s="13">
        <v>1026.76</v>
      </c>
      <c r="E19" s="40">
        <f t="shared" si="0"/>
        <v>1026.76</v>
      </c>
      <c r="F19" s="40">
        <f t="shared" si="1"/>
        <v>20.5352</v>
      </c>
      <c r="G19" s="40">
        <f t="shared" si="2"/>
        <v>77.006999999999991</v>
      </c>
      <c r="H19" s="40">
        <f t="shared" si="3"/>
        <v>1124.3022000000001</v>
      </c>
      <c r="I19" s="40">
        <f t="shared" si="4"/>
        <v>179.88835200000003</v>
      </c>
      <c r="J19" s="40">
        <f t="shared" si="5"/>
        <v>1304.190552</v>
      </c>
      <c r="L19" s="57" t="s">
        <v>130</v>
      </c>
      <c r="M19" s="58" t="s">
        <v>141</v>
      </c>
    </row>
    <row r="20" spans="1:13" ht="14.25">
      <c r="A20" s="2" t="s">
        <v>42</v>
      </c>
      <c r="B20" s="1" t="s">
        <v>43</v>
      </c>
      <c r="C20" s="13">
        <v>3000.21</v>
      </c>
      <c r="E20" s="40">
        <f t="shared" si="0"/>
        <v>3000.21</v>
      </c>
      <c r="F20" s="40">
        <f t="shared" si="1"/>
        <v>60.004200000000004</v>
      </c>
      <c r="G20" s="40">
        <f t="shared" si="2"/>
        <v>225.01575</v>
      </c>
      <c r="H20" s="40">
        <f t="shared" si="3"/>
        <v>3285.2299499999999</v>
      </c>
      <c r="I20" s="40">
        <f t="shared" si="4"/>
        <v>525.63679200000001</v>
      </c>
      <c r="J20" s="40">
        <f t="shared" si="5"/>
        <v>3810.8667420000002</v>
      </c>
      <c r="L20" s="57" t="s">
        <v>142</v>
      </c>
      <c r="M20" s="58" t="s">
        <v>143</v>
      </c>
    </row>
    <row r="21" spans="1:13" ht="14.25">
      <c r="A21" s="2" t="s">
        <v>44</v>
      </c>
      <c r="B21" s="1" t="s">
        <v>45</v>
      </c>
      <c r="C21" s="13">
        <v>1026.76</v>
      </c>
      <c r="E21" s="40">
        <f t="shared" si="0"/>
        <v>1026.76</v>
      </c>
      <c r="F21" s="40">
        <f t="shared" si="1"/>
        <v>20.5352</v>
      </c>
      <c r="G21" s="40">
        <f t="shared" si="2"/>
        <v>77.006999999999991</v>
      </c>
      <c r="H21" s="40">
        <f t="shared" si="3"/>
        <v>1124.3022000000001</v>
      </c>
      <c r="I21" s="40">
        <f t="shared" si="4"/>
        <v>179.88835200000003</v>
      </c>
      <c r="J21" s="40">
        <f t="shared" si="5"/>
        <v>1304.190552</v>
      </c>
      <c r="L21" s="57" t="s">
        <v>130</v>
      </c>
      <c r="M21" s="58" t="s">
        <v>144</v>
      </c>
    </row>
    <row r="22" spans="1:13" ht="14.25">
      <c r="A22" s="2" t="s">
        <v>46</v>
      </c>
      <c r="B22" s="1" t="s">
        <v>47</v>
      </c>
      <c r="C22" s="13">
        <v>1026.76</v>
      </c>
      <c r="E22" s="40">
        <f t="shared" si="0"/>
        <v>1026.76</v>
      </c>
      <c r="F22" s="40">
        <f t="shared" si="1"/>
        <v>20.5352</v>
      </c>
      <c r="G22" s="40">
        <f t="shared" si="2"/>
        <v>77.006999999999991</v>
      </c>
      <c r="H22" s="40">
        <f t="shared" si="3"/>
        <v>1124.3022000000001</v>
      </c>
      <c r="I22" s="40">
        <f t="shared" si="4"/>
        <v>179.88835200000003</v>
      </c>
      <c r="J22" s="40">
        <f t="shared" si="5"/>
        <v>1304.190552</v>
      </c>
      <c r="L22" s="57" t="s">
        <v>130</v>
      </c>
      <c r="M22" s="58" t="s">
        <v>145</v>
      </c>
    </row>
    <row r="23" spans="1:13" ht="14.25">
      <c r="A23" s="2" t="s">
        <v>48</v>
      </c>
      <c r="B23" s="1" t="s">
        <v>49</v>
      </c>
      <c r="C23" s="13">
        <v>1026.76</v>
      </c>
      <c r="E23" s="40">
        <f t="shared" si="0"/>
        <v>1026.76</v>
      </c>
      <c r="F23" s="40">
        <f t="shared" si="1"/>
        <v>20.5352</v>
      </c>
      <c r="G23" s="40">
        <f t="shared" si="2"/>
        <v>77.006999999999991</v>
      </c>
      <c r="H23" s="40">
        <f t="shared" si="3"/>
        <v>1124.3022000000001</v>
      </c>
      <c r="I23" s="40">
        <f t="shared" si="4"/>
        <v>179.88835200000003</v>
      </c>
      <c r="J23" s="40">
        <f t="shared" si="5"/>
        <v>1304.190552</v>
      </c>
      <c r="L23" s="57" t="s">
        <v>130</v>
      </c>
      <c r="M23" s="58" t="s">
        <v>146</v>
      </c>
    </row>
    <row r="24" spans="1:13" ht="14.25">
      <c r="A24" s="2" t="s">
        <v>50</v>
      </c>
      <c r="B24" s="1" t="s">
        <v>51</v>
      </c>
      <c r="C24" s="13">
        <v>15589.32</v>
      </c>
      <c r="E24" s="40">
        <f t="shared" si="0"/>
        <v>15589.32</v>
      </c>
      <c r="F24" s="40">
        <f t="shared" si="1"/>
        <v>311.78640000000001</v>
      </c>
      <c r="G24" s="40">
        <f t="shared" si="2"/>
        <v>1169.1989999999998</v>
      </c>
      <c r="H24" s="40">
        <f t="shared" si="3"/>
        <v>17070.305400000001</v>
      </c>
      <c r="I24" s="40">
        <f t="shared" si="4"/>
        <v>2731.2488640000001</v>
      </c>
      <c r="J24" s="40">
        <f t="shared" si="5"/>
        <v>19801.554264000002</v>
      </c>
      <c r="L24" s="57" t="s">
        <v>130</v>
      </c>
      <c r="M24" s="58" t="s">
        <v>147</v>
      </c>
    </row>
    <row r="25" spans="1:13" ht="14.25">
      <c r="A25" s="2" t="s">
        <v>52</v>
      </c>
      <c r="B25" s="1" t="s">
        <v>53</v>
      </c>
      <c r="C25" s="13">
        <v>9347.85</v>
      </c>
      <c r="E25" s="40">
        <f t="shared" si="0"/>
        <v>9347.85</v>
      </c>
      <c r="F25" s="40">
        <f t="shared" si="1"/>
        <v>186.95700000000002</v>
      </c>
      <c r="G25" s="40">
        <f t="shared" si="2"/>
        <v>701.08875</v>
      </c>
      <c r="H25" s="40">
        <f t="shared" si="3"/>
        <v>10235.895750000001</v>
      </c>
      <c r="I25" s="40">
        <f t="shared" si="4"/>
        <v>1637.7433200000003</v>
      </c>
      <c r="J25" s="40">
        <f t="shared" si="5"/>
        <v>11873.639070000001</v>
      </c>
      <c r="L25" s="57" t="s">
        <v>130</v>
      </c>
      <c r="M25" s="58" t="s">
        <v>148</v>
      </c>
    </row>
    <row r="26" spans="1:13" ht="14.25">
      <c r="A26" s="2" t="s">
        <v>54</v>
      </c>
      <c r="B26" s="1" t="s">
        <v>55</v>
      </c>
      <c r="C26" s="13">
        <v>4526.76</v>
      </c>
      <c r="E26" s="40">
        <f t="shared" si="0"/>
        <v>4526.76</v>
      </c>
      <c r="F26" s="40">
        <f t="shared" si="1"/>
        <v>90.535200000000003</v>
      </c>
      <c r="G26" s="40">
        <f t="shared" si="2"/>
        <v>339.50700000000001</v>
      </c>
      <c r="H26" s="40">
        <f t="shared" si="3"/>
        <v>4956.8022000000001</v>
      </c>
      <c r="I26" s="40">
        <f t="shared" si="4"/>
        <v>793.08835199999999</v>
      </c>
      <c r="J26" s="40">
        <f t="shared" si="5"/>
        <v>5749.8905519999998</v>
      </c>
      <c r="L26" s="57" t="s">
        <v>130</v>
      </c>
      <c r="M26" s="58" t="s">
        <v>149</v>
      </c>
    </row>
    <row r="27" spans="1:13" ht="14.25">
      <c r="A27" s="2" t="s">
        <v>56</v>
      </c>
      <c r="B27" s="1" t="s">
        <v>57</v>
      </c>
      <c r="C27" s="13">
        <v>3818.83</v>
      </c>
      <c r="E27" s="40">
        <f t="shared" si="0"/>
        <v>3818.83</v>
      </c>
      <c r="F27" s="40">
        <f t="shared" si="1"/>
        <v>76.376599999999996</v>
      </c>
      <c r="G27" s="40">
        <f t="shared" si="2"/>
        <v>286.41224999999997</v>
      </c>
      <c r="H27" s="40">
        <f t="shared" si="3"/>
        <v>4181.6188499999998</v>
      </c>
      <c r="I27" s="40">
        <f t="shared" si="4"/>
        <v>669.05901600000004</v>
      </c>
      <c r="J27" s="40">
        <f t="shared" si="5"/>
        <v>4850.677866</v>
      </c>
      <c r="L27" s="58" t="s">
        <v>130</v>
      </c>
      <c r="M27" s="58" t="s">
        <v>150</v>
      </c>
    </row>
    <row r="28" spans="1:13" ht="14.25">
      <c r="A28" s="2" t="s">
        <v>58</v>
      </c>
      <c r="B28" s="1" t="s">
        <v>59</v>
      </c>
      <c r="C28" s="13">
        <v>1026.76</v>
      </c>
      <c r="E28" s="40">
        <f t="shared" si="0"/>
        <v>1026.76</v>
      </c>
      <c r="F28" s="40">
        <f t="shared" si="1"/>
        <v>20.5352</v>
      </c>
      <c r="G28" s="40">
        <f t="shared" si="2"/>
        <v>77.006999999999991</v>
      </c>
      <c r="H28" s="40">
        <f t="shared" si="3"/>
        <v>1124.3022000000001</v>
      </c>
      <c r="I28" s="40">
        <f t="shared" si="4"/>
        <v>179.88835200000003</v>
      </c>
      <c r="J28" s="40">
        <f t="shared" si="5"/>
        <v>1304.190552</v>
      </c>
      <c r="L28" s="59" t="s">
        <v>130</v>
      </c>
      <c r="M28" s="59" t="s">
        <v>151</v>
      </c>
    </row>
    <row r="29" spans="1:13" ht="14.25">
      <c r="A29" s="2" t="s">
        <v>60</v>
      </c>
      <c r="B29" s="1" t="s">
        <v>61</v>
      </c>
      <c r="C29" s="13">
        <v>4666.76</v>
      </c>
      <c r="E29" s="40">
        <f t="shared" si="0"/>
        <v>4666.76</v>
      </c>
      <c r="F29" s="40">
        <f t="shared" si="1"/>
        <v>93.3352</v>
      </c>
      <c r="G29" s="40">
        <f t="shared" si="2"/>
        <v>350.00700000000001</v>
      </c>
      <c r="H29" s="40">
        <f t="shared" si="3"/>
        <v>5110.1022000000003</v>
      </c>
      <c r="I29" s="40">
        <f t="shared" si="4"/>
        <v>817.61635200000001</v>
      </c>
      <c r="J29" s="40">
        <f t="shared" si="5"/>
        <v>5927.7185520000003</v>
      </c>
      <c r="L29" s="58" t="s">
        <v>130</v>
      </c>
      <c r="M29" s="58" t="s">
        <v>152</v>
      </c>
    </row>
    <row r="30" spans="1:13" ht="14.25">
      <c r="A30" s="2" t="s">
        <v>62</v>
      </c>
      <c r="B30" s="1" t="s">
        <v>63</v>
      </c>
      <c r="C30" s="13">
        <v>3909.48</v>
      </c>
      <c r="E30" s="40">
        <f t="shared" si="0"/>
        <v>3909.48</v>
      </c>
      <c r="F30" s="40">
        <f t="shared" si="1"/>
        <v>78.189599999999999</v>
      </c>
      <c r="G30" s="40">
        <f t="shared" si="2"/>
        <v>293.21100000000001</v>
      </c>
      <c r="H30" s="40">
        <f t="shared" si="3"/>
        <v>4280.8806000000004</v>
      </c>
      <c r="I30" s="40">
        <f t="shared" si="4"/>
        <v>684.94089600000007</v>
      </c>
      <c r="J30" s="40">
        <f t="shared" si="5"/>
        <v>4965.8214960000005</v>
      </c>
      <c r="L30" s="58" t="s">
        <v>130</v>
      </c>
      <c r="M30" s="58" t="s">
        <v>153</v>
      </c>
    </row>
    <row r="31" spans="1:13" ht="14.25">
      <c r="A31" s="2" t="s">
        <v>64</v>
      </c>
      <c r="B31" s="1" t="s">
        <v>65</v>
      </c>
      <c r="C31" s="13">
        <v>2383.79</v>
      </c>
      <c r="E31" s="40">
        <f t="shared" si="0"/>
        <v>2383.79</v>
      </c>
      <c r="F31" s="40">
        <f t="shared" si="1"/>
        <v>47.675800000000002</v>
      </c>
      <c r="G31" s="40">
        <f t="shared" si="2"/>
        <v>178.78424999999999</v>
      </c>
      <c r="H31" s="40">
        <f t="shared" si="3"/>
        <v>2610.2500500000001</v>
      </c>
      <c r="I31" s="40">
        <f t="shared" si="4"/>
        <v>417.64000800000002</v>
      </c>
      <c r="J31" s="40">
        <f t="shared" si="5"/>
        <v>3027.890058</v>
      </c>
      <c r="L31" s="57" t="s">
        <v>142</v>
      </c>
      <c r="M31" s="58" t="s">
        <v>154</v>
      </c>
    </row>
    <row r="32" spans="1:13" ht="14.25">
      <c r="A32" s="2" t="s">
        <v>66</v>
      </c>
      <c r="B32" s="1" t="s">
        <v>67</v>
      </c>
      <c r="C32" s="13">
        <v>1820.63</v>
      </c>
      <c r="E32" s="40">
        <f t="shared" si="0"/>
        <v>1820.63</v>
      </c>
      <c r="F32" s="40">
        <f t="shared" si="1"/>
        <v>36.412600000000005</v>
      </c>
      <c r="G32" s="40">
        <f t="shared" si="2"/>
        <v>136.54724999999999</v>
      </c>
      <c r="H32" s="40">
        <f t="shared" si="3"/>
        <v>1993.5898500000003</v>
      </c>
      <c r="I32" s="40">
        <f t="shared" si="4"/>
        <v>318.97437600000006</v>
      </c>
      <c r="J32" s="40">
        <f t="shared" si="5"/>
        <v>2312.5642260000004</v>
      </c>
      <c r="L32" s="57" t="s">
        <v>142</v>
      </c>
      <c r="M32" s="58" t="s">
        <v>155</v>
      </c>
    </row>
    <row r="33" spans="1:13" ht="14.25">
      <c r="A33" s="2" t="s">
        <v>68</v>
      </c>
      <c r="B33" s="1" t="s">
        <v>69</v>
      </c>
      <c r="C33" s="13">
        <v>2452.4899999999998</v>
      </c>
      <c r="E33" s="40">
        <f t="shared" si="0"/>
        <v>2452.4899999999998</v>
      </c>
      <c r="F33" s="40">
        <f t="shared" si="1"/>
        <v>49.049799999999998</v>
      </c>
      <c r="G33" s="40">
        <f t="shared" si="2"/>
        <v>183.93674999999999</v>
      </c>
      <c r="H33" s="40">
        <f t="shared" si="3"/>
        <v>2685.4765499999994</v>
      </c>
      <c r="I33" s="40">
        <f t="shared" si="4"/>
        <v>429.67624799999993</v>
      </c>
      <c r="J33" s="40">
        <f t="shared" si="5"/>
        <v>3115.1527979999992</v>
      </c>
      <c r="L33" s="57" t="s">
        <v>138</v>
      </c>
      <c r="M33" s="58" t="s">
        <v>156</v>
      </c>
    </row>
    <row r="34" spans="1:13" ht="14.25">
      <c r="A34" s="2" t="s">
        <v>70</v>
      </c>
      <c r="B34" s="1" t="s">
        <v>71</v>
      </c>
      <c r="C34" s="13">
        <v>13788.07</v>
      </c>
      <c r="E34" s="40">
        <f t="shared" si="0"/>
        <v>13788.07</v>
      </c>
      <c r="F34" s="40">
        <f t="shared" si="1"/>
        <v>275.76139999999998</v>
      </c>
      <c r="G34" s="40">
        <f t="shared" si="2"/>
        <v>1034.1052499999998</v>
      </c>
      <c r="H34" s="40">
        <f t="shared" si="3"/>
        <v>15097.93665</v>
      </c>
      <c r="I34" s="40">
        <f t="shared" si="4"/>
        <v>2415.669864</v>
      </c>
      <c r="J34" s="40">
        <f t="shared" si="5"/>
        <v>17513.606513999999</v>
      </c>
      <c r="L34" s="58" t="s">
        <v>130</v>
      </c>
      <c r="M34" s="58" t="s">
        <v>157</v>
      </c>
    </row>
    <row r="35" spans="1:13" ht="14.25">
      <c r="A35" s="2" t="s">
        <v>72</v>
      </c>
      <c r="B35" s="1" t="s">
        <v>73</v>
      </c>
      <c r="C35" s="13">
        <v>5615.08</v>
      </c>
      <c r="E35" s="40">
        <f t="shared" si="0"/>
        <v>5615.08</v>
      </c>
      <c r="F35" s="40">
        <f t="shared" si="1"/>
        <v>112.30160000000001</v>
      </c>
      <c r="G35" s="40">
        <f t="shared" si="2"/>
        <v>421.13099999999997</v>
      </c>
      <c r="H35" s="40">
        <f t="shared" si="3"/>
        <v>6148.5126</v>
      </c>
      <c r="I35" s="40">
        <f t="shared" si="4"/>
        <v>983.76201600000002</v>
      </c>
      <c r="J35" s="40">
        <f t="shared" si="5"/>
        <v>7132.2746159999997</v>
      </c>
      <c r="L35" s="58" t="s">
        <v>138</v>
      </c>
      <c r="M35" s="58" t="s">
        <v>158</v>
      </c>
    </row>
    <row r="36" spans="1:13" ht="14.25">
      <c r="A36" s="2" t="s">
        <v>74</v>
      </c>
      <c r="B36" s="1" t="s">
        <v>75</v>
      </c>
      <c r="C36" s="13">
        <v>5206.01</v>
      </c>
      <c r="E36" s="40">
        <f t="shared" si="0"/>
        <v>5206.01</v>
      </c>
      <c r="F36" s="40">
        <f t="shared" si="1"/>
        <v>104.12020000000001</v>
      </c>
      <c r="G36" s="40">
        <f t="shared" si="2"/>
        <v>390.45075000000003</v>
      </c>
      <c r="H36" s="40">
        <f t="shared" si="3"/>
        <v>5700.5809500000005</v>
      </c>
      <c r="I36" s="40">
        <f t="shared" si="4"/>
        <v>912.09295200000008</v>
      </c>
      <c r="J36" s="40">
        <f t="shared" si="5"/>
        <v>6612.6739020000005</v>
      </c>
      <c r="L36" s="58" t="s">
        <v>130</v>
      </c>
      <c r="M36" s="58" t="s">
        <v>159</v>
      </c>
    </row>
    <row r="37" spans="1:13" ht="14.25">
      <c r="A37" s="2" t="s">
        <v>76</v>
      </c>
      <c r="B37" s="1" t="s">
        <v>77</v>
      </c>
      <c r="C37" s="13">
        <v>3283.68</v>
      </c>
      <c r="E37" s="40">
        <f t="shared" si="0"/>
        <v>3283.68</v>
      </c>
      <c r="F37" s="40">
        <f t="shared" si="1"/>
        <v>65.673599999999993</v>
      </c>
      <c r="G37" s="40">
        <f t="shared" si="2"/>
        <v>246.27599999999998</v>
      </c>
      <c r="H37" s="40">
        <f t="shared" si="3"/>
        <v>3595.6295999999998</v>
      </c>
      <c r="I37" s="40">
        <f t="shared" si="4"/>
        <v>575.30073600000003</v>
      </c>
      <c r="J37" s="40">
        <f t="shared" si="5"/>
        <v>4170.9303359999994</v>
      </c>
      <c r="L37" s="58" t="s">
        <v>130</v>
      </c>
      <c r="M37" s="58" t="s">
        <v>160</v>
      </c>
    </row>
    <row r="38" spans="1:13" ht="14.25">
      <c r="A38" s="2" t="s">
        <v>78</v>
      </c>
      <c r="B38" s="1" t="s">
        <v>79</v>
      </c>
      <c r="C38" s="13">
        <v>14698.84</v>
      </c>
      <c r="E38" s="40">
        <f t="shared" si="0"/>
        <v>14698.84</v>
      </c>
      <c r="F38" s="40">
        <f t="shared" si="1"/>
        <v>293.97680000000003</v>
      </c>
      <c r="G38" s="40">
        <f t="shared" si="2"/>
        <v>1102.413</v>
      </c>
      <c r="H38" s="40">
        <f t="shared" si="3"/>
        <v>16095.229800000001</v>
      </c>
      <c r="I38" s="40">
        <f t="shared" si="4"/>
        <v>2575.2367680000002</v>
      </c>
      <c r="J38" s="40">
        <f t="shared" si="5"/>
        <v>18670.466568</v>
      </c>
      <c r="L38" s="58" t="s">
        <v>130</v>
      </c>
      <c r="M38" s="58" t="s">
        <v>161</v>
      </c>
    </row>
    <row r="39" spans="1:13" ht="14.25">
      <c r="A39" s="2" t="s">
        <v>80</v>
      </c>
      <c r="B39" s="1" t="s">
        <v>81</v>
      </c>
      <c r="C39" s="13">
        <v>5607.67</v>
      </c>
      <c r="E39" s="40">
        <f t="shared" si="0"/>
        <v>5607.67</v>
      </c>
      <c r="F39" s="40">
        <f t="shared" si="1"/>
        <v>112.1534</v>
      </c>
      <c r="G39" s="40">
        <f t="shared" si="2"/>
        <v>420.57524999999998</v>
      </c>
      <c r="H39" s="40">
        <f t="shared" si="3"/>
        <v>6140.3986500000001</v>
      </c>
      <c r="I39" s="40">
        <f t="shared" si="4"/>
        <v>982.46378400000003</v>
      </c>
      <c r="J39" s="40">
        <f t="shared" si="5"/>
        <v>7122.8624340000006</v>
      </c>
      <c r="L39" s="57" t="s">
        <v>130</v>
      </c>
      <c r="M39" s="58" t="s">
        <v>162</v>
      </c>
    </row>
    <row r="40" spans="1:13" ht="14.25">
      <c r="A40" s="2" t="s">
        <v>82</v>
      </c>
      <c r="B40" s="1" t="s">
        <v>83</v>
      </c>
      <c r="C40" s="13">
        <v>1026.76</v>
      </c>
      <c r="E40" s="40">
        <f t="shared" si="0"/>
        <v>1026.76</v>
      </c>
      <c r="F40" s="40">
        <f t="shared" si="1"/>
        <v>20.5352</v>
      </c>
      <c r="G40" s="40">
        <f t="shared" si="2"/>
        <v>77.006999999999991</v>
      </c>
      <c r="H40" s="40">
        <f t="shared" si="3"/>
        <v>1124.3022000000001</v>
      </c>
      <c r="I40" s="40">
        <f t="shared" si="4"/>
        <v>179.88835200000003</v>
      </c>
      <c r="J40" s="40">
        <f t="shared" si="5"/>
        <v>1304.190552</v>
      </c>
      <c r="L40" s="57" t="s">
        <v>138</v>
      </c>
      <c r="M40" s="58" t="s">
        <v>163</v>
      </c>
    </row>
    <row r="41" spans="1:13" ht="14.25">
      <c r="A41" s="2" t="s">
        <v>84</v>
      </c>
      <c r="B41" s="1" t="s">
        <v>85</v>
      </c>
      <c r="C41" s="13">
        <v>10089.280000000001</v>
      </c>
      <c r="E41" s="40">
        <f t="shared" si="0"/>
        <v>10089.280000000001</v>
      </c>
      <c r="F41" s="40">
        <f t="shared" si="1"/>
        <v>201.78560000000002</v>
      </c>
      <c r="G41" s="40">
        <f t="shared" si="2"/>
        <v>756.69600000000003</v>
      </c>
      <c r="H41" s="40">
        <f t="shared" si="3"/>
        <v>11047.7616</v>
      </c>
      <c r="I41" s="40">
        <f t="shared" si="4"/>
        <v>1767.641856</v>
      </c>
      <c r="J41" s="40">
        <f t="shared" si="5"/>
        <v>12815.403456</v>
      </c>
      <c r="L41" s="57" t="s">
        <v>130</v>
      </c>
      <c r="M41" s="58" t="s">
        <v>164</v>
      </c>
    </row>
    <row r="42" spans="1:13" ht="14.25">
      <c r="A42" s="2" t="s">
        <v>86</v>
      </c>
      <c r="B42" s="1" t="s">
        <v>87</v>
      </c>
      <c r="C42" s="13">
        <v>3182.82</v>
      </c>
      <c r="E42" s="40">
        <f t="shared" si="0"/>
        <v>3182.82</v>
      </c>
      <c r="F42" s="40">
        <f t="shared" si="1"/>
        <v>63.656400000000005</v>
      </c>
      <c r="G42" s="40">
        <f t="shared" si="2"/>
        <v>238.7115</v>
      </c>
      <c r="H42" s="40">
        <f t="shared" si="3"/>
        <v>3485.1878999999999</v>
      </c>
      <c r="I42" s="40">
        <f t="shared" si="4"/>
        <v>557.63006399999995</v>
      </c>
      <c r="J42" s="40">
        <f t="shared" si="5"/>
        <v>4042.8179639999998</v>
      </c>
      <c r="L42" s="57" t="s">
        <v>138</v>
      </c>
      <c r="M42" s="58" t="s">
        <v>165</v>
      </c>
    </row>
    <row r="43" spans="1:13" ht="14.25">
      <c r="A43" s="2" t="s">
        <v>88</v>
      </c>
      <c r="B43" s="1" t="s">
        <v>89</v>
      </c>
      <c r="C43" s="13">
        <v>2537.02</v>
      </c>
      <c r="E43" s="40">
        <f t="shared" si="0"/>
        <v>2537.02</v>
      </c>
      <c r="F43" s="40">
        <f t="shared" si="1"/>
        <v>50.740400000000001</v>
      </c>
      <c r="G43" s="40">
        <f t="shared" si="2"/>
        <v>190.2765</v>
      </c>
      <c r="H43" s="40">
        <f t="shared" si="3"/>
        <v>2778.0369000000001</v>
      </c>
      <c r="I43" s="40">
        <f t="shared" si="4"/>
        <v>444.485904</v>
      </c>
      <c r="J43" s="40">
        <f t="shared" si="5"/>
        <v>3222.5228040000002</v>
      </c>
      <c r="L43" s="57" t="s">
        <v>130</v>
      </c>
      <c r="M43" s="58" t="s">
        <v>166</v>
      </c>
    </row>
    <row r="44" spans="1:13" ht="14.25">
      <c r="A44" s="2" t="s">
        <v>90</v>
      </c>
      <c r="B44" s="1" t="s">
        <v>91</v>
      </c>
      <c r="C44" s="13">
        <v>1026.76</v>
      </c>
      <c r="E44" s="40">
        <f t="shared" si="0"/>
        <v>1026.76</v>
      </c>
      <c r="F44" s="40">
        <f t="shared" si="1"/>
        <v>20.5352</v>
      </c>
      <c r="G44" s="40">
        <f t="shared" si="2"/>
        <v>77.006999999999991</v>
      </c>
      <c r="H44" s="40">
        <f t="shared" si="3"/>
        <v>1124.3022000000001</v>
      </c>
      <c r="I44" s="40">
        <f t="shared" si="4"/>
        <v>179.88835200000003</v>
      </c>
      <c r="J44" s="40">
        <f t="shared" si="5"/>
        <v>1304.190552</v>
      </c>
      <c r="L44" s="58" t="s">
        <v>130</v>
      </c>
      <c r="M44" s="58" t="s">
        <v>167</v>
      </c>
    </row>
    <row r="45" spans="1:13" ht="14.25">
      <c r="A45" s="2" t="s">
        <v>92</v>
      </c>
      <c r="B45" s="1" t="s">
        <v>93</v>
      </c>
      <c r="C45" s="13">
        <v>1026.76</v>
      </c>
      <c r="E45" s="40">
        <f t="shared" si="0"/>
        <v>1026.76</v>
      </c>
      <c r="F45" s="40">
        <f t="shared" si="1"/>
        <v>20.5352</v>
      </c>
      <c r="G45" s="40">
        <f t="shared" si="2"/>
        <v>77.006999999999991</v>
      </c>
      <c r="H45" s="40">
        <f t="shared" si="3"/>
        <v>1124.3022000000001</v>
      </c>
      <c r="I45" s="40">
        <f t="shared" si="4"/>
        <v>179.88835200000003</v>
      </c>
      <c r="J45" s="40">
        <f t="shared" si="5"/>
        <v>1304.190552</v>
      </c>
      <c r="L45" s="57" t="s">
        <v>138</v>
      </c>
      <c r="M45" s="58" t="s">
        <v>168</v>
      </c>
    </row>
    <row r="46" spans="1:13" ht="14.25">
      <c r="A46" s="2" t="s">
        <v>94</v>
      </c>
      <c r="B46" s="1" t="s">
        <v>95</v>
      </c>
      <c r="C46" s="13">
        <v>1026.76</v>
      </c>
      <c r="E46" s="40">
        <f t="shared" si="0"/>
        <v>1026.76</v>
      </c>
      <c r="F46" s="40">
        <f t="shared" si="1"/>
        <v>20.5352</v>
      </c>
      <c r="G46" s="40">
        <f t="shared" si="2"/>
        <v>77.006999999999991</v>
      </c>
      <c r="H46" s="40">
        <f t="shared" si="3"/>
        <v>1124.3022000000001</v>
      </c>
      <c r="I46" s="40">
        <f t="shared" si="4"/>
        <v>179.88835200000003</v>
      </c>
      <c r="J46" s="40">
        <f t="shared" si="5"/>
        <v>1304.190552</v>
      </c>
      <c r="L46" s="60" t="s">
        <v>130</v>
      </c>
      <c r="M46" s="60" t="s">
        <v>169</v>
      </c>
    </row>
    <row r="48" spans="1:13" s="7" customFormat="1">
      <c r="A48" s="15"/>
      <c r="C48" s="7" t="s">
        <v>96</v>
      </c>
      <c r="E48" s="38" t="s">
        <v>96</v>
      </c>
      <c r="F48" s="38" t="s">
        <v>96</v>
      </c>
      <c r="G48" s="38" t="s">
        <v>96</v>
      </c>
      <c r="H48" s="38" t="s">
        <v>96</v>
      </c>
      <c r="I48" s="38" t="s">
        <v>96</v>
      </c>
      <c r="J48" s="38" t="s">
        <v>96</v>
      </c>
    </row>
    <row r="49" spans="1:10" ht="13.5" thickBot="1">
      <c r="A49" s="18" t="s">
        <v>97</v>
      </c>
      <c r="B49" s="1" t="s">
        <v>98</v>
      </c>
      <c r="C49" s="17">
        <v>162986.22</v>
      </c>
      <c r="E49" s="41">
        <f>SUM(E11:E46)</f>
        <v>162986.22000000003</v>
      </c>
      <c r="F49" s="41">
        <f t="shared" ref="F49:J49" si="6">SUM(F11:F46)</f>
        <v>3259.7243999999996</v>
      </c>
      <c r="G49" s="41">
        <f t="shared" si="6"/>
        <v>12223.966499999997</v>
      </c>
      <c r="H49" s="41">
        <f t="shared" si="6"/>
        <v>178469.91090000002</v>
      </c>
      <c r="I49" s="41">
        <f t="shared" si="6"/>
        <v>28555.185744000006</v>
      </c>
      <c r="J49" s="41">
        <f t="shared" si="6"/>
        <v>207025.09664400003</v>
      </c>
    </row>
    <row r="50" spans="1:10" ht="12" thickTop="1"/>
    <row r="51" spans="1:10">
      <c r="C51" s="1" t="s">
        <v>98</v>
      </c>
    </row>
    <row r="52" spans="1:10">
      <c r="A52" s="2" t="s">
        <v>98</v>
      </c>
      <c r="B52" s="1" t="s">
        <v>98</v>
      </c>
      <c r="C52" s="16"/>
    </row>
  </sheetData>
  <autoFilter ref="A10:M46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2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B48" sqref="B48"/>
    </sheetView>
  </sheetViews>
  <sheetFormatPr baseColWidth="10" defaultRowHeight="11.25"/>
  <cols>
    <col min="1" max="1" width="8.140625" style="2" customWidth="1"/>
    <col min="2" max="2" width="27" style="1" customWidth="1"/>
    <col min="3" max="3" width="11.5703125" style="1" customWidth="1"/>
    <col min="4" max="4" width="9.7109375" style="1" customWidth="1"/>
    <col min="5" max="5" width="12.7109375" style="1" customWidth="1"/>
    <col min="6" max="6" width="13.5703125" style="1" bestFit="1" customWidth="1"/>
    <col min="7" max="8" width="13" style="1" bestFit="1" customWidth="1"/>
    <col min="9" max="9" width="12.7109375" style="1" customWidth="1"/>
    <col min="10" max="10" width="9.7109375" style="1" customWidth="1"/>
    <col min="11" max="11" width="10.5703125" style="1" customWidth="1"/>
    <col min="12" max="12" width="11.85546875" style="1" customWidth="1"/>
    <col min="13" max="14" width="9" style="1" customWidth="1"/>
    <col min="15" max="15" width="13" style="1" bestFit="1" customWidth="1"/>
    <col min="16" max="16" width="12.85546875" style="1" customWidth="1"/>
    <col min="17" max="16384" width="11.42578125" style="1"/>
  </cols>
  <sheetData>
    <row r="1" spans="1:16" ht="18" customHeight="1">
      <c r="A1" s="3" t="s">
        <v>0</v>
      </c>
      <c r="B1" s="45" t="s">
        <v>98</v>
      </c>
      <c r="C1" s="46"/>
      <c r="D1" s="46"/>
    </row>
    <row r="2" spans="1:16" ht="24.95" customHeight="1">
      <c r="A2" s="4" t="s">
        <v>1</v>
      </c>
      <c r="B2" s="20" t="s">
        <v>2</v>
      </c>
      <c r="C2" s="21"/>
      <c r="D2" s="21"/>
    </row>
    <row r="3" spans="1:16" ht="15.75">
      <c r="B3" s="22" t="s">
        <v>3</v>
      </c>
      <c r="C3" s="23"/>
      <c r="D3" s="23"/>
      <c r="E3" s="7"/>
    </row>
    <row r="4" spans="1:16" ht="15">
      <c r="B4" s="24" t="s">
        <v>4</v>
      </c>
      <c r="C4" s="23"/>
      <c r="D4" s="23"/>
      <c r="E4" s="7"/>
    </row>
    <row r="5" spans="1:16">
      <c r="B5" s="6" t="s">
        <v>5</v>
      </c>
    </row>
    <row r="6" spans="1:16">
      <c r="B6" s="6" t="s">
        <v>6</v>
      </c>
    </row>
    <row r="8" spans="1:16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10" t="s">
        <v>21</v>
      </c>
      <c r="P8" s="11" t="s">
        <v>22</v>
      </c>
    </row>
    <row r="9" spans="1:16" ht="12" thickTop="1">
      <c r="A9" s="12" t="s">
        <v>23</v>
      </c>
    </row>
    <row r="11" spans="1:16">
      <c r="A11" s="2" t="s">
        <v>24</v>
      </c>
      <c r="B11" s="1" t="s">
        <v>25</v>
      </c>
      <c r="C11" s="13">
        <v>880.08</v>
      </c>
      <c r="D11" s="13">
        <v>146.68</v>
      </c>
      <c r="E11" s="13">
        <v>0</v>
      </c>
      <c r="F11" s="13">
        <v>1026.76</v>
      </c>
      <c r="G11" s="13">
        <v>0</v>
      </c>
      <c r="H11" s="13">
        <v>0</v>
      </c>
      <c r="I11" s="14">
        <v>-18.41</v>
      </c>
      <c r="J11" s="13">
        <v>0</v>
      </c>
      <c r="K11" s="13">
        <v>25.48</v>
      </c>
      <c r="L11" s="13">
        <v>0</v>
      </c>
      <c r="M11" s="13">
        <v>0.09</v>
      </c>
      <c r="N11" s="13">
        <v>0</v>
      </c>
      <c r="O11" s="13">
        <v>7.16</v>
      </c>
      <c r="P11" s="13">
        <v>1019.6</v>
      </c>
    </row>
    <row r="12" spans="1:16">
      <c r="A12" s="2" t="s">
        <v>26</v>
      </c>
      <c r="B12" s="1" t="s">
        <v>27</v>
      </c>
      <c r="C12" s="13">
        <v>880.08</v>
      </c>
      <c r="D12" s="13">
        <v>146.68</v>
      </c>
      <c r="E12" s="13">
        <v>4793.79</v>
      </c>
      <c r="F12" s="13">
        <v>5820.55</v>
      </c>
      <c r="G12" s="13">
        <v>0</v>
      </c>
      <c r="H12" s="13">
        <v>0</v>
      </c>
      <c r="I12" s="13">
        <v>0</v>
      </c>
      <c r="J12" s="13">
        <v>1010.3</v>
      </c>
      <c r="K12" s="13">
        <v>228.22</v>
      </c>
      <c r="L12" s="13">
        <v>0</v>
      </c>
      <c r="M12" s="13">
        <v>0.03</v>
      </c>
      <c r="N12" s="13">
        <v>0</v>
      </c>
      <c r="O12" s="13">
        <v>1238.55</v>
      </c>
      <c r="P12" s="13">
        <v>4582</v>
      </c>
    </row>
    <row r="13" spans="1:16">
      <c r="A13" s="2" t="s">
        <v>28</v>
      </c>
      <c r="B13" s="1" t="s">
        <v>29</v>
      </c>
      <c r="C13" s="13">
        <v>880.08</v>
      </c>
      <c r="D13" s="13">
        <v>146.68</v>
      </c>
      <c r="E13" s="13">
        <v>5462.48</v>
      </c>
      <c r="F13" s="13">
        <v>6489.24</v>
      </c>
      <c r="G13" s="13">
        <v>0</v>
      </c>
      <c r="H13" s="13">
        <v>0</v>
      </c>
      <c r="I13" s="13">
        <v>0</v>
      </c>
      <c r="J13" s="13">
        <v>1167.58</v>
      </c>
      <c r="K13" s="13">
        <v>64.400000000000006</v>
      </c>
      <c r="L13" s="13">
        <v>0</v>
      </c>
      <c r="M13" s="13">
        <v>0.06</v>
      </c>
      <c r="N13" s="13">
        <v>0</v>
      </c>
      <c r="O13" s="13">
        <v>1232.04</v>
      </c>
      <c r="P13" s="13">
        <v>5257.2</v>
      </c>
    </row>
    <row r="14" spans="1:16">
      <c r="A14" s="2" t="s">
        <v>30</v>
      </c>
      <c r="B14" s="1" t="s">
        <v>31</v>
      </c>
      <c r="C14" s="13">
        <v>880.08</v>
      </c>
      <c r="D14" s="13">
        <v>146.68</v>
      </c>
      <c r="E14" s="13">
        <v>15237.19</v>
      </c>
      <c r="F14" s="13">
        <v>16263.95</v>
      </c>
      <c r="G14" s="13">
        <v>439.2</v>
      </c>
      <c r="H14" s="13">
        <v>0</v>
      </c>
      <c r="I14" s="13">
        <v>0</v>
      </c>
      <c r="J14" s="13">
        <v>4069.47</v>
      </c>
      <c r="K14" s="13">
        <v>130.94999999999999</v>
      </c>
      <c r="L14" s="13">
        <v>0</v>
      </c>
      <c r="M14" s="14">
        <v>-0.17</v>
      </c>
      <c r="N14" s="13">
        <v>249.9</v>
      </c>
      <c r="O14" s="13">
        <v>4889.3500000000004</v>
      </c>
      <c r="P14" s="13">
        <v>11374.6</v>
      </c>
    </row>
    <row r="15" spans="1:16">
      <c r="A15" s="2" t="s">
        <v>32</v>
      </c>
      <c r="B15" s="1" t="s">
        <v>33</v>
      </c>
      <c r="C15" s="13">
        <v>880.08</v>
      </c>
      <c r="D15" s="13">
        <v>146.68</v>
      </c>
      <c r="E15" s="13">
        <v>0</v>
      </c>
      <c r="F15" s="13">
        <v>1026.76</v>
      </c>
      <c r="G15" s="13">
        <v>0</v>
      </c>
      <c r="H15" s="13">
        <v>0</v>
      </c>
      <c r="I15" s="14">
        <v>-18.41</v>
      </c>
      <c r="J15" s="13">
        <v>0</v>
      </c>
      <c r="K15" s="13">
        <v>25.48</v>
      </c>
      <c r="L15" s="13">
        <v>0</v>
      </c>
      <c r="M15" s="13">
        <v>0.09</v>
      </c>
      <c r="N15" s="13">
        <v>0</v>
      </c>
      <c r="O15" s="13">
        <v>7.16</v>
      </c>
      <c r="P15" s="13">
        <v>1019.6</v>
      </c>
    </row>
    <row r="16" spans="1:16">
      <c r="A16" s="2" t="s">
        <v>34</v>
      </c>
      <c r="B16" s="1" t="s">
        <v>35</v>
      </c>
      <c r="C16" s="13">
        <v>1628.58</v>
      </c>
      <c r="D16" s="13">
        <v>271.43</v>
      </c>
      <c r="E16" s="13">
        <v>0</v>
      </c>
      <c r="F16" s="13">
        <v>1900.01</v>
      </c>
      <c r="G16" s="13">
        <v>0</v>
      </c>
      <c r="H16" s="13">
        <v>0</v>
      </c>
      <c r="I16" s="13">
        <v>0</v>
      </c>
      <c r="J16" s="13">
        <v>168.22</v>
      </c>
      <c r="K16" s="13">
        <v>49.06</v>
      </c>
      <c r="L16" s="13">
        <v>0</v>
      </c>
      <c r="M16" s="14">
        <v>-7.0000000000000007E-2</v>
      </c>
      <c r="N16" s="13">
        <v>100</v>
      </c>
      <c r="O16" s="13">
        <v>317.20999999999998</v>
      </c>
      <c r="P16" s="13">
        <v>1582.8</v>
      </c>
    </row>
    <row r="17" spans="1:16">
      <c r="A17" s="2" t="s">
        <v>36</v>
      </c>
      <c r="B17" s="1" t="s">
        <v>37</v>
      </c>
      <c r="C17" s="13">
        <v>880.08</v>
      </c>
      <c r="D17" s="13">
        <v>146.68</v>
      </c>
      <c r="E17" s="13">
        <v>0</v>
      </c>
      <c r="F17" s="13">
        <v>1026.76</v>
      </c>
      <c r="G17" s="13">
        <v>0</v>
      </c>
      <c r="H17" s="13">
        <v>0</v>
      </c>
      <c r="I17" s="14">
        <v>-18.41</v>
      </c>
      <c r="J17" s="13">
        <v>0</v>
      </c>
      <c r="K17" s="13">
        <v>137.15</v>
      </c>
      <c r="L17" s="13">
        <v>0</v>
      </c>
      <c r="M17" s="13">
        <v>0.02</v>
      </c>
      <c r="N17" s="13">
        <v>0</v>
      </c>
      <c r="O17" s="13">
        <v>118.76</v>
      </c>
      <c r="P17" s="13">
        <v>908</v>
      </c>
    </row>
    <row r="18" spans="1:16">
      <c r="A18" s="2" t="s">
        <v>38</v>
      </c>
      <c r="B18" s="1" t="s">
        <v>39</v>
      </c>
      <c r="C18" s="13">
        <v>4000.08</v>
      </c>
      <c r="D18" s="13">
        <v>666.68</v>
      </c>
      <c r="E18" s="13">
        <v>0</v>
      </c>
      <c r="F18" s="13">
        <v>4666.76</v>
      </c>
      <c r="G18" s="13">
        <v>0</v>
      </c>
      <c r="H18" s="13">
        <v>0</v>
      </c>
      <c r="I18" s="13">
        <v>0</v>
      </c>
      <c r="J18" s="13">
        <v>741.43</v>
      </c>
      <c r="K18" s="13">
        <v>360.26</v>
      </c>
      <c r="L18" s="13">
        <v>0</v>
      </c>
      <c r="M18" s="14">
        <v>-0.13</v>
      </c>
      <c r="N18" s="13">
        <v>0</v>
      </c>
      <c r="O18" s="13">
        <v>1101.56</v>
      </c>
      <c r="P18" s="13">
        <v>3565.2</v>
      </c>
    </row>
    <row r="19" spans="1:16">
      <c r="A19" s="2" t="s">
        <v>40</v>
      </c>
      <c r="B19" s="1" t="s">
        <v>41</v>
      </c>
      <c r="C19" s="13">
        <v>880.08</v>
      </c>
      <c r="D19" s="13">
        <v>146.68</v>
      </c>
      <c r="E19" s="13">
        <v>0</v>
      </c>
      <c r="F19" s="13">
        <v>1026.76</v>
      </c>
      <c r="G19" s="13">
        <v>0</v>
      </c>
      <c r="H19" s="13">
        <v>0</v>
      </c>
      <c r="I19" s="14">
        <v>-18.41</v>
      </c>
      <c r="J19" s="13">
        <v>0</v>
      </c>
      <c r="K19" s="13">
        <v>248.96</v>
      </c>
      <c r="L19" s="13">
        <v>0</v>
      </c>
      <c r="M19" s="13">
        <v>0.01</v>
      </c>
      <c r="N19" s="13">
        <v>0</v>
      </c>
      <c r="O19" s="13">
        <v>230.56</v>
      </c>
      <c r="P19" s="13">
        <v>796.2</v>
      </c>
    </row>
    <row r="20" spans="1:16">
      <c r="A20" s="2" t="s">
        <v>42</v>
      </c>
      <c r="B20" s="1" t="s">
        <v>43</v>
      </c>
      <c r="C20" s="13">
        <v>1000.08</v>
      </c>
      <c r="D20" s="13">
        <v>166.68</v>
      </c>
      <c r="E20" s="13">
        <v>1833.45</v>
      </c>
      <c r="F20" s="13">
        <v>3000.21</v>
      </c>
      <c r="G20" s="13">
        <v>499.32</v>
      </c>
      <c r="H20" s="13">
        <v>0</v>
      </c>
      <c r="I20" s="13">
        <v>0</v>
      </c>
      <c r="J20" s="13">
        <v>385.46</v>
      </c>
      <c r="K20" s="13">
        <v>86.06</v>
      </c>
      <c r="L20" s="13">
        <v>0</v>
      </c>
      <c r="M20" s="14">
        <v>-0.03</v>
      </c>
      <c r="N20" s="13">
        <v>0</v>
      </c>
      <c r="O20" s="13">
        <v>970.81</v>
      </c>
      <c r="P20" s="13">
        <v>2029.4</v>
      </c>
    </row>
    <row r="21" spans="1:16">
      <c r="A21" s="2" t="s">
        <v>44</v>
      </c>
      <c r="B21" s="1" t="s">
        <v>45</v>
      </c>
      <c r="C21" s="13">
        <v>880.08</v>
      </c>
      <c r="D21" s="13">
        <v>146.68</v>
      </c>
      <c r="E21" s="13">
        <v>0</v>
      </c>
      <c r="F21" s="13">
        <v>1026.76</v>
      </c>
      <c r="G21" s="13">
        <v>0</v>
      </c>
      <c r="H21" s="13">
        <v>0</v>
      </c>
      <c r="I21" s="14">
        <v>-18.41</v>
      </c>
      <c r="J21" s="13">
        <v>0</v>
      </c>
      <c r="K21" s="13">
        <v>25.48</v>
      </c>
      <c r="L21" s="13">
        <v>0</v>
      </c>
      <c r="M21" s="13">
        <v>0.09</v>
      </c>
      <c r="N21" s="13">
        <v>0</v>
      </c>
      <c r="O21" s="13">
        <v>7.16</v>
      </c>
      <c r="P21" s="13">
        <v>1019.6</v>
      </c>
    </row>
    <row r="22" spans="1:16">
      <c r="A22" s="2" t="s">
        <v>46</v>
      </c>
      <c r="B22" s="1" t="s">
        <v>47</v>
      </c>
      <c r="C22" s="13">
        <v>880.08</v>
      </c>
      <c r="D22" s="13">
        <v>146.68</v>
      </c>
      <c r="E22" s="13">
        <v>0</v>
      </c>
      <c r="F22" s="13">
        <v>1026.76</v>
      </c>
      <c r="G22" s="13">
        <v>0</v>
      </c>
      <c r="H22" s="13">
        <v>0</v>
      </c>
      <c r="I22" s="14">
        <v>-18.41</v>
      </c>
      <c r="J22" s="13">
        <v>0</v>
      </c>
      <c r="K22" s="13">
        <v>58.66</v>
      </c>
      <c r="L22" s="13">
        <v>0</v>
      </c>
      <c r="M22" s="13">
        <v>0.11</v>
      </c>
      <c r="N22" s="13">
        <v>0</v>
      </c>
      <c r="O22" s="13">
        <v>40.36</v>
      </c>
      <c r="P22" s="13">
        <v>986.4</v>
      </c>
    </row>
    <row r="23" spans="1:16">
      <c r="A23" s="2" t="s">
        <v>48</v>
      </c>
      <c r="B23" s="1" t="s">
        <v>49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0</v>
      </c>
      <c r="H23" s="13">
        <v>0</v>
      </c>
      <c r="I23" s="14">
        <v>-18.41</v>
      </c>
      <c r="J23" s="13">
        <v>0</v>
      </c>
      <c r="K23" s="13">
        <v>60.73</v>
      </c>
      <c r="L23" s="13">
        <v>428.97</v>
      </c>
      <c r="M23" s="13">
        <v>7.0000000000000007E-2</v>
      </c>
      <c r="N23" s="13">
        <v>0</v>
      </c>
      <c r="O23" s="13">
        <v>471.36</v>
      </c>
      <c r="P23" s="13">
        <v>555.4</v>
      </c>
    </row>
    <row r="24" spans="1:16">
      <c r="A24" s="2" t="s">
        <v>50</v>
      </c>
      <c r="B24" s="1" t="s">
        <v>51</v>
      </c>
      <c r="C24" s="13">
        <v>6000</v>
      </c>
      <c r="D24" s="13">
        <v>1000</v>
      </c>
      <c r="E24" s="13">
        <v>8589.32</v>
      </c>
      <c r="F24" s="13">
        <v>15589.32</v>
      </c>
      <c r="G24" s="13">
        <v>146.4</v>
      </c>
      <c r="H24" s="13">
        <v>0</v>
      </c>
      <c r="I24" s="13">
        <v>0</v>
      </c>
      <c r="J24" s="13">
        <v>3853.59</v>
      </c>
      <c r="K24" s="13">
        <v>360.26</v>
      </c>
      <c r="L24" s="13">
        <v>0</v>
      </c>
      <c r="M24" s="13">
        <v>7.0000000000000007E-2</v>
      </c>
      <c r="N24" s="13">
        <v>0</v>
      </c>
      <c r="O24" s="13">
        <v>4360.32</v>
      </c>
      <c r="P24" s="13">
        <v>11229</v>
      </c>
    </row>
    <row r="25" spans="1:16">
      <c r="A25" s="2" t="s">
        <v>52</v>
      </c>
      <c r="B25" s="1" t="s">
        <v>53</v>
      </c>
      <c r="C25" s="13">
        <v>880.08</v>
      </c>
      <c r="D25" s="13">
        <v>146.68</v>
      </c>
      <c r="E25" s="13">
        <v>8321.09</v>
      </c>
      <c r="F25" s="13">
        <v>9347.85</v>
      </c>
      <c r="G25" s="13">
        <v>0</v>
      </c>
      <c r="H25" s="13">
        <v>0</v>
      </c>
      <c r="I25" s="13">
        <v>0</v>
      </c>
      <c r="J25" s="13">
        <v>1957.19</v>
      </c>
      <c r="K25" s="13">
        <v>136.06</v>
      </c>
      <c r="L25" s="13">
        <v>0</v>
      </c>
      <c r="M25" s="13">
        <v>0</v>
      </c>
      <c r="N25" s="13">
        <v>0</v>
      </c>
      <c r="O25" s="13">
        <v>2093.25</v>
      </c>
      <c r="P25" s="13">
        <v>7254.6</v>
      </c>
    </row>
    <row r="26" spans="1:16">
      <c r="A26" s="2" t="s">
        <v>54</v>
      </c>
      <c r="B26" s="1" t="s">
        <v>55</v>
      </c>
      <c r="C26" s="13">
        <v>880.08</v>
      </c>
      <c r="D26" s="13">
        <v>146.68</v>
      </c>
      <c r="E26" s="13">
        <v>3500</v>
      </c>
      <c r="F26" s="13">
        <v>4526.76</v>
      </c>
      <c r="G26" s="13">
        <v>0</v>
      </c>
      <c r="H26" s="13">
        <v>0</v>
      </c>
      <c r="I26" s="13">
        <v>0</v>
      </c>
      <c r="J26" s="13">
        <v>711.53</v>
      </c>
      <c r="K26" s="13">
        <v>158.80000000000001</v>
      </c>
      <c r="L26" s="13">
        <v>0</v>
      </c>
      <c r="M26" s="14">
        <v>-0.17</v>
      </c>
      <c r="N26" s="13">
        <v>0</v>
      </c>
      <c r="O26" s="13">
        <v>870.16</v>
      </c>
      <c r="P26" s="13">
        <v>3656.6</v>
      </c>
    </row>
    <row r="27" spans="1:16">
      <c r="A27" s="2" t="s">
        <v>56</v>
      </c>
      <c r="B27" s="1" t="s">
        <v>57</v>
      </c>
      <c r="C27" s="13">
        <v>880.08</v>
      </c>
      <c r="D27" s="13">
        <v>146.68</v>
      </c>
      <c r="E27" s="13">
        <v>2792.07</v>
      </c>
      <c r="F27" s="13">
        <v>3818.83</v>
      </c>
      <c r="G27" s="13">
        <v>0</v>
      </c>
      <c r="H27" s="13">
        <v>0</v>
      </c>
      <c r="I27" s="13">
        <v>0</v>
      </c>
      <c r="J27" s="13">
        <v>560.30999999999995</v>
      </c>
      <c r="K27" s="13">
        <v>222.32</v>
      </c>
      <c r="L27" s="13">
        <v>0</v>
      </c>
      <c r="M27" s="13">
        <v>0</v>
      </c>
      <c r="N27" s="13">
        <v>0</v>
      </c>
      <c r="O27" s="13">
        <v>782.63</v>
      </c>
      <c r="P27" s="13">
        <v>3036.2</v>
      </c>
    </row>
    <row r="28" spans="1:16">
      <c r="A28" s="2" t="s">
        <v>58</v>
      </c>
      <c r="B28" s="1" t="s">
        <v>59</v>
      </c>
      <c r="C28" s="13">
        <v>880.08</v>
      </c>
      <c r="D28" s="13">
        <v>146.68</v>
      </c>
      <c r="E28" s="13">
        <v>0</v>
      </c>
      <c r="F28" s="13">
        <v>1026.76</v>
      </c>
      <c r="G28" s="13">
        <v>0</v>
      </c>
      <c r="H28" s="13">
        <v>0</v>
      </c>
      <c r="I28" s="14">
        <v>-18.41</v>
      </c>
      <c r="J28" s="13">
        <v>0</v>
      </c>
      <c r="K28" s="13">
        <v>25.48</v>
      </c>
      <c r="L28" s="13">
        <v>0</v>
      </c>
      <c r="M28" s="13">
        <v>0.09</v>
      </c>
      <c r="N28" s="13">
        <v>0</v>
      </c>
      <c r="O28" s="13">
        <v>7.16</v>
      </c>
      <c r="P28" s="13">
        <v>1019.6</v>
      </c>
    </row>
    <row r="29" spans="1:16">
      <c r="A29" s="2" t="s">
        <v>60</v>
      </c>
      <c r="B29" s="1" t="s">
        <v>61</v>
      </c>
      <c r="C29" s="13">
        <v>4000.08</v>
      </c>
      <c r="D29" s="13">
        <v>666.68</v>
      </c>
      <c r="E29" s="13">
        <v>0</v>
      </c>
      <c r="F29" s="13">
        <v>4666.76</v>
      </c>
      <c r="G29" s="13">
        <v>660</v>
      </c>
      <c r="H29" s="13">
        <v>0</v>
      </c>
      <c r="I29" s="13">
        <v>0</v>
      </c>
      <c r="J29" s="13">
        <v>741.43</v>
      </c>
      <c r="K29" s="13">
        <v>360.26</v>
      </c>
      <c r="L29" s="13">
        <v>0</v>
      </c>
      <c r="M29" s="13">
        <v>7.0000000000000007E-2</v>
      </c>
      <c r="N29" s="13">
        <v>0</v>
      </c>
      <c r="O29" s="13">
        <v>1761.76</v>
      </c>
      <c r="P29" s="13">
        <v>2905</v>
      </c>
    </row>
    <row r="30" spans="1:16">
      <c r="A30" s="2" t="s">
        <v>62</v>
      </c>
      <c r="B30" s="1" t="s">
        <v>63</v>
      </c>
      <c r="C30" s="13">
        <v>880.08</v>
      </c>
      <c r="D30" s="13">
        <v>146.68</v>
      </c>
      <c r="E30" s="13">
        <v>2882.72</v>
      </c>
      <c r="F30" s="13">
        <v>3909.48</v>
      </c>
      <c r="G30" s="13">
        <v>0</v>
      </c>
      <c r="H30" s="13">
        <v>0</v>
      </c>
      <c r="I30" s="13">
        <v>0</v>
      </c>
      <c r="J30" s="13">
        <v>579.67999999999995</v>
      </c>
      <c r="K30" s="13">
        <v>330.34</v>
      </c>
      <c r="L30" s="13">
        <v>0</v>
      </c>
      <c r="M30" s="14">
        <v>-0.14000000000000001</v>
      </c>
      <c r="N30" s="13">
        <v>0</v>
      </c>
      <c r="O30" s="13">
        <v>909.88</v>
      </c>
      <c r="P30" s="13">
        <v>2999.6</v>
      </c>
    </row>
    <row r="31" spans="1:16">
      <c r="A31" s="2" t="s">
        <v>64</v>
      </c>
      <c r="B31" s="1" t="s">
        <v>65</v>
      </c>
      <c r="C31" s="13">
        <v>1000.08</v>
      </c>
      <c r="D31" s="13">
        <v>166.68</v>
      </c>
      <c r="E31" s="13">
        <v>1217.03</v>
      </c>
      <c r="F31" s="13">
        <v>2383.79</v>
      </c>
      <c r="G31" s="13">
        <v>0</v>
      </c>
      <c r="H31" s="13">
        <v>0</v>
      </c>
      <c r="I31" s="13">
        <v>0</v>
      </c>
      <c r="J31" s="13">
        <v>253.79</v>
      </c>
      <c r="K31" s="13">
        <v>89.32</v>
      </c>
      <c r="L31" s="13">
        <v>0</v>
      </c>
      <c r="M31" s="13">
        <v>0.08</v>
      </c>
      <c r="N31" s="13">
        <v>0</v>
      </c>
      <c r="O31" s="13">
        <v>343.19</v>
      </c>
      <c r="P31" s="13">
        <v>2040.6</v>
      </c>
    </row>
    <row r="32" spans="1:16">
      <c r="A32" s="2" t="s">
        <v>66</v>
      </c>
      <c r="B32" s="1" t="s">
        <v>67</v>
      </c>
      <c r="C32" s="13">
        <v>1000.08</v>
      </c>
      <c r="D32" s="13">
        <v>166.68</v>
      </c>
      <c r="E32" s="13">
        <v>653.87</v>
      </c>
      <c r="F32" s="13">
        <v>1820.63</v>
      </c>
      <c r="G32" s="13">
        <v>0</v>
      </c>
      <c r="H32" s="13">
        <v>0</v>
      </c>
      <c r="I32" s="13">
        <v>0</v>
      </c>
      <c r="J32" s="13">
        <v>155.51</v>
      </c>
      <c r="K32" s="13">
        <v>28.96</v>
      </c>
      <c r="L32" s="13">
        <v>0</v>
      </c>
      <c r="M32" s="14">
        <v>-0.04</v>
      </c>
      <c r="N32" s="13">
        <v>0</v>
      </c>
      <c r="O32" s="13">
        <v>184.43</v>
      </c>
      <c r="P32" s="13">
        <v>1636.2</v>
      </c>
    </row>
    <row r="33" spans="1:16">
      <c r="A33" s="2" t="s">
        <v>68</v>
      </c>
      <c r="B33" s="1" t="s">
        <v>69</v>
      </c>
      <c r="C33" s="13">
        <v>880.08</v>
      </c>
      <c r="D33" s="13">
        <v>146.68</v>
      </c>
      <c r="E33" s="13">
        <v>1425.73</v>
      </c>
      <c r="F33" s="13">
        <v>2452.4899999999998</v>
      </c>
      <c r="G33" s="13">
        <v>0</v>
      </c>
      <c r="H33" s="13">
        <v>0</v>
      </c>
      <c r="I33" s="13">
        <v>0</v>
      </c>
      <c r="J33" s="13">
        <v>268.45999999999998</v>
      </c>
      <c r="K33" s="13">
        <v>29.06</v>
      </c>
      <c r="L33" s="13">
        <v>0</v>
      </c>
      <c r="M33" s="14">
        <v>-0.03</v>
      </c>
      <c r="N33" s="13">
        <v>0</v>
      </c>
      <c r="O33" s="13">
        <v>297.49</v>
      </c>
      <c r="P33" s="13">
        <v>2155</v>
      </c>
    </row>
    <row r="34" spans="1:16">
      <c r="A34" s="2" t="s">
        <v>70</v>
      </c>
      <c r="B34" s="1" t="s">
        <v>71</v>
      </c>
      <c r="C34" s="13">
        <v>880.08</v>
      </c>
      <c r="D34" s="13">
        <v>146.68</v>
      </c>
      <c r="E34" s="13">
        <v>12761.31</v>
      </c>
      <c r="F34" s="13">
        <v>13788.07</v>
      </c>
      <c r="G34" s="13">
        <v>0</v>
      </c>
      <c r="H34" s="13">
        <v>0</v>
      </c>
      <c r="I34" s="13">
        <v>0</v>
      </c>
      <c r="J34" s="13">
        <v>3289.26</v>
      </c>
      <c r="K34" s="13">
        <v>144.44</v>
      </c>
      <c r="L34" s="13">
        <v>0</v>
      </c>
      <c r="M34" s="14">
        <v>-0.03</v>
      </c>
      <c r="N34" s="13">
        <v>0</v>
      </c>
      <c r="O34" s="13">
        <v>3433.67</v>
      </c>
      <c r="P34" s="13">
        <v>10354.4</v>
      </c>
    </row>
    <row r="35" spans="1:16">
      <c r="A35" s="2" t="s">
        <v>72</v>
      </c>
      <c r="B35" s="1" t="s">
        <v>73</v>
      </c>
      <c r="C35" s="13">
        <v>4000.08</v>
      </c>
      <c r="D35" s="13">
        <v>666.68</v>
      </c>
      <c r="E35" s="13">
        <v>948.32</v>
      </c>
      <c r="F35" s="13">
        <v>5615.08</v>
      </c>
      <c r="G35" s="13">
        <v>180.71</v>
      </c>
      <c r="H35" s="13">
        <v>0</v>
      </c>
      <c r="I35" s="13">
        <v>0</v>
      </c>
      <c r="J35" s="13">
        <v>961.97</v>
      </c>
      <c r="K35" s="13">
        <v>360.26</v>
      </c>
      <c r="L35" s="13">
        <v>0</v>
      </c>
      <c r="M35" s="14">
        <v>-0.06</v>
      </c>
      <c r="N35" s="13">
        <v>0</v>
      </c>
      <c r="O35" s="13">
        <v>1502.88</v>
      </c>
      <c r="P35" s="13">
        <v>4112.2</v>
      </c>
    </row>
    <row r="36" spans="1:16">
      <c r="A36" s="2" t="s">
        <v>74</v>
      </c>
      <c r="B36" s="1" t="s">
        <v>75</v>
      </c>
      <c r="C36" s="13">
        <v>880.08</v>
      </c>
      <c r="D36" s="13">
        <v>146.68</v>
      </c>
      <c r="E36" s="13">
        <v>4179.25</v>
      </c>
      <c r="F36" s="13">
        <v>5206.01</v>
      </c>
      <c r="G36" s="13">
        <v>0</v>
      </c>
      <c r="H36" s="13">
        <v>707.65</v>
      </c>
      <c r="I36" s="13">
        <v>0</v>
      </c>
      <c r="J36" s="13">
        <v>865.76</v>
      </c>
      <c r="K36" s="13">
        <v>100.12</v>
      </c>
      <c r="L36" s="13">
        <v>0</v>
      </c>
      <c r="M36" s="13">
        <v>0.08</v>
      </c>
      <c r="N36" s="13">
        <v>0</v>
      </c>
      <c r="O36" s="13">
        <v>1673.61</v>
      </c>
      <c r="P36" s="13">
        <v>3532.4</v>
      </c>
    </row>
    <row r="37" spans="1:16">
      <c r="A37" s="2" t="s">
        <v>76</v>
      </c>
      <c r="B37" s="1" t="s">
        <v>77</v>
      </c>
      <c r="C37" s="13">
        <v>880.08</v>
      </c>
      <c r="D37" s="13">
        <v>146.68</v>
      </c>
      <c r="E37" s="13">
        <v>2256.92</v>
      </c>
      <c r="F37" s="13">
        <v>3283.68</v>
      </c>
      <c r="G37" s="13">
        <v>0</v>
      </c>
      <c r="H37" s="13">
        <v>0</v>
      </c>
      <c r="I37" s="13">
        <v>0</v>
      </c>
      <c r="J37" s="13">
        <v>446</v>
      </c>
      <c r="K37" s="13">
        <v>47.44</v>
      </c>
      <c r="L37" s="13">
        <v>0</v>
      </c>
      <c r="M37" s="13">
        <v>0.04</v>
      </c>
      <c r="N37" s="13">
        <v>0</v>
      </c>
      <c r="O37" s="13">
        <v>493.48</v>
      </c>
      <c r="P37" s="13">
        <v>2790.2</v>
      </c>
    </row>
    <row r="38" spans="1:16">
      <c r="A38" s="2" t="s">
        <v>78</v>
      </c>
      <c r="B38" s="1" t="s">
        <v>79</v>
      </c>
      <c r="C38" s="13">
        <v>880.08</v>
      </c>
      <c r="D38" s="13">
        <v>146.68</v>
      </c>
      <c r="E38" s="13">
        <v>13672.08</v>
      </c>
      <c r="F38" s="13">
        <v>14698.84</v>
      </c>
      <c r="G38" s="13">
        <v>0</v>
      </c>
      <c r="H38" s="13">
        <v>0</v>
      </c>
      <c r="I38" s="13">
        <v>0</v>
      </c>
      <c r="J38" s="13">
        <v>3568.64</v>
      </c>
      <c r="K38" s="13">
        <v>100.6</v>
      </c>
      <c r="L38" s="13">
        <v>0</v>
      </c>
      <c r="M38" s="13">
        <v>0</v>
      </c>
      <c r="N38" s="13">
        <v>0</v>
      </c>
      <c r="O38" s="13">
        <v>3669.24</v>
      </c>
      <c r="P38" s="13">
        <v>11029.6</v>
      </c>
    </row>
    <row r="39" spans="1:16">
      <c r="A39" s="2" t="s">
        <v>80</v>
      </c>
      <c r="B39" s="1" t="s">
        <v>81</v>
      </c>
      <c r="C39" s="13">
        <v>880.08</v>
      </c>
      <c r="D39" s="13">
        <v>146.68</v>
      </c>
      <c r="E39" s="13">
        <v>4580.91</v>
      </c>
      <c r="F39" s="13">
        <v>5607.67</v>
      </c>
      <c r="G39" s="13">
        <v>0</v>
      </c>
      <c r="H39" s="13">
        <v>0</v>
      </c>
      <c r="I39" s="13">
        <v>0</v>
      </c>
      <c r="J39" s="13">
        <v>960.23</v>
      </c>
      <c r="K39" s="13">
        <v>63.32</v>
      </c>
      <c r="L39" s="13">
        <v>0</v>
      </c>
      <c r="M39" s="13">
        <v>0.12</v>
      </c>
      <c r="N39" s="13">
        <v>0</v>
      </c>
      <c r="O39" s="13">
        <v>1023.67</v>
      </c>
      <c r="P39" s="13">
        <v>4584</v>
      </c>
    </row>
    <row r="40" spans="1:16">
      <c r="A40" s="2" t="s">
        <v>82</v>
      </c>
      <c r="B40" s="1" t="s">
        <v>83</v>
      </c>
      <c r="C40" s="13">
        <v>880.08</v>
      </c>
      <c r="D40" s="13">
        <v>146.68</v>
      </c>
      <c r="E40" s="13">
        <v>0</v>
      </c>
      <c r="F40" s="13">
        <v>1026.76</v>
      </c>
      <c r="G40" s="13">
        <v>0</v>
      </c>
      <c r="H40" s="13">
        <v>0</v>
      </c>
      <c r="I40" s="14">
        <v>-18.41</v>
      </c>
      <c r="J40" s="13">
        <v>0</v>
      </c>
      <c r="K40" s="13">
        <v>68.05</v>
      </c>
      <c r="L40" s="13">
        <v>0</v>
      </c>
      <c r="M40" s="14">
        <v>-0.08</v>
      </c>
      <c r="N40" s="13">
        <v>0</v>
      </c>
      <c r="O40" s="13">
        <v>49.56</v>
      </c>
      <c r="P40" s="13">
        <v>977.2</v>
      </c>
    </row>
    <row r="41" spans="1:16">
      <c r="A41" s="2" t="s">
        <v>84</v>
      </c>
      <c r="B41" s="1" t="s">
        <v>85</v>
      </c>
      <c r="C41" s="13">
        <v>1285.68</v>
      </c>
      <c r="D41" s="13">
        <v>214.28</v>
      </c>
      <c r="E41" s="13">
        <v>8589.32</v>
      </c>
      <c r="F41" s="13">
        <v>10089.280000000001</v>
      </c>
      <c r="G41" s="13">
        <v>0</v>
      </c>
      <c r="H41" s="13">
        <v>0</v>
      </c>
      <c r="I41" s="13">
        <v>0</v>
      </c>
      <c r="J41" s="13">
        <v>2179.62</v>
      </c>
      <c r="K41" s="13">
        <v>69.5</v>
      </c>
      <c r="L41" s="13">
        <v>0</v>
      </c>
      <c r="M41" s="14">
        <v>-0.04</v>
      </c>
      <c r="N41" s="13">
        <v>0</v>
      </c>
      <c r="O41" s="13">
        <v>2249.08</v>
      </c>
      <c r="P41" s="13">
        <v>7840.2</v>
      </c>
    </row>
    <row r="42" spans="1:16">
      <c r="A42" s="2" t="s">
        <v>86</v>
      </c>
      <c r="B42" s="1" t="s">
        <v>87</v>
      </c>
      <c r="C42" s="13">
        <v>1000.02</v>
      </c>
      <c r="D42" s="13">
        <v>166.67</v>
      </c>
      <c r="E42" s="13">
        <v>2016.13</v>
      </c>
      <c r="F42" s="13">
        <v>3182.82</v>
      </c>
      <c r="G42" s="13">
        <v>0</v>
      </c>
      <c r="H42" s="13">
        <v>0</v>
      </c>
      <c r="I42" s="13">
        <v>0</v>
      </c>
      <c r="J42" s="13">
        <v>424.46</v>
      </c>
      <c r="K42" s="13">
        <v>76.69</v>
      </c>
      <c r="L42" s="13">
        <v>0</v>
      </c>
      <c r="M42" s="13">
        <v>7.0000000000000007E-2</v>
      </c>
      <c r="N42" s="13">
        <v>0</v>
      </c>
      <c r="O42" s="13">
        <v>501.22</v>
      </c>
      <c r="P42" s="13">
        <v>2681.6</v>
      </c>
    </row>
    <row r="43" spans="1:16">
      <c r="A43" s="2" t="s">
        <v>88</v>
      </c>
      <c r="B43" s="1" t="s">
        <v>89</v>
      </c>
      <c r="C43" s="13">
        <v>880.08</v>
      </c>
      <c r="D43" s="13">
        <v>146.68</v>
      </c>
      <c r="E43" s="13">
        <v>1510.26</v>
      </c>
      <c r="F43" s="13">
        <v>2537.02</v>
      </c>
      <c r="G43" s="13">
        <v>0</v>
      </c>
      <c r="H43" s="13">
        <v>0</v>
      </c>
      <c r="I43" s="13">
        <v>0</v>
      </c>
      <c r="J43" s="13">
        <v>286.52</v>
      </c>
      <c r="K43" s="13">
        <v>81.17</v>
      </c>
      <c r="L43" s="13">
        <v>0</v>
      </c>
      <c r="M43" s="14">
        <v>-7.0000000000000007E-2</v>
      </c>
      <c r="N43" s="13">
        <v>0</v>
      </c>
      <c r="O43" s="13">
        <v>367.62</v>
      </c>
      <c r="P43" s="13">
        <v>2169.4</v>
      </c>
    </row>
    <row r="44" spans="1:16">
      <c r="A44" s="2" t="s">
        <v>90</v>
      </c>
      <c r="B44" s="1" t="s">
        <v>91</v>
      </c>
      <c r="C44" s="13">
        <v>880.08</v>
      </c>
      <c r="D44" s="13">
        <v>146.68</v>
      </c>
      <c r="E44" s="13">
        <v>0</v>
      </c>
      <c r="F44" s="13">
        <v>1026.76</v>
      </c>
      <c r="G44" s="13">
        <v>0</v>
      </c>
      <c r="H44" s="13">
        <v>0</v>
      </c>
      <c r="I44" s="14">
        <v>-18.41</v>
      </c>
      <c r="J44" s="13">
        <v>0</v>
      </c>
      <c r="K44" s="13">
        <v>146.15</v>
      </c>
      <c r="L44" s="13">
        <v>0</v>
      </c>
      <c r="M44" s="13">
        <v>0.02</v>
      </c>
      <c r="N44" s="13">
        <v>0</v>
      </c>
      <c r="O44" s="13">
        <v>127.76</v>
      </c>
      <c r="P44" s="13">
        <v>899</v>
      </c>
    </row>
    <row r="45" spans="1:16">
      <c r="A45" s="2" t="s">
        <v>92</v>
      </c>
      <c r="B45" s="1" t="s">
        <v>93</v>
      </c>
      <c r="C45" s="13">
        <v>880.08</v>
      </c>
      <c r="D45" s="13">
        <v>146.68</v>
      </c>
      <c r="E45" s="13">
        <v>0</v>
      </c>
      <c r="F45" s="13">
        <v>1026.76</v>
      </c>
      <c r="G45" s="13">
        <v>541.29999999999995</v>
      </c>
      <c r="H45" s="13">
        <v>0</v>
      </c>
      <c r="I45" s="14">
        <v>-18.41</v>
      </c>
      <c r="J45" s="13">
        <v>0</v>
      </c>
      <c r="K45" s="13">
        <v>61.72</v>
      </c>
      <c r="L45" s="13">
        <v>0</v>
      </c>
      <c r="M45" s="14">
        <v>-0.05</v>
      </c>
      <c r="N45" s="13">
        <v>0</v>
      </c>
      <c r="O45" s="13">
        <v>584.55999999999995</v>
      </c>
      <c r="P45" s="13">
        <v>442.2</v>
      </c>
    </row>
    <row r="46" spans="1:16">
      <c r="A46" s="2" t="s">
        <v>94</v>
      </c>
      <c r="B46" s="1" t="s">
        <v>95</v>
      </c>
      <c r="C46" s="13">
        <v>880.08</v>
      </c>
      <c r="D46" s="13">
        <v>146.68</v>
      </c>
      <c r="E46" s="13">
        <v>0</v>
      </c>
      <c r="F46" s="13">
        <v>1026.76</v>
      </c>
      <c r="G46" s="13">
        <v>0</v>
      </c>
      <c r="H46" s="13">
        <v>0</v>
      </c>
      <c r="I46" s="14">
        <v>-18.41</v>
      </c>
      <c r="J46" s="13">
        <v>0</v>
      </c>
      <c r="K46" s="13">
        <v>33.520000000000003</v>
      </c>
      <c r="L46" s="13">
        <v>0</v>
      </c>
      <c r="M46" s="13">
        <v>0.05</v>
      </c>
      <c r="N46" s="13">
        <v>0</v>
      </c>
      <c r="O46" s="13">
        <v>15.16</v>
      </c>
      <c r="P46" s="13">
        <v>1011.6</v>
      </c>
    </row>
    <row r="48" spans="1:16" s="7" customFormat="1">
      <c r="A48" s="15"/>
      <c r="C48" s="7" t="s">
        <v>96</v>
      </c>
      <c r="D48" s="7" t="s">
        <v>96</v>
      </c>
      <c r="E48" s="7" t="s">
        <v>96</v>
      </c>
      <c r="F48" s="7" t="s">
        <v>96</v>
      </c>
      <c r="G48" s="7" t="s">
        <v>96</v>
      </c>
      <c r="H48" s="7" t="s">
        <v>96</v>
      </c>
      <c r="I48" s="7" t="s">
        <v>96</v>
      </c>
      <c r="J48" s="7" t="s">
        <v>96</v>
      </c>
      <c r="K48" s="7" t="s">
        <v>96</v>
      </c>
      <c r="L48" s="7" t="s">
        <v>96</v>
      </c>
      <c r="M48" s="7" t="s">
        <v>96</v>
      </c>
      <c r="N48" s="7" t="s">
        <v>96</v>
      </c>
      <c r="O48" s="7" t="s">
        <v>96</v>
      </c>
      <c r="P48" s="7" t="s">
        <v>96</v>
      </c>
    </row>
    <row r="49" spans="1:16">
      <c r="A49" s="18" t="s">
        <v>97</v>
      </c>
      <c r="B49" s="1" t="s">
        <v>98</v>
      </c>
      <c r="C49" s="17">
        <v>47796.84</v>
      </c>
      <c r="D49" s="17">
        <v>7966.14</v>
      </c>
      <c r="E49" s="17">
        <v>107223.24</v>
      </c>
      <c r="F49" s="17">
        <v>162986.22</v>
      </c>
      <c r="G49" s="17">
        <v>2466.9299999999998</v>
      </c>
      <c r="H49" s="17">
        <v>707.65</v>
      </c>
      <c r="I49" s="19">
        <v>-220.92</v>
      </c>
      <c r="J49" s="17">
        <v>29606.41</v>
      </c>
      <c r="K49" s="17">
        <v>4594.7299999999996</v>
      </c>
      <c r="L49" s="17">
        <v>428.97</v>
      </c>
      <c r="M49" s="17">
        <v>0.15</v>
      </c>
      <c r="N49" s="17">
        <v>349.9</v>
      </c>
      <c r="O49" s="17">
        <v>37933.82</v>
      </c>
      <c r="P49" s="17">
        <v>125052.4</v>
      </c>
    </row>
    <row r="51" spans="1:16">
      <c r="C51" s="1" t="s">
        <v>98</v>
      </c>
      <c r="D51" s="1" t="s">
        <v>98</v>
      </c>
      <c r="E51" s="1" t="s">
        <v>98</v>
      </c>
      <c r="F51" s="1" t="s">
        <v>98</v>
      </c>
      <c r="G51" s="1" t="s">
        <v>98</v>
      </c>
      <c r="H51" s="1" t="s">
        <v>98</v>
      </c>
      <c r="I51" s="1" t="s">
        <v>98</v>
      </c>
      <c r="J51" s="1" t="s">
        <v>98</v>
      </c>
      <c r="K51" s="1" t="s">
        <v>98</v>
      </c>
      <c r="L51" s="1" t="s">
        <v>98</v>
      </c>
      <c r="M51" s="1" t="s">
        <v>98</v>
      </c>
      <c r="N51" s="1" t="s">
        <v>98</v>
      </c>
      <c r="O51" s="1" t="s">
        <v>98</v>
      </c>
      <c r="P51" s="1" t="s">
        <v>98</v>
      </c>
    </row>
    <row r="52" spans="1:16">
      <c r="A52" s="2" t="s">
        <v>98</v>
      </c>
      <c r="B52" s="1" t="s">
        <v>98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G19" sqref="G19"/>
    </sheetView>
  </sheetViews>
  <sheetFormatPr baseColWidth="10" defaultRowHeight="15"/>
  <cols>
    <col min="2" max="2" width="13.7109375" customWidth="1"/>
    <col min="3" max="3" width="18.85546875" bestFit="1" customWidth="1"/>
    <col min="4" max="4" width="12.5703125" bestFit="1" customWidth="1"/>
    <col min="5" max="5" width="35.28515625" bestFit="1" customWidth="1"/>
  </cols>
  <sheetData>
    <row r="1" spans="1:10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>
      <c r="A4" s="26" t="s">
        <v>99</v>
      </c>
      <c r="B4" s="26"/>
      <c r="C4" s="26"/>
      <c r="D4" s="26"/>
      <c r="E4" s="26"/>
      <c r="F4" s="26"/>
      <c r="G4" s="26"/>
      <c r="H4" s="26"/>
      <c r="I4" s="26"/>
      <c r="J4" s="26"/>
    </row>
    <row r="6" spans="1:10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>
      <c r="A8" s="33" t="s">
        <v>100</v>
      </c>
      <c r="B8" s="33" t="s">
        <v>101</v>
      </c>
      <c r="C8" s="33" t="s">
        <v>102</v>
      </c>
      <c r="D8" s="34" t="s">
        <v>103</v>
      </c>
      <c r="E8" s="33" t="s">
        <v>104</v>
      </c>
      <c r="F8" s="32"/>
      <c r="G8" s="32"/>
      <c r="H8" s="32"/>
      <c r="I8" s="32"/>
      <c r="J8" s="32"/>
    </row>
    <row r="9" spans="1:10">
      <c r="A9" s="26" t="s">
        <v>44</v>
      </c>
      <c r="B9" s="26"/>
      <c r="C9" s="26" t="s">
        <v>105</v>
      </c>
      <c r="D9" s="26">
        <v>1019.6</v>
      </c>
      <c r="E9" s="26" t="s">
        <v>45</v>
      </c>
      <c r="F9" s="26"/>
      <c r="G9" s="26"/>
      <c r="H9" s="26"/>
      <c r="I9" s="26"/>
      <c r="J9" s="26"/>
    </row>
    <row r="10" spans="1:10">
      <c r="A10" s="26" t="s">
        <v>58</v>
      </c>
      <c r="B10" s="26"/>
      <c r="C10" s="26" t="s">
        <v>105</v>
      </c>
      <c r="D10" s="26">
        <v>1019.6</v>
      </c>
      <c r="E10" s="26" t="s">
        <v>59</v>
      </c>
      <c r="F10" s="26"/>
      <c r="G10" s="26"/>
      <c r="H10" s="26"/>
      <c r="I10" s="26"/>
      <c r="J10" s="26"/>
    </row>
    <row r="11" spans="1:10">
      <c r="A11" s="26"/>
      <c r="B11" s="26" t="s">
        <v>106</v>
      </c>
      <c r="C11" s="26"/>
      <c r="D11" s="35">
        <v>2039.2</v>
      </c>
      <c r="E11" s="26" t="s">
        <v>107</v>
      </c>
      <c r="F11" s="26"/>
      <c r="G11" s="26"/>
      <c r="H11" s="26"/>
      <c r="I11" s="26"/>
      <c r="J11" s="26"/>
    </row>
    <row r="13" spans="1:10">
      <c r="A13" s="26" t="s">
        <v>26</v>
      </c>
      <c r="B13" s="26">
        <v>56708882790</v>
      </c>
      <c r="C13" s="26" t="s">
        <v>108</v>
      </c>
      <c r="D13" s="26">
        <v>4582</v>
      </c>
      <c r="E13" s="26" t="s">
        <v>27</v>
      </c>
      <c r="F13" s="26"/>
      <c r="G13" s="26"/>
      <c r="H13" s="26"/>
      <c r="I13" s="26"/>
      <c r="J13" s="26"/>
    </row>
    <row r="14" spans="1:10">
      <c r="A14" s="26" t="s">
        <v>34</v>
      </c>
      <c r="B14" s="26">
        <v>60590324373</v>
      </c>
      <c r="C14" s="26" t="s">
        <v>108</v>
      </c>
      <c r="D14" s="26">
        <v>1582.8000000000002</v>
      </c>
      <c r="E14" s="26" t="s">
        <v>35</v>
      </c>
      <c r="F14" s="26"/>
      <c r="G14" s="26"/>
      <c r="H14" s="26"/>
      <c r="I14" s="26"/>
      <c r="J14" s="26"/>
    </row>
    <row r="15" spans="1:10">
      <c r="A15" s="26" t="s">
        <v>40</v>
      </c>
      <c r="B15" s="26">
        <v>56708847789</v>
      </c>
      <c r="C15" s="26" t="s">
        <v>108</v>
      </c>
      <c r="D15" s="26">
        <v>796.2</v>
      </c>
      <c r="E15" s="26" t="s">
        <v>41</v>
      </c>
      <c r="F15" s="26"/>
      <c r="G15" s="26"/>
      <c r="H15" s="26"/>
      <c r="I15" s="26"/>
      <c r="J15" s="26"/>
    </row>
    <row r="16" spans="1:10">
      <c r="A16" s="26" t="s">
        <v>42</v>
      </c>
      <c r="B16" s="26">
        <v>56708883259</v>
      </c>
      <c r="C16" s="26" t="s">
        <v>108</v>
      </c>
      <c r="D16" s="26">
        <v>2029.4</v>
      </c>
      <c r="E16" s="26" t="s">
        <v>43</v>
      </c>
      <c r="F16" s="26"/>
      <c r="G16" s="26"/>
      <c r="H16" s="26"/>
      <c r="I16" s="26"/>
      <c r="J16" s="26"/>
    </row>
    <row r="17" spans="1:5">
      <c r="A17" s="26" t="s">
        <v>80</v>
      </c>
      <c r="B17" s="26">
        <v>56708848767</v>
      </c>
      <c r="C17" s="26" t="s">
        <v>108</v>
      </c>
      <c r="D17" s="26">
        <v>4584</v>
      </c>
      <c r="E17" s="26" t="s">
        <v>81</v>
      </c>
    </row>
    <row r="18" spans="1:5">
      <c r="A18" s="26" t="s">
        <v>92</v>
      </c>
      <c r="B18" s="26">
        <v>56708848798</v>
      </c>
      <c r="C18" s="26" t="s">
        <v>108</v>
      </c>
      <c r="D18" s="26">
        <v>442.20000000000005</v>
      </c>
      <c r="E18" s="26" t="s">
        <v>93</v>
      </c>
    </row>
    <row r="19" spans="1:5">
      <c r="A19" s="26" t="s">
        <v>62</v>
      </c>
      <c r="B19" s="26">
        <v>56708883518</v>
      </c>
      <c r="C19" s="26" t="s">
        <v>108</v>
      </c>
      <c r="D19" s="26">
        <v>2999.6000000000004</v>
      </c>
      <c r="E19" s="26" t="s">
        <v>63</v>
      </c>
    </row>
    <row r="20" spans="1:5">
      <c r="A20" s="26" t="s">
        <v>54</v>
      </c>
      <c r="B20" s="26">
        <v>56708847960</v>
      </c>
      <c r="C20" s="26" t="s">
        <v>108</v>
      </c>
      <c r="D20" s="26">
        <v>3656.6000000000004</v>
      </c>
      <c r="E20" s="26" t="s">
        <v>55</v>
      </c>
    </row>
    <row r="21" spans="1:5">
      <c r="A21" s="26" t="s">
        <v>52</v>
      </c>
      <c r="B21" s="26">
        <v>56708883319</v>
      </c>
      <c r="C21" s="26" t="s">
        <v>108</v>
      </c>
      <c r="D21" s="26">
        <v>7254.6</v>
      </c>
      <c r="E21" s="26" t="s">
        <v>53</v>
      </c>
    </row>
    <row r="22" spans="1:5">
      <c r="A22" s="26" t="s">
        <v>56</v>
      </c>
      <c r="B22" s="26">
        <v>56708883370</v>
      </c>
      <c r="C22" s="26" t="s">
        <v>108</v>
      </c>
      <c r="D22" s="26">
        <v>3036.2000000000003</v>
      </c>
      <c r="E22" s="26" t="s">
        <v>57</v>
      </c>
    </row>
    <row r="23" spans="1:5">
      <c r="A23" s="26" t="s">
        <v>82</v>
      </c>
      <c r="B23" s="26">
        <v>56708848770</v>
      </c>
      <c r="C23" s="26" t="s">
        <v>108</v>
      </c>
      <c r="D23" s="26">
        <v>977.2</v>
      </c>
      <c r="E23" s="26" t="s">
        <v>83</v>
      </c>
    </row>
    <row r="24" spans="1:5">
      <c r="A24" s="26" t="s">
        <v>36</v>
      </c>
      <c r="B24" s="26">
        <v>56708883137</v>
      </c>
      <c r="C24" s="26" t="s">
        <v>108</v>
      </c>
      <c r="D24" s="26">
        <v>908</v>
      </c>
      <c r="E24" s="26" t="s">
        <v>37</v>
      </c>
    </row>
    <row r="25" spans="1:5">
      <c r="A25" s="26" t="s">
        <v>30</v>
      </c>
      <c r="B25" s="26">
        <v>56708847394</v>
      </c>
      <c r="C25" s="26" t="s">
        <v>108</v>
      </c>
      <c r="D25" s="26">
        <v>11374.6</v>
      </c>
      <c r="E25" s="26" t="s">
        <v>31</v>
      </c>
    </row>
    <row r="26" spans="1:5">
      <c r="A26" s="26" t="s">
        <v>28</v>
      </c>
      <c r="B26" s="26">
        <v>56708847315</v>
      </c>
      <c r="C26" s="26" t="s">
        <v>108</v>
      </c>
      <c r="D26" s="26">
        <v>5257.2000000000007</v>
      </c>
      <c r="E26" s="26" t="s">
        <v>29</v>
      </c>
    </row>
    <row r="27" spans="1:5">
      <c r="A27" s="26">
        <v>5</v>
      </c>
      <c r="B27" s="26">
        <v>56708883185</v>
      </c>
      <c r="C27" s="26" t="s">
        <v>108</v>
      </c>
      <c r="D27" s="26">
        <v>3565.2000000000003</v>
      </c>
      <c r="E27" s="26" t="s">
        <v>39</v>
      </c>
    </row>
    <row r="28" spans="1:5">
      <c r="A28" s="26" t="s">
        <v>72</v>
      </c>
      <c r="B28" s="26">
        <v>56708848554</v>
      </c>
      <c r="C28" s="26" t="s">
        <v>108</v>
      </c>
      <c r="D28" s="26">
        <v>4112.2</v>
      </c>
      <c r="E28" s="26" t="s">
        <v>73</v>
      </c>
    </row>
    <row r="29" spans="1:5">
      <c r="A29" s="26" t="s">
        <v>64</v>
      </c>
      <c r="B29" s="26">
        <v>56708848386</v>
      </c>
      <c r="C29" s="26" t="s">
        <v>108</v>
      </c>
      <c r="D29" s="26">
        <v>2040.6000000000001</v>
      </c>
      <c r="E29" s="26" t="s">
        <v>65</v>
      </c>
    </row>
    <row r="30" spans="1:5">
      <c r="A30" s="26" t="s">
        <v>70</v>
      </c>
      <c r="B30" s="26">
        <v>56708883688</v>
      </c>
      <c r="C30" s="26" t="s">
        <v>108</v>
      </c>
      <c r="D30" s="26">
        <v>10354.400000000001</v>
      </c>
      <c r="E30" s="26" t="s">
        <v>71</v>
      </c>
    </row>
    <row r="31" spans="1:5">
      <c r="A31" s="26" t="s">
        <v>74</v>
      </c>
      <c r="B31" s="26">
        <v>56708848719</v>
      </c>
      <c r="C31" s="26" t="s">
        <v>108</v>
      </c>
      <c r="D31" s="26">
        <v>3532.4</v>
      </c>
      <c r="E31" s="26" t="s">
        <v>75</v>
      </c>
    </row>
    <row r="32" spans="1:5">
      <c r="A32" s="26" t="s">
        <v>60</v>
      </c>
      <c r="B32" s="26">
        <v>56708883430</v>
      </c>
      <c r="C32" s="26" t="s">
        <v>108</v>
      </c>
      <c r="D32" s="26">
        <v>2905</v>
      </c>
      <c r="E32" s="26" t="s">
        <v>61</v>
      </c>
    </row>
    <row r="33" spans="1:5">
      <c r="A33" s="26" t="s">
        <v>84</v>
      </c>
      <c r="B33" s="26">
        <v>56708848784</v>
      </c>
      <c r="C33" s="26" t="s">
        <v>108</v>
      </c>
      <c r="D33" s="26">
        <v>7840.2000000000007</v>
      </c>
      <c r="E33" s="26" t="s">
        <v>85</v>
      </c>
    </row>
    <row r="34" spans="1:5">
      <c r="A34" s="26" t="s">
        <v>76</v>
      </c>
      <c r="B34" s="26">
        <v>56710784380</v>
      </c>
      <c r="C34" s="26" t="s">
        <v>108</v>
      </c>
      <c r="D34" s="26">
        <v>2790.2000000000003</v>
      </c>
      <c r="E34" s="26" t="s">
        <v>77</v>
      </c>
    </row>
    <row r="35" spans="1:5">
      <c r="A35" s="26" t="s">
        <v>94</v>
      </c>
      <c r="B35" s="26">
        <v>56710784406</v>
      </c>
      <c r="C35" s="26" t="s">
        <v>108</v>
      </c>
      <c r="D35" s="26">
        <v>1011.6</v>
      </c>
      <c r="E35" s="26" t="s">
        <v>95</v>
      </c>
    </row>
    <row r="36" spans="1:5">
      <c r="A36" s="26" t="s">
        <v>86</v>
      </c>
      <c r="B36" s="26">
        <v>56710784394</v>
      </c>
      <c r="C36" s="26" t="s">
        <v>108</v>
      </c>
      <c r="D36" s="26">
        <v>2681.6000000000004</v>
      </c>
      <c r="E36" s="26" t="s">
        <v>87</v>
      </c>
    </row>
    <row r="37" spans="1:5">
      <c r="A37" s="26" t="s">
        <v>50</v>
      </c>
      <c r="B37" s="26">
        <v>56708880312</v>
      </c>
      <c r="C37" s="26" t="s">
        <v>108</v>
      </c>
      <c r="D37" s="26">
        <v>11229</v>
      </c>
      <c r="E37" s="26" t="s">
        <v>51</v>
      </c>
    </row>
    <row r="38" spans="1:5">
      <c r="A38" s="26" t="s">
        <v>90</v>
      </c>
      <c r="B38" s="26">
        <v>60589924670</v>
      </c>
      <c r="C38" s="26" t="s">
        <v>108</v>
      </c>
      <c r="D38" s="26">
        <v>899</v>
      </c>
      <c r="E38" s="26" t="s">
        <v>91</v>
      </c>
    </row>
    <row r="39" spans="1:5">
      <c r="A39" s="26" t="s">
        <v>46</v>
      </c>
      <c r="B39" s="26">
        <v>60589937915</v>
      </c>
      <c r="C39" s="26" t="s">
        <v>108</v>
      </c>
      <c r="D39" s="26">
        <v>986.40000000000009</v>
      </c>
      <c r="E39" s="26" t="s">
        <v>47</v>
      </c>
    </row>
    <row r="40" spans="1:5">
      <c r="A40" s="26" t="s">
        <v>88</v>
      </c>
      <c r="B40" s="26">
        <v>60591467137</v>
      </c>
      <c r="C40" s="26" t="s">
        <v>108</v>
      </c>
      <c r="D40" s="26">
        <v>2169.4</v>
      </c>
      <c r="E40" s="26" t="s">
        <v>89</v>
      </c>
    </row>
    <row r="41" spans="1:5">
      <c r="A41" s="26" t="s">
        <v>48</v>
      </c>
      <c r="B41" s="26">
        <v>60589904863</v>
      </c>
      <c r="C41" s="26" t="s">
        <v>108</v>
      </c>
      <c r="D41" s="26">
        <v>555.4</v>
      </c>
      <c r="E41" s="26" t="s">
        <v>49</v>
      </c>
    </row>
    <row r="42" spans="1:5">
      <c r="A42" s="26" t="s">
        <v>78</v>
      </c>
      <c r="B42" s="26">
        <v>60589940438</v>
      </c>
      <c r="C42" s="26" t="s">
        <v>108</v>
      </c>
      <c r="D42" s="26">
        <v>11029.6</v>
      </c>
      <c r="E42" s="26" t="s">
        <v>79</v>
      </c>
    </row>
    <row r="43" spans="1:5">
      <c r="A43" s="26" t="s">
        <v>68</v>
      </c>
      <c r="B43" s="26">
        <v>60589917957</v>
      </c>
      <c r="C43" s="26" t="s">
        <v>108</v>
      </c>
      <c r="D43" s="26">
        <v>2155</v>
      </c>
      <c r="E43" s="26" t="s">
        <v>69</v>
      </c>
    </row>
    <row r="44" spans="1:5">
      <c r="A44" s="26" t="s">
        <v>24</v>
      </c>
      <c r="B44" s="26">
        <v>60590210961</v>
      </c>
      <c r="C44" s="26" t="s">
        <v>108</v>
      </c>
      <c r="D44" s="26">
        <v>1019.6</v>
      </c>
      <c r="E44" s="26" t="s">
        <v>25</v>
      </c>
    </row>
    <row r="45" spans="1:5">
      <c r="A45" s="26" t="s">
        <v>66</v>
      </c>
      <c r="B45" s="26">
        <v>56708880360</v>
      </c>
      <c r="C45" s="26" t="s">
        <v>108</v>
      </c>
      <c r="D45" s="26">
        <v>1636.2</v>
      </c>
      <c r="E45" s="26" t="s">
        <v>67</v>
      </c>
    </row>
    <row r="46" spans="1:5">
      <c r="A46" s="26" t="s">
        <v>32</v>
      </c>
      <c r="B46" s="26">
        <v>60591745854</v>
      </c>
      <c r="C46" s="26" t="s">
        <v>108</v>
      </c>
      <c r="D46" s="26">
        <v>1019.6</v>
      </c>
      <c r="E46" s="26" t="s">
        <v>33</v>
      </c>
    </row>
    <row r="47" spans="1:5">
      <c r="A47" s="26"/>
      <c r="B47" s="26" t="s">
        <v>109</v>
      </c>
      <c r="C47" s="26"/>
      <c r="D47" s="35">
        <v>123013.2</v>
      </c>
      <c r="E47" s="26" t="s">
        <v>110</v>
      </c>
    </row>
    <row r="49" spans="2:5">
      <c r="B49" s="36" t="s">
        <v>106</v>
      </c>
      <c r="C49" s="36"/>
      <c r="D49" s="37">
        <v>2039.2</v>
      </c>
      <c r="E49" s="36" t="s">
        <v>107</v>
      </c>
    </row>
    <row r="50" spans="2:5">
      <c r="B50" s="36" t="s">
        <v>109</v>
      </c>
      <c r="C50" s="36"/>
      <c r="D50" s="37">
        <v>123013.2</v>
      </c>
      <c r="E50" s="36" t="s">
        <v>110</v>
      </c>
    </row>
    <row r="51" spans="2:5">
      <c r="B51" s="36"/>
      <c r="C51" s="36"/>
      <c r="D51" s="37">
        <v>125052.4</v>
      </c>
      <c r="E51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12" sqref="B12"/>
    </sheetView>
  </sheetViews>
  <sheetFormatPr baseColWidth="10" defaultRowHeight="15"/>
  <cols>
    <col min="1" max="1" width="18.85546875" customWidth="1"/>
    <col min="2" max="2" width="11.5703125" bestFit="1" customWidth="1"/>
  </cols>
  <sheetData>
    <row r="1" spans="1:6">
      <c r="A1" s="47" t="s">
        <v>117</v>
      </c>
      <c r="B1" s="47"/>
      <c r="C1" s="48"/>
      <c r="D1" s="49"/>
      <c r="E1" s="49"/>
      <c r="F1" s="50"/>
    </row>
    <row r="2" spans="1:6">
      <c r="A2" s="47" t="s">
        <v>128</v>
      </c>
      <c r="B2" s="47"/>
      <c r="C2" s="48"/>
      <c r="D2" s="49"/>
      <c r="E2" s="49"/>
      <c r="F2" s="50"/>
    </row>
    <row r="3" spans="1:6">
      <c r="A3" s="47" t="s">
        <v>118</v>
      </c>
      <c r="B3" s="51" t="s">
        <v>129</v>
      </c>
      <c r="C3" s="48"/>
      <c r="D3" s="49"/>
      <c r="E3" s="49"/>
      <c r="F3" s="50"/>
    </row>
    <row r="4" spans="1:6">
      <c r="A4" s="48"/>
      <c r="B4" s="48"/>
      <c r="C4" s="48"/>
      <c r="D4" s="49"/>
      <c r="E4" s="49"/>
      <c r="F4" s="50"/>
    </row>
    <row r="5" spans="1:6">
      <c r="A5" s="48" t="s">
        <v>119</v>
      </c>
      <c r="B5" s="48" t="s">
        <v>120</v>
      </c>
      <c r="C5" s="48"/>
      <c r="D5" s="49"/>
      <c r="E5" s="49"/>
      <c r="F5" s="50"/>
    </row>
    <row r="6" spans="1:6">
      <c r="A6" s="49" t="s">
        <v>121</v>
      </c>
      <c r="B6" s="52">
        <v>152808.25</v>
      </c>
      <c r="C6" s="49"/>
      <c r="D6" s="49"/>
      <c r="E6" s="49"/>
      <c r="F6" s="50"/>
    </row>
    <row r="7" spans="1:6">
      <c r="A7" s="49" t="s">
        <v>122</v>
      </c>
      <c r="B7" s="52">
        <v>15692.08</v>
      </c>
      <c r="C7" s="49"/>
      <c r="D7" s="49"/>
      <c r="E7" s="49"/>
      <c r="F7" s="50"/>
    </row>
    <row r="8" spans="1:6">
      <c r="A8" s="49" t="s">
        <v>123</v>
      </c>
      <c r="B8" s="52">
        <v>0</v>
      </c>
      <c r="C8" s="49"/>
      <c r="D8" s="49"/>
      <c r="E8" s="49"/>
      <c r="F8" s="50"/>
    </row>
    <row r="9" spans="1:6">
      <c r="A9" s="49" t="s">
        <v>124</v>
      </c>
      <c r="B9" s="52">
        <v>2080.5100000000002</v>
      </c>
      <c r="C9" s="49"/>
      <c r="D9" s="49"/>
      <c r="E9" s="49"/>
      <c r="F9" s="50"/>
    </row>
    <row r="10" spans="1:6">
      <c r="A10" s="49" t="s">
        <v>125</v>
      </c>
      <c r="B10" s="52">
        <v>0</v>
      </c>
      <c r="C10" s="49"/>
      <c r="D10" s="49"/>
      <c r="E10" s="49"/>
      <c r="F10" s="50"/>
    </row>
    <row r="11" spans="1:6">
      <c r="A11" s="49" t="s">
        <v>126</v>
      </c>
      <c r="B11" s="52">
        <v>7889.07</v>
      </c>
      <c r="C11" s="49"/>
      <c r="D11" s="49"/>
      <c r="E11" s="49"/>
      <c r="F11" s="50"/>
    </row>
    <row r="12" spans="1:6" ht="15.75" thickBot="1">
      <c r="A12" s="49" t="s">
        <v>127</v>
      </c>
      <c r="B12" s="53">
        <v>0</v>
      </c>
      <c r="C12" s="49"/>
      <c r="D12" s="49"/>
      <c r="E12" s="49"/>
      <c r="F12" s="50"/>
    </row>
    <row r="13" spans="1:6">
      <c r="A13" s="49"/>
      <c r="B13" s="54">
        <f>SUM(B6:B12)</f>
        <v>178469.91</v>
      </c>
      <c r="C13" s="49"/>
      <c r="D13" s="49"/>
      <c r="E13" s="49"/>
      <c r="F13" s="50"/>
    </row>
    <row r="14" spans="1:6" ht="15.75" thickBot="1">
      <c r="A14" s="49"/>
      <c r="B14" s="55">
        <f>B13*0.16</f>
        <v>28555.185600000001</v>
      </c>
      <c r="C14" s="49"/>
      <c r="D14" s="49"/>
      <c r="E14" s="49"/>
      <c r="F14" s="50"/>
    </row>
    <row r="15" spans="1:6" ht="15.75" thickTop="1">
      <c r="A15" s="49"/>
      <c r="B15" s="56">
        <f>+B13+B14</f>
        <v>207025.0956</v>
      </c>
      <c r="C15" s="49"/>
      <c r="D15" s="49"/>
      <c r="E15" s="49"/>
      <c r="F15" s="50"/>
    </row>
    <row r="16" spans="1:6">
      <c r="A16" s="49"/>
      <c r="B16" s="52">
        <v>207025.1</v>
      </c>
      <c r="C16" s="49"/>
      <c r="D16" s="49"/>
      <c r="E16" s="49"/>
      <c r="F16" s="50"/>
    </row>
    <row r="17" spans="1:6">
      <c r="A17" s="49"/>
      <c r="B17" s="52">
        <f>B15-B16</f>
        <v>-4.4000000052619725E-3</v>
      </c>
      <c r="C17" s="49"/>
      <c r="D17" s="49"/>
      <c r="E17" s="49"/>
      <c r="F17" s="50"/>
    </row>
    <row r="18" spans="1:6">
      <c r="A18" s="49"/>
      <c r="B18" s="52"/>
      <c r="C18" s="49"/>
      <c r="D18" s="49"/>
      <c r="E18" s="49"/>
      <c r="F18" s="50"/>
    </row>
    <row r="19" spans="1:6">
      <c r="A19" s="49"/>
      <c r="B19" s="49"/>
      <c r="C19" s="49"/>
      <c r="D19" s="49"/>
      <c r="E19" s="49"/>
      <c r="F19" s="50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cp:lastPrinted>2017-06-16T22:06:40Z</cp:lastPrinted>
  <dcterms:created xsi:type="dcterms:W3CDTF">2017-06-15T15:42:24Z</dcterms:created>
  <dcterms:modified xsi:type="dcterms:W3CDTF">2017-06-16T22:06:45Z</dcterms:modified>
</cp:coreProperties>
</file>