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20" windowWidth="18795" windowHeight="11715" activeTab="3"/>
  </bookViews>
  <sheets>
    <sheet name="FACTURACION" sheetId="3" r:id="rId1"/>
    <sheet name="INGENIERIA" sheetId="1" r:id="rId2"/>
    <sheet name="BANCOS" sheetId="2" r:id="rId3"/>
    <sheet name="POLIZA" sheetId="4" r:id="rId4"/>
  </sheets>
  <definedNames>
    <definedName name="_xlnm._FilterDatabase" localSheetId="0" hidden="1">FACTURACION!$A$10:$M$45</definedName>
  </definedNames>
  <calcPr calcId="124519"/>
</workbook>
</file>

<file path=xl/calcChain.xml><?xml version="1.0" encoding="utf-8"?>
<calcChain xmlns="http://schemas.openxmlformats.org/spreadsheetml/2006/main">
  <c r="B13" i="4"/>
  <c r="B14" s="1"/>
  <c r="B15" l="1"/>
  <c r="B17" s="1"/>
  <c r="E12" i="3" l="1"/>
  <c r="G12" s="1"/>
  <c r="E13"/>
  <c r="E14"/>
  <c r="G14" s="1"/>
  <c r="E15"/>
  <c r="E16"/>
  <c r="G16" s="1"/>
  <c r="E17"/>
  <c r="E18"/>
  <c r="G18" s="1"/>
  <c r="E19"/>
  <c r="E20"/>
  <c r="E21"/>
  <c r="E22"/>
  <c r="G22" s="1"/>
  <c r="E23"/>
  <c r="E24"/>
  <c r="G24" s="1"/>
  <c r="E25"/>
  <c r="E26"/>
  <c r="G26" s="1"/>
  <c r="E27"/>
  <c r="E28"/>
  <c r="F28" s="1"/>
  <c r="E29"/>
  <c r="E30"/>
  <c r="F30" s="1"/>
  <c r="E31"/>
  <c r="E32"/>
  <c r="G32" s="1"/>
  <c r="E33"/>
  <c r="E34"/>
  <c r="G34" s="1"/>
  <c r="E35"/>
  <c r="E36"/>
  <c r="F36" s="1"/>
  <c r="E37"/>
  <c r="E38"/>
  <c r="F38" s="1"/>
  <c r="E39"/>
  <c r="E40"/>
  <c r="G40" s="1"/>
  <c r="E41"/>
  <c r="E42"/>
  <c r="F42" s="1"/>
  <c r="E43"/>
  <c r="E44"/>
  <c r="F44" s="1"/>
  <c r="E45"/>
  <c r="E11"/>
  <c r="E48" l="1"/>
  <c r="G11"/>
  <c r="F11"/>
  <c r="G44"/>
  <c r="H44" s="1"/>
  <c r="G42"/>
  <c r="H42" s="1"/>
  <c r="G38"/>
  <c r="H38" s="1"/>
  <c r="G36"/>
  <c r="H36" s="1"/>
  <c r="G30"/>
  <c r="G28"/>
  <c r="H28" s="1"/>
  <c r="G20"/>
  <c r="F40"/>
  <c r="H40" s="1"/>
  <c r="F34"/>
  <c r="H34" s="1"/>
  <c r="I34" s="1"/>
  <c r="J34" s="1"/>
  <c r="F32"/>
  <c r="H32" s="1"/>
  <c r="I32" s="1"/>
  <c r="J32" s="1"/>
  <c r="F26"/>
  <c r="H26" s="1"/>
  <c r="I26" s="1"/>
  <c r="J26" s="1"/>
  <c r="F24"/>
  <c r="H24" s="1"/>
  <c r="F22"/>
  <c r="H22" s="1"/>
  <c r="F20"/>
  <c r="F18"/>
  <c r="H18" s="1"/>
  <c r="I18" s="1"/>
  <c r="J18" s="1"/>
  <c r="F16"/>
  <c r="H16" s="1"/>
  <c r="I16" s="1"/>
  <c r="J16" s="1"/>
  <c r="F14"/>
  <c r="H14" s="1"/>
  <c r="I14" s="1"/>
  <c r="J14" s="1"/>
  <c r="F12"/>
  <c r="H12" s="1"/>
  <c r="G37"/>
  <c r="F37"/>
  <c r="F29"/>
  <c r="G29"/>
  <c r="F43"/>
  <c r="G43"/>
  <c r="G35"/>
  <c r="F35"/>
  <c r="F27"/>
  <c r="G27"/>
  <c r="F45"/>
  <c r="G45"/>
  <c r="F33"/>
  <c r="G33"/>
  <c r="H30"/>
  <c r="G25"/>
  <c r="F25"/>
  <c r="F39"/>
  <c r="G39"/>
  <c r="F31"/>
  <c r="G31"/>
  <c r="F23"/>
  <c r="G23"/>
  <c r="F41"/>
  <c r="G41"/>
  <c r="G21"/>
  <c r="G19"/>
  <c r="G17"/>
  <c r="G15"/>
  <c r="G13"/>
  <c r="F21"/>
  <c r="F19"/>
  <c r="F17"/>
  <c r="F15"/>
  <c r="F13"/>
  <c r="H20" l="1"/>
  <c r="H11"/>
  <c r="H43"/>
  <c r="H19"/>
  <c r="I19" s="1"/>
  <c r="J19" s="1"/>
  <c r="H13"/>
  <c r="H21"/>
  <c r="I21" s="1"/>
  <c r="J21" s="1"/>
  <c r="H23"/>
  <c r="H39"/>
  <c r="I39" s="1"/>
  <c r="J39" s="1"/>
  <c r="H35"/>
  <c r="I35" s="1"/>
  <c r="J35" s="1"/>
  <c r="H33"/>
  <c r="I33" s="1"/>
  <c r="J33" s="1"/>
  <c r="H15"/>
  <c r="H17"/>
  <c r="I17" s="1"/>
  <c r="H27"/>
  <c r="I27" s="1"/>
  <c r="J27" s="1"/>
  <c r="H29"/>
  <c r="I29" s="1"/>
  <c r="J29" s="1"/>
  <c r="I24"/>
  <c r="J24" s="1"/>
  <c r="I40"/>
  <c r="J40" s="1"/>
  <c r="I22"/>
  <c r="J22" s="1"/>
  <c r="I12"/>
  <c r="J12" s="1"/>
  <c r="I20"/>
  <c r="J20" s="1"/>
  <c r="I11"/>
  <c r="H31"/>
  <c r="I31" s="1"/>
  <c r="J31" s="1"/>
  <c r="H37"/>
  <c r="F48"/>
  <c r="G48"/>
  <c r="H41"/>
  <c r="I41" s="1"/>
  <c r="J41" s="1"/>
  <c r="H25"/>
  <c r="I15"/>
  <c r="J15" s="1"/>
  <c r="I13"/>
  <c r="J13" s="1"/>
  <c r="I23"/>
  <c r="J23" s="1"/>
  <c r="I28"/>
  <c r="J28" s="1"/>
  <c r="I36"/>
  <c r="J36" s="1"/>
  <c r="I43"/>
  <c r="J43" s="1"/>
  <c r="I42"/>
  <c r="J42" s="1"/>
  <c r="H45"/>
  <c r="I38"/>
  <c r="J38" s="1"/>
  <c r="I30"/>
  <c r="J30" s="1"/>
  <c r="I44"/>
  <c r="J44" s="1"/>
  <c r="H48" l="1"/>
  <c r="J17"/>
  <c r="I37"/>
  <c r="J37" s="1"/>
  <c r="I25"/>
  <c r="J25" s="1"/>
  <c r="J11"/>
  <c r="I45"/>
  <c r="J45" s="1"/>
  <c r="I48" l="1"/>
  <c r="J48"/>
</calcChain>
</file>

<file path=xl/sharedStrings.xml><?xml version="1.0" encoding="utf-8"?>
<sst xmlns="http://schemas.openxmlformats.org/spreadsheetml/2006/main" count="432" uniqueCount="167">
  <si>
    <t>CONTPAQ i</t>
  </si>
  <si>
    <t xml:space="preserve">      NÓMINAS</t>
  </si>
  <si>
    <t>05 INGENIERIA FISCAL LABORAL SC</t>
  </si>
  <si>
    <t>Lista de Raya (forma tabular)</t>
  </si>
  <si>
    <t>Periodo 23 al 23 Semanal del 31/05/2017 al 06/06/2017</t>
  </si>
  <si>
    <t>Reg Pat IMSS: 00000000000,Z3422423106</t>
  </si>
  <si>
    <t xml:space="preserve">RFC: IFL -130502-TN8 </t>
  </si>
  <si>
    <t>Código</t>
  </si>
  <si>
    <t>Empleado</t>
  </si>
  <si>
    <t>Sueldo</t>
  </si>
  <si>
    <t>Séptimo día</t>
  </si>
  <si>
    <t>Comisiones</t>
  </si>
  <si>
    <t>*TOTAL* *PERCEPCIONES*</t>
  </si>
  <si>
    <t>Préstamo Infonavit (vsm)</t>
  </si>
  <si>
    <t>Préstamo Infonavit (cf)</t>
  </si>
  <si>
    <t>Subsidio al Empleo (sp)</t>
  </si>
  <si>
    <t>I.S.R. (sp)</t>
  </si>
  <si>
    <t>I.M.S.S.</t>
  </si>
  <si>
    <t>Préstamo FONACOT</t>
  </si>
  <si>
    <t>Ajuste al neto</t>
  </si>
  <si>
    <t>Dtos Cta 254</t>
  </si>
  <si>
    <t>*TOTAL* *DEDUCCIONES*</t>
  </si>
  <si>
    <t>*NETO*</t>
  </si>
  <si>
    <t xml:space="preserve">    Reg. Pat. IMSS:  Z3422423106</t>
  </si>
  <si>
    <t>AGK27</t>
  </si>
  <si>
    <t>Alba Gallart Kisai Diego</t>
  </si>
  <si>
    <t>0AQ28</t>
  </si>
  <si>
    <t>Alfaro Quezada Pablo Francisco</t>
  </si>
  <si>
    <t>AAR01</t>
  </si>
  <si>
    <t>Alvarez Aguilera Ruben</t>
  </si>
  <si>
    <t>0AR02</t>
  </si>
  <si>
    <t>Andrade Rodriguez Miguel Angel</t>
  </si>
  <si>
    <t>0AA30</t>
  </si>
  <si>
    <t>Arellano Alvarez Javier</t>
  </si>
  <si>
    <t>0BJ00</t>
  </si>
  <si>
    <t>Becerra Jimenez Alejandro Bonifacio</t>
  </si>
  <si>
    <t>0CM12</t>
  </si>
  <si>
    <t>Carranco Mancera Viridiana</t>
  </si>
  <si>
    <t>00005</t>
  </si>
  <si>
    <t>Casas Villanueva Mario</t>
  </si>
  <si>
    <t>0CR06</t>
  </si>
  <si>
    <t>Castro Romero Lizbeth</t>
  </si>
  <si>
    <t>0CC08</t>
  </si>
  <si>
    <t>Cazares Chaires Erika</t>
  </si>
  <si>
    <t>CAJ02</t>
  </si>
  <si>
    <t>Cerda Arias Jose Eduardo</t>
  </si>
  <si>
    <t>CGR07</t>
  </si>
  <si>
    <t>Cortez Garcia Roberto</t>
  </si>
  <si>
    <t>DCE09</t>
  </si>
  <si>
    <t>Dominguez Castro Edgar Antonio</t>
  </si>
  <si>
    <t>GRO06</t>
  </si>
  <si>
    <t>Gallegos Rios  Octavio Alberto</t>
  </si>
  <si>
    <t>0GT22</t>
  </si>
  <si>
    <t>Gomez Torres Rosaura</t>
  </si>
  <si>
    <t>0GD09</t>
  </si>
  <si>
    <t>Gonzalez  Duarte David</t>
  </si>
  <si>
    <t>0GG14</t>
  </si>
  <si>
    <t>Gonzalez Garcia Luis Roberto</t>
  </si>
  <si>
    <t>GOM24</t>
  </si>
  <si>
    <t>Gutierrez Olvera Marihuri</t>
  </si>
  <si>
    <t>0HQ20</t>
  </si>
  <si>
    <t>Hernandez Quintero Maria De La Luz</t>
  </si>
  <si>
    <t>0LC00</t>
  </si>
  <si>
    <t>Leon Cabello Luis Alberto</t>
  </si>
  <si>
    <t>LAC02</t>
  </si>
  <si>
    <t>Loyola Acosta Carlos Alberto</t>
  </si>
  <si>
    <t>MMP28</t>
  </si>
  <si>
    <t>Magueyal Martinez Pedro</t>
  </si>
  <si>
    <t>MGK07</t>
  </si>
  <si>
    <t>Martinez Gomez Kent Martin</t>
  </si>
  <si>
    <t>MMJ18</t>
  </si>
  <si>
    <t>Monzon Marroquin Juan Arcadio</t>
  </si>
  <si>
    <t>OSG21</t>
  </si>
  <si>
    <t>Ortega Sosa Guillermo</t>
  </si>
  <si>
    <t>ORL12</t>
  </si>
  <si>
    <t>Ortiz Rodriguez Luis Javier</t>
  </si>
  <si>
    <t>RZS23</t>
  </si>
  <si>
    <t>Ramblas Zuñiga Liz Sandra</t>
  </si>
  <si>
    <t>0RL14</t>
  </si>
  <si>
    <t>Ramirez Latour Victor Manuel Martin</t>
  </si>
  <si>
    <t>0RMR2</t>
  </si>
  <si>
    <t>Ramirez Mondragon Ricardo Heriberto</t>
  </si>
  <si>
    <t>RMC15</t>
  </si>
  <si>
    <t>Rodriguez Medina Cesar</t>
  </si>
  <si>
    <t>RJO07</t>
  </si>
  <si>
    <t>Rosas Jimenez Omar</t>
  </si>
  <si>
    <t>SSG17</t>
  </si>
  <si>
    <t>Salmoran Salgado Guillermo Manuel</t>
  </si>
  <si>
    <t>SPD02</t>
  </si>
  <si>
    <t>Sanchez Palafox Daniel</t>
  </si>
  <si>
    <t>0TE10</t>
  </si>
  <si>
    <t>Tierrafria Escaramuza Israel</t>
  </si>
  <si>
    <t>VDO03</t>
  </si>
  <si>
    <t>Vega Duran Oscar Ivan</t>
  </si>
  <si>
    <t xml:space="preserve">  =============</t>
  </si>
  <si>
    <t>Total Gral.</t>
  </si>
  <si>
    <t xml:space="preserve"> </t>
  </si>
  <si>
    <t>Periodo 23 del 2017-05-31 al 2017-06-06</t>
  </si>
  <si>
    <t>Codigo</t>
  </si>
  <si>
    <t>Cuenta</t>
  </si>
  <si>
    <t>Metodo de pago</t>
  </si>
  <si>
    <t>Importe</t>
  </si>
  <si>
    <t>Nombre</t>
  </si>
  <si>
    <t xml:space="preserve">01 Efectivo </t>
  </si>
  <si>
    <t>Total Efectivo</t>
  </si>
  <si>
    <t>Total de movimientos 1</t>
  </si>
  <si>
    <t>28 Tarjeta de Débito</t>
  </si>
  <si>
    <t>Total Tarjeta de Débito</t>
  </si>
  <si>
    <t>Total de movimientos 34</t>
  </si>
  <si>
    <t>FACTURA</t>
  </si>
  <si>
    <t>2% NOMINA</t>
  </si>
  <si>
    <t>7.5% COMISION</t>
  </si>
  <si>
    <t>SUBTOTAL</t>
  </si>
  <si>
    <t>IVA</t>
  </si>
  <si>
    <t>TOTAL</t>
  </si>
  <si>
    <t>ALECSA CELAYA, SRL DE CV</t>
  </si>
  <si>
    <t xml:space="preserve">PERIODO SEMANAL </t>
  </si>
  <si>
    <t>CUENTA</t>
  </si>
  <si>
    <t>IMPORTE</t>
  </si>
  <si>
    <t>700-070</t>
  </si>
  <si>
    <t>701-070</t>
  </si>
  <si>
    <t>702-070</t>
  </si>
  <si>
    <t>703-070</t>
  </si>
  <si>
    <t>704-070</t>
  </si>
  <si>
    <t>705-001-070</t>
  </si>
  <si>
    <t>683-001-001</t>
  </si>
  <si>
    <t>DESGLOSE DE NOMINA 23</t>
  </si>
  <si>
    <t>30/05/2017 al 06/06/2017</t>
  </si>
  <si>
    <t>VENTAS</t>
  </si>
  <si>
    <t xml:space="preserve">ALBA GALLART DIEGO KISAI </t>
  </si>
  <si>
    <t>ALFARO QUEZADA PABLO FRANCISCO</t>
  </si>
  <si>
    <t>SEMINUEVOS</t>
  </si>
  <si>
    <t>ALVAREZ AGUILERA RUBEN</t>
  </si>
  <si>
    <t>ANDRADE RODRIGUEZ MIGUEL ANGEL</t>
  </si>
  <si>
    <t>ARELLANO ALVAREZ JAVIER</t>
  </si>
  <si>
    <t>CORPORATIVO</t>
  </si>
  <si>
    <t>BECERRA JIMENEZ ALEJANDRO</t>
  </si>
  <si>
    <t>CARRANCO MANCERA VIRIDIANA</t>
  </si>
  <si>
    <t>CASAS VILLANUEVA MARIO</t>
  </si>
  <si>
    <t>CASTRO ROMERO LIZBETH</t>
  </si>
  <si>
    <t>ADMON SERVICIO</t>
  </si>
  <si>
    <t>CAZARES CHAIRES ERIKA</t>
  </si>
  <si>
    <t>CERDA ARIAS JOSE EDUARDO</t>
  </si>
  <si>
    <t>CORTEZ GARCIA ROBERTO</t>
  </si>
  <si>
    <t>DOMINGUEZ CASTRO EDGAR ANTONIO</t>
  </si>
  <si>
    <t>GALLEGOS RIOS OCTAVIO ALBERTO</t>
  </si>
  <si>
    <t>GOMEZ TORRES ROSAURA</t>
  </si>
  <si>
    <t>GONZALEZ DUARTE DAVID</t>
  </si>
  <si>
    <t>GONZALEZ GARCIA LUIS ROBERTO</t>
  </si>
  <si>
    <t>GUTIERREZ OLVERA MARIHURI</t>
  </si>
  <si>
    <t>HERNANDEZ QUINTERO MARIA DE LA LUZ</t>
  </si>
  <si>
    <t>LEON CABELLO LUIS ALBERTO</t>
  </si>
  <si>
    <t>LOYOLA ACOSTA CARLOS ALBERTO</t>
  </si>
  <si>
    <t>MAGUEYAL MARTINEZ PEDRO</t>
  </si>
  <si>
    <t>MARTINEZ GOMEZ KENT MARTIN</t>
  </si>
  <si>
    <t>MONZON MARROQUIN JUAN ARCADIO</t>
  </si>
  <si>
    <t>ORTEGA SOSA GUILLERMO</t>
  </si>
  <si>
    <t>ORTIZ RODRIGUEZ LUIS JAVIER</t>
  </si>
  <si>
    <t>RAMBLAS ZUÑIGA LIZ SANDRA</t>
  </si>
  <si>
    <t>RAMIREZ LATOUR VICTOR</t>
  </si>
  <si>
    <t>RAMIREZ MONDRAGON RICARDO</t>
  </si>
  <si>
    <t>RODRIGUEZ MEDINA CESAR</t>
  </si>
  <si>
    <t>ROSAS JIMENEZ OMAR</t>
  </si>
  <si>
    <t>SALMORAN SALGADO GUILLERMO MANUEL</t>
  </si>
  <si>
    <t>SANCHEZ PALAFOX DANIEL</t>
  </si>
  <si>
    <t>TIERRAFRIA ESCARAMUZA ISRAEL</t>
  </si>
  <si>
    <t>VEGA DURAN OSCAR IVAN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</si>
</sst>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(&quot;$&quot;* #,##0.00_);_(&quot;$&quot;* \(#,##0.00\);_(&quot;$&quot;* &quot;-&quot;??_);_(@_)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sz val="11"/>
      <color rgb="FF0000FF"/>
      <name val="Calibri"/>
      <family val="2"/>
      <scheme val="minor"/>
    </font>
    <font>
      <sz val="11"/>
      <color rgb="FF0099FF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9D0707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24" fillId="0" borderId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9" fillId="2" borderId="2" xfId="0" applyNumberFormat="1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49" fontId="11" fillId="0" borderId="0" xfId="0" applyNumberFormat="1" applyFont="1"/>
    <xf numFmtId="164" fontId="2" fillId="0" borderId="0" xfId="0" applyNumberFormat="1" applyFont="1"/>
    <xf numFmtId="164" fontId="12" fillId="0" borderId="0" xfId="0" applyNumberFormat="1" applyFont="1"/>
    <xf numFmtId="49" fontId="2" fillId="0" borderId="0" xfId="0" applyNumberFormat="1" applyFont="1" applyAlignment="1">
      <alignment horizontal="right"/>
    </xf>
    <xf numFmtId="0" fontId="9" fillId="0" borderId="0" xfId="0" applyFont="1"/>
    <xf numFmtId="164" fontId="9" fillId="0" borderId="0" xfId="0" applyNumberFormat="1" applyFont="1"/>
    <xf numFmtId="49" fontId="9" fillId="0" borderId="0" xfId="0" applyNumberFormat="1" applyFont="1" applyAlignment="1">
      <alignment horizontal="left"/>
    </xf>
    <xf numFmtId="164" fontId="13" fillId="0" borderId="0" xfId="0" applyNumberFormat="1" applyFont="1"/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/>
    <xf numFmtId="0" fontId="0" fillId="0" borderId="0" xfId="0" applyAlignment="1"/>
    <xf numFmtId="0" fontId="8" fillId="0" borderId="0" xfId="0" applyFont="1" applyAlignment="1"/>
    <xf numFmtId="0" fontId="5" fillId="0" borderId="0" xfId="0" applyFont="1" applyAlignment="1">
      <alignment horizontal="center"/>
    </xf>
    <xf numFmtId="0" fontId="0" fillId="0" borderId="0" xfId="0"/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18" fillId="0" borderId="0" xfId="0" applyFont="1"/>
    <xf numFmtId="0" fontId="19" fillId="0" borderId="3" xfId="0" applyFont="1" applyFill="1" applyBorder="1" applyAlignment="1">
      <alignment horizontal="centerContinuous"/>
    </xf>
    <xf numFmtId="165" fontId="19" fillId="0" borderId="3" xfId="0" applyNumberFormat="1" applyFont="1" applyFill="1" applyBorder="1" applyAlignment="1">
      <alignment horizontal="centerContinuous"/>
    </xf>
    <xf numFmtId="165" fontId="0" fillId="0" borderId="0" xfId="0" applyNumberFormat="1"/>
    <xf numFmtId="0" fontId="0" fillId="3" borderId="0" xfId="0" applyFill="1"/>
    <xf numFmtId="165" fontId="0" fillId="3" borderId="0" xfId="0" applyNumberFormat="1" applyFill="1"/>
    <xf numFmtId="0" fontId="2" fillId="0" borderId="0" xfId="0" applyFont="1" applyAlignment="1">
      <alignment horizontal="right"/>
    </xf>
    <xf numFmtId="0" fontId="10" fillId="2" borderId="4" xfId="0" applyFont="1" applyFill="1" applyBorder="1" applyAlignment="1">
      <alignment horizontal="center" vertical="center" wrapText="1"/>
    </xf>
    <xf numFmtId="44" fontId="2" fillId="0" borderId="0" xfId="1" applyFont="1"/>
    <xf numFmtId="44" fontId="21" fillId="0" borderId="1" xfId="0" applyNumberFormat="1" applyFont="1" applyBorder="1"/>
    <xf numFmtId="0" fontId="20" fillId="0" borderId="5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23" fillId="0" borderId="8" xfId="0" applyFont="1" applyBorder="1"/>
    <xf numFmtId="0" fontId="22" fillId="0" borderId="8" xfId="0" applyFont="1" applyBorder="1"/>
    <xf numFmtId="0" fontId="0" fillId="0" borderId="8" xfId="0" applyFont="1" applyBorder="1"/>
    <xf numFmtId="0" fontId="0" fillId="0" borderId="8" xfId="0" applyBorder="1"/>
    <xf numFmtId="14" fontId="23" fillId="0" borderId="8" xfId="0" applyNumberFormat="1" applyFont="1" applyBorder="1"/>
    <xf numFmtId="43" fontId="1" fillId="0" borderId="8" xfId="2" applyFont="1" applyBorder="1"/>
    <xf numFmtId="43" fontId="1" fillId="0" borderId="9" xfId="2" applyFont="1" applyBorder="1"/>
    <xf numFmtId="43" fontId="1" fillId="0" borderId="10" xfId="2" applyFont="1" applyBorder="1"/>
    <xf numFmtId="43" fontId="1" fillId="0" borderId="11" xfId="2" applyFont="1" applyBorder="1"/>
    <xf numFmtId="43" fontId="22" fillId="0" borderId="10" xfId="2" applyFont="1" applyBorder="1"/>
    <xf numFmtId="0" fontId="25" fillId="0" borderId="12" xfId="0" applyFont="1" applyBorder="1"/>
    <xf numFmtId="0" fontId="25" fillId="0" borderId="12" xfId="0" applyFont="1" applyFill="1" applyBorder="1"/>
    <xf numFmtId="0" fontId="25" fillId="4" borderId="12" xfId="0" applyFont="1" applyFill="1" applyBorder="1"/>
    <xf numFmtId="0" fontId="25" fillId="5" borderId="12" xfId="0" applyFont="1" applyFill="1" applyBorder="1"/>
    <xf numFmtId="0" fontId="25" fillId="0" borderId="13" xfId="0" applyFont="1" applyFill="1" applyBorder="1"/>
  </cellXfs>
  <cellStyles count="3">
    <cellStyle name="Millares 2 3" xfId="2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1"/>
  <sheetViews>
    <sheetView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L50" sqref="L50"/>
    </sheetView>
  </sheetViews>
  <sheetFormatPr baseColWidth="10" defaultRowHeight="11.25"/>
  <cols>
    <col min="1" max="1" width="8.42578125" style="2" customWidth="1"/>
    <col min="2" max="2" width="26.5703125" style="1" customWidth="1"/>
    <col min="3" max="3" width="13.5703125" style="1" bestFit="1" customWidth="1"/>
    <col min="4" max="4" width="11.42578125" style="1"/>
    <col min="5" max="5" width="13.7109375" style="1" customWidth="1"/>
    <col min="6" max="7" width="11.7109375" style="1" bestFit="1" customWidth="1"/>
    <col min="8" max="8" width="12.28515625" style="1" bestFit="1" customWidth="1"/>
    <col min="9" max="9" width="11.7109375" style="1" bestFit="1" customWidth="1"/>
    <col min="10" max="10" width="12.28515625" style="1" bestFit="1" customWidth="1"/>
    <col min="11" max="16384" width="11.42578125" style="1"/>
  </cols>
  <sheetData>
    <row r="1" spans="1:13" ht="18" customHeight="1">
      <c r="A1" s="3" t="s">
        <v>0</v>
      </c>
      <c r="B1" s="25" t="s">
        <v>96</v>
      </c>
    </row>
    <row r="2" spans="1:13" ht="24.95" customHeight="1">
      <c r="A2" s="4" t="s">
        <v>1</v>
      </c>
      <c r="B2" s="20" t="s">
        <v>2</v>
      </c>
    </row>
    <row r="3" spans="1:13" ht="15">
      <c r="B3" s="22" t="s">
        <v>3</v>
      </c>
    </row>
    <row r="4" spans="1:13" ht="12.75">
      <c r="B4" s="24" t="s">
        <v>4</v>
      </c>
    </row>
    <row r="5" spans="1:13">
      <c r="B5" s="6" t="s">
        <v>5</v>
      </c>
    </row>
    <row r="6" spans="1:13">
      <c r="B6" s="6" t="s">
        <v>6</v>
      </c>
    </row>
    <row r="7" spans="1:13" ht="15.75">
      <c r="E7" s="41" t="s">
        <v>109</v>
      </c>
      <c r="F7" s="42"/>
      <c r="G7" s="42"/>
      <c r="H7" s="42"/>
      <c r="I7" s="42"/>
      <c r="J7" s="43"/>
    </row>
    <row r="8" spans="1:13" s="5" customFormat="1" ht="23.25" thickBot="1">
      <c r="A8" s="8" t="s">
        <v>7</v>
      </c>
      <c r="B8" s="9" t="s">
        <v>8</v>
      </c>
      <c r="C8" s="10" t="s">
        <v>12</v>
      </c>
      <c r="E8" s="38" t="s">
        <v>12</v>
      </c>
      <c r="F8" s="38" t="s">
        <v>110</v>
      </c>
      <c r="G8" s="38" t="s">
        <v>111</v>
      </c>
      <c r="H8" s="38" t="s">
        <v>112</v>
      </c>
      <c r="I8" s="38" t="s">
        <v>113</v>
      </c>
      <c r="J8" s="38" t="s">
        <v>114</v>
      </c>
    </row>
    <row r="9" spans="1:13" ht="12" thickTop="1">
      <c r="A9" s="12" t="s">
        <v>23</v>
      </c>
    </row>
    <row r="11" spans="1:13" ht="14.25">
      <c r="A11" s="2" t="s">
        <v>24</v>
      </c>
      <c r="B11" s="1" t="s">
        <v>25</v>
      </c>
      <c r="C11" s="13">
        <v>1026.76</v>
      </c>
      <c r="E11" s="39">
        <f>+C11</f>
        <v>1026.76</v>
      </c>
      <c r="F11" s="39">
        <f>+E11*2%</f>
        <v>20.5352</v>
      </c>
      <c r="G11" s="39">
        <f>+E11*7.5%</f>
        <v>77.006999999999991</v>
      </c>
      <c r="H11" s="39">
        <f>SUM(E11:G11)</f>
        <v>1124.3022000000001</v>
      </c>
      <c r="I11" s="39">
        <f>+H11*16%</f>
        <v>179.88835200000003</v>
      </c>
      <c r="J11" s="39">
        <f>+H11+I11</f>
        <v>1304.190552</v>
      </c>
      <c r="L11" s="56" t="s">
        <v>128</v>
      </c>
      <c r="M11" s="57" t="s">
        <v>129</v>
      </c>
    </row>
    <row r="12" spans="1:13" ht="14.25">
      <c r="A12" s="2" t="s">
        <v>26</v>
      </c>
      <c r="B12" s="1" t="s">
        <v>27</v>
      </c>
      <c r="C12" s="13">
        <v>1026.76</v>
      </c>
      <c r="E12" s="39">
        <f t="shared" ref="E12:E45" si="0">+C12</f>
        <v>1026.76</v>
      </c>
      <c r="F12" s="39">
        <f t="shared" ref="F12:F45" si="1">+E12*2%</f>
        <v>20.5352</v>
      </c>
      <c r="G12" s="39">
        <f t="shared" ref="G12:G45" si="2">+E12*7.5%</f>
        <v>77.006999999999991</v>
      </c>
      <c r="H12" s="39">
        <f t="shared" ref="H12:H45" si="3">SUM(E12:G12)</f>
        <v>1124.3022000000001</v>
      </c>
      <c r="I12" s="39">
        <f t="shared" ref="I12:I45" si="4">+H12*16%</f>
        <v>179.88835200000003</v>
      </c>
      <c r="J12" s="39">
        <f t="shared" ref="J12:J45" si="5">+H12+I12</f>
        <v>1304.190552</v>
      </c>
      <c r="L12" s="56" t="s">
        <v>128</v>
      </c>
      <c r="M12" s="57" t="s">
        <v>130</v>
      </c>
    </row>
    <row r="13" spans="1:13" ht="14.25">
      <c r="A13" s="2" t="s">
        <v>28</v>
      </c>
      <c r="B13" s="1" t="s">
        <v>29</v>
      </c>
      <c r="C13" s="13">
        <v>1526.76</v>
      </c>
      <c r="E13" s="39">
        <f t="shared" si="0"/>
        <v>1526.76</v>
      </c>
      <c r="F13" s="39">
        <f t="shared" si="1"/>
        <v>30.5352</v>
      </c>
      <c r="G13" s="39">
        <f t="shared" si="2"/>
        <v>114.50699999999999</v>
      </c>
      <c r="H13" s="39">
        <f t="shared" si="3"/>
        <v>1671.8022000000001</v>
      </c>
      <c r="I13" s="39">
        <f t="shared" si="4"/>
        <v>267.48835200000002</v>
      </c>
      <c r="J13" s="39">
        <f t="shared" si="5"/>
        <v>1939.2905520000002</v>
      </c>
      <c r="L13" s="56" t="s">
        <v>131</v>
      </c>
      <c r="M13" s="57" t="s">
        <v>132</v>
      </c>
    </row>
    <row r="14" spans="1:13" ht="14.25">
      <c r="A14" s="2" t="s">
        <v>30</v>
      </c>
      <c r="B14" s="1" t="s">
        <v>31</v>
      </c>
      <c r="C14" s="13">
        <v>1026.76</v>
      </c>
      <c r="E14" s="39">
        <f t="shared" si="0"/>
        <v>1026.76</v>
      </c>
      <c r="F14" s="39">
        <f t="shared" si="1"/>
        <v>20.5352</v>
      </c>
      <c r="G14" s="39">
        <f t="shared" si="2"/>
        <v>77.006999999999991</v>
      </c>
      <c r="H14" s="39">
        <f t="shared" si="3"/>
        <v>1124.3022000000001</v>
      </c>
      <c r="I14" s="39">
        <f t="shared" si="4"/>
        <v>179.88835200000003</v>
      </c>
      <c r="J14" s="39">
        <f t="shared" si="5"/>
        <v>1304.190552</v>
      </c>
      <c r="L14" s="56" t="s">
        <v>128</v>
      </c>
      <c r="M14" s="57" t="s">
        <v>133</v>
      </c>
    </row>
    <row r="15" spans="1:13" ht="14.25">
      <c r="A15" s="2" t="s">
        <v>32</v>
      </c>
      <c r="B15" s="1" t="s">
        <v>33</v>
      </c>
      <c r="C15" s="13">
        <v>5185.5</v>
      </c>
      <c r="E15" s="39">
        <f t="shared" si="0"/>
        <v>5185.5</v>
      </c>
      <c r="F15" s="39">
        <f t="shared" si="1"/>
        <v>103.71000000000001</v>
      </c>
      <c r="G15" s="39">
        <f t="shared" si="2"/>
        <v>388.91249999999997</v>
      </c>
      <c r="H15" s="39">
        <f t="shared" si="3"/>
        <v>5678.1225000000004</v>
      </c>
      <c r="I15" s="39">
        <f t="shared" si="4"/>
        <v>908.4996000000001</v>
      </c>
      <c r="J15" s="39">
        <f t="shared" si="5"/>
        <v>6586.6221000000005</v>
      </c>
      <c r="L15" s="56" t="s">
        <v>128</v>
      </c>
      <c r="M15" s="57" t="s">
        <v>134</v>
      </c>
    </row>
    <row r="16" spans="1:13" ht="14.25">
      <c r="A16" s="2" t="s">
        <v>34</v>
      </c>
      <c r="B16" s="1" t="s">
        <v>35</v>
      </c>
      <c r="C16" s="13">
        <v>1900.01</v>
      </c>
      <c r="E16" s="39">
        <f t="shared" si="0"/>
        <v>1900.01</v>
      </c>
      <c r="F16" s="39">
        <f t="shared" si="1"/>
        <v>38.0002</v>
      </c>
      <c r="G16" s="39">
        <f t="shared" si="2"/>
        <v>142.50074999999998</v>
      </c>
      <c r="H16" s="39">
        <f t="shared" si="3"/>
        <v>2080.5109499999999</v>
      </c>
      <c r="I16" s="39">
        <f t="shared" si="4"/>
        <v>332.88175200000001</v>
      </c>
      <c r="J16" s="39">
        <f t="shared" si="5"/>
        <v>2413.3927020000001</v>
      </c>
      <c r="L16" s="56" t="s">
        <v>135</v>
      </c>
      <c r="M16" s="57" t="s">
        <v>136</v>
      </c>
    </row>
    <row r="17" spans="1:13" ht="14.25">
      <c r="A17" s="2" t="s">
        <v>36</v>
      </c>
      <c r="B17" s="1" t="s">
        <v>37</v>
      </c>
      <c r="C17" s="13">
        <v>1026.76</v>
      </c>
      <c r="E17" s="39">
        <f t="shared" si="0"/>
        <v>1026.76</v>
      </c>
      <c r="F17" s="39">
        <f t="shared" si="1"/>
        <v>20.5352</v>
      </c>
      <c r="G17" s="39">
        <f t="shared" si="2"/>
        <v>77.006999999999991</v>
      </c>
      <c r="H17" s="39">
        <f t="shared" si="3"/>
        <v>1124.3022000000001</v>
      </c>
      <c r="I17" s="39">
        <f t="shared" si="4"/>
        <v>179.88835200000003</v>
      </c>
      <c r="J17" s="39">
        <f t="shared" si="5"/>
        <v>1304.190552</v>
      </c>
      <c r="L17" s="56" t="s">
        <v>131</v>
      </c>
      <c r="M17" s="57" t="s">
        <v>137</v>
      </c>
    </row>
    <row r="18" spans="1:13" ht="14.25">
      <c r="A18" s="2" t="s">
        <v>38</v>
      </c>
      <c r="B18" s="1" t="s">
        <v>39</v>
      </c>
      <c r="C18" s="13">
        <v>4666.76</v>
      </c>
      <c r="E18" s="39">
        <f t="shared" si="0"/>
        <v>4666.76</v>
      </c>
      <c r="F18" s="39">
        <f t="shared" si="1"/>
        <v>93.3352</v>
      </c>
      <c r="G18" s="39">
        <f t="shared" si="2"/>
        <v>350.00700000000001</v>
      </c>
      <c r="H18" s="39">
        <f t="shared" si="3"/>
        <v>5110.1022000000003</v>
      </c>
      <c r="I18" s="39">
        <f t="shared" si="4"/>
        <v>817.61635200000001</v>
      </c>
      <c r="J18" s="39">
        <f t="shared" si="5"/>
        <v>5927.7185520000003</v>
      </c>
      <c r="L18" s="56" t="s">
        <v>128</v>
      </c>
      <c r="M18" s="57" t="s">
        <v>138</v>
      </c>
    </row>
    <row r="19" spans="1:13" ht="14.25">
      <c r="A19" s="2" t="s">
        <v>40</v>
      </c>
      <c r="B19" s="1" t="s">
        <v>41</v>
      </c>
      <c r="C19" s="13">
        <v>6017.22</v>
      </c>
      <c r="E19" s="39">
        <f t="shared" si="0"/>
        <v>6017.22</v>
      </c>
      <c r="F19" s="39">
        <f t="shared" si="1"/>
        <v>120.34440000000001</v>
      </c>
      <c r="G19" s="39">
        <f t="shared" si="2"/>
        <v>451.29149999999998</v>
      </c>
      <c r="H19" s="39">
        <f t="shared" si="3"/>
        <v>6588.8559000000005</v>
      </c>
      <c r="I19" s="39">
        <f t="shared" si="4"/>
        <v>1054.216944</v>
      </c>
      <c r="J19" s="39">
        <f t="shared" si="5"/>
        <v>7643.0728440000003</v>
      </c>
      <c r="L19" s="56" t="s">
        <v>128</v>
      </c>
      <c r="M19" s="57" t="s">
        <v>139</v>
      </c>
    </row>
    <row r="20" spans="1:13" ht="14.25">
      <c r="A20" s="2" t="s">
        <v>42</v>
      </c>
      <c r="B20" s="1" t="s">
        <v>43</v>
      </c>
      <c r="C20" s="13">
        <v>3026.65</v>
      </c>
      <c r="E20" s="39">
        <f t="shared" si="0"/>
        <v>3026.65</v>
      </c>
      <c r="F20" s="39">
        <f t="shared" si="1"/>
        <v>60.533000000000001</v>
      </c>
      <c r="G20" s="39">
        <f t="shared" si="2"/>
        <v>226.99875</v>
      </c>
      <c r="H20" s="39">
        <f t="shared" si="3"/>
        <v>3314.1817500000002</v>
      </c>
      <c r="I20" s="39">
        <f t="shared" si="4"/>
        <v>530.26908000000003</v>
      </c>
      <c r="J20" s="39">
        <f t="shared" si="5"/>
        <v>3844.4508300000002</v>
      </c>
      <c r="L20" s="56" t="s">
        <v>140</v>
      </c>
      <c r="M20" s="57" t="s">
        <v>141</v>
      </c>
    </row>
    <row r="21" spans="1:13" ht="14.25">
      <c r="A21" s="2" t="s">
        <v>44</v>
      </c>
      <c r="B21" s="1" t="s">
        <v>45</v>
      </c>
      <c r="C21" s="13">
        <v>733.4</v>
      </c>
      <c r="E21" s="39">
        <f t="shared" si="0"/>
        <v>733.4</v>
      </c>
      <c r="F21" s="39">
        <f t="shared" si="1"/>
        <v>14.667999999999999</v>
      </c>
      <c r="G21" s="39">
        <f t="shared" si="2"/>
        <v>55.004999999999995</v>
      </c>
      <c r="H21" s="39">
        <f t="shared" si="3"/>
        <v>803.07299999999998</v>
      </c>
      <c r="I21" s="39">
        <f t="shared" si="4"/>
        <v>128.49168</v>
      </c>
      <c r="J21" s="39">
        <f t="shared" si="5"/>
        <v>931.56467999999995</v>
      </c>
      <c r="L21" s="58" t="s">
        <v>128</v>
      </c>
      <c r="M21" s="58" t="s">
        <v>142</v>
      </c>
    </row>
    <row r="22" spans="1:13" ht="14.25">
      <c r="A22" s="2" t="s">
        <v>46</v>
      </c>
      <c r="B22" s="1" t="s">
        <v>47</v>
      </c>
      <c r="C22" s="13">
        <v>9292.2199999999993</v>
      </c>
      <c r="E22" s="39">
        <f t="shared" si="0"/>
        <v>9292.2199999999993</v>
      </c>
      <c r="F22" s="39">
        <f t="shared" si="1"/>
        <v>185.84439999999998</v>
      </c>
      <c r="G22" s="39">
        <f t="shared" si="2"/>
        <v>696.91649999999993</v>
      </c>
      <c r="H22" s="39">
        <f t="shared" si="3"/>
        <v>10174.980899999999</v>
      </c>
      <c r="I22" s="39">
        <f t="shared" si="4"/>
        <v>1627.9969439999998</v>
      </c>
      <c r="J22" s="39">
        <f t="shared" si="5"/>
        <v>11802.977843999999</v>
      </c>
      <c r="L22" s="56" t="s">
        <v>128</v>
      </c>
      <c r="M22" s="57" t="s">
        <v>143</v>
      </c>
    </row>
    <row r="23" spans="1:13" ht="14.25">
      <c r="A23" s="2" t="s">
        <v>48</v>
      </c>
      <c r="B23" s="1" t="s">
        <v>49</v>
      </c>
      <c r="C23" s="13">
        <v>1026.76</v>
      </c>
      <c r="E23" s="39">
        <f t="shared" si="0"/>
        <v>1026.76</v>
      </c>
      <c r="F23" s="39">
        <f t="shared" si="1"/>
        <v>20.5352</v>
      </c>
      <c r="G23" s="39">
        <f t="shared" si="2"/>
        <v>77.006999999999991</v>
      </c>
      <c r="H23" s="39">
        <f t="shared" si="3"/>
        <v>1124.3022000000001</v>
      </c>
      <c r="I23" s="39">
        <f t="shared" si="4"/>
        <v>179.88835200000003</v>
      </c>
      <c r="J23" s="39">
        <f t="shared" si="5"/>
        <v>1304.190552</v>
      </c>
      <c r="L23" s="56" t="s">
        <v>128</v>
      </c>
      <c r="M23" s="57" t="s">
        <v>144</v>
      </c>
    </row>
    <row r="24" spans="1:13" ht="14.25">
      <c r="A24" s="2" t="s">
        <v>50</v>
      </c>
      <c r="B24" s="1" t="s">
        <v>51</v>
      </c>
      <c r="C24" s="13">
        <v>7000</v>
      </c>
      <c r="E24" s="39">
        <f t="shared" si="0"/>
        <v>7000</v>
      </c>
      <c r="F24" s="39">
        <f t="shared" si="1"/>
        <v>140</v>
      </c>
      <c r="G24" s="39">
        <f t="shared" si="2"/>
        <v>525</v>
      </c>
      <c r="H24" s="39">
        <f t="shared" si="3"/>
        <v>7665</v>
      </c>
      <c r="I24" s="39">
        <f t="shared" si="4"/>
        <v>1226.4000000000001</v>
      </c>
      <c r="J24" s="39">
        <f t="shared" si="5"/>
        <v>8891.4</v>
      </c>
      <c r="L24" s="56" t="s">
        <v>128</v>
      </c>
      <c r="M24" s="57" t="s">
        <v>145</v>
      </c>
    </row>
    <row r="25" spans="1:13" ht="14.25">
      <c r="A25" s="2" t="s">
        <v>52</v>
      </c>
      <c r="B25" s="1" t="s">
        <v>53</v>
      </c>
      <c r="C25" s="13">
        <v>1026.76</v>
      </c>
      <c r="E25" s="39">
        <f t="shared" si="0"/>
        <v>1026.76</v>
      </c>
      <c r="F25" s="39">
        <f t="shared" si="1"/>
        <v>20.5352</v>
      </c>
      <c r="G25" s="39">
        <f t="shared" si="2"/>
        <v>77.006999999999991</v>
      </c>
      <c r="H25" s="39">
        <f t="shared" si="3"/>
        <v>1124.3022000000001</v>
      </c>
      <c r="I25" s="39">
        <f t="shared" si="4"/>
        <v>179.88835200000003</v>
      </c>
      <c r="J25" s="39">
        <f t="shared" si="5"/>
        <v>1304.190552</v>
      </c>
      <c r="L25" s="56" t="s">
        <v>128</v>
      </c>
      <c r="M25" s="57" t="s">
        <v>146</v>
      </c>
    </row>
    <row r="26" spans="1:13" ht="14.25">
      <c r="A26" s="2" t="s">
        <v>54</v>
      </c>
      <c r="B26" s="1" t="s">
        <v>55</v>
      </c>
      <c r="C26" s="13">
        <v>1026.76</v>
      </c>
      <c r="E26" s="39">
        <f t="shared" si="0"/>
        <v>1026.76</v>
      </c>
      <c r="F26" s="39">
        <f t="shared" si="1"/>
        <v>20.5352</v>
      </c>
      <c r="G26" s="39">
        <f t="shared" si="2"/>
        <v>77.006999999999991</v>
      </c>
      <c r="H26" s="39">
        <f t="shared" si="3"/>
        <v>1124.3022000000001</v>
      </c>
      <c r="I26" s="39">
        <f t="shared" si="4"/>
        <v>179.88835200000003</v>
      </c>
      <c r="J26" s="39">
        <f t="shared" si="5"/>
        <v>1304.190552</v>
      </c>
      <c r="L26" s="56" t="s">
        <v>128</v>
      </c>
      <c r="M26" s="57" t="s">
        <v>147</v>
      </c>
    </row>
    <row r="27" spans="1:13" ht="14.25">
      <c r="A27" s="2" t="s">
        <v>56</v>
      </c>
      <c r="B27" s="1" t="s">
        <v>57</v>
      </c>
      <c r="C27" s="13">
        <v>11681.99</v>
      </c>
      <c r="E27" s="39">
        <f t="shared" si="0"/>
        <v>11681.99</v>
      </c>
      <c r="F27" s="39">
        <f t="shared" si="1"/>
        <v>233.63980000000001</v>
      </c>
      <c r="G27" s="39">
        <f t="shared" si="2"/>
        <v>876.14924999999994</v>
      </c>
      <c r="H27" s="39">
        <f t="shared" si="3"/>
        <v>12791.779050000001</v>
      </c>
      <c r="I27" s="39">
        <f t="shared" si="4"/>
        <v>2046.6846480000002</v>
      </c>
      <c r="J27" s="39">
        <f t="shared" si="5"/>
        <v>14838.463698000001</v>
      </c>
      <c r="L27" s="57" t="s">
        <v>128</v>
      </c>
      <c r="M27" s="57" t="s">
        <v>148</v>
      </c>
    </row>
    <row r="28" spans="1:13" ht="14.25">
      <c r="A28" s="2" t="s">
        <v>58</v>
      </c>
      <c r="B28" s="1" t="s">
        <v>59</v>
      </c>
      <c r="C28" s="13">
        <v>4666.76</v>
      </c>
      <c r="E28" s="39">
        <f t="shared" si="0"/>
        <v>4666.76</v>
      </c>
      <c r="F28" s="39">
        <f t="shared" si="1"/>
        <v>93.3352</v>
      </c>
      <c r="G28" s="39">
        <f t="shared" si="2"/>
        <v>350.00700000000001</v>
      </c>
      <c r="H28" s="39">
        <f t="shared" si="3"/>
        <v>5110.1022000000003</v>
      </c>
      <c r="I28" s="39">
        <f t="shared" si="4"/>
        <v>817.61635200000001</v>
      </c>
      <c r="J28" s="39">
        <f t="shared" si="5"/>
        <v>5927.7185520000003</v>
      </c>
      <c r="L28" s="57" t="s">
        <v>128</v>
      </c>
      <c r="M28" s="57" t="s">
        <v>149</v>
      </c>
    </row>
    <row r="29" spans="1:13" ht="14.25">
      <c r="A29" s="2" t="s">
        <v>60</v>
      </c>
      <c r="B29" s="1" t="s">
        <v>61</v>
      </c>
      <c r="C29" s="13">
        <v>3368.05</v>
      </c>
      <c r="E29" s="39">
        <f t="shared" si="0"/>
        <v>3368.05</v>
      </c>
      <c r="F29" s="39">
        <f t="shared" si="1"/>
        <v>67.361000000000004</v>
      </c>
      <c r="G29" s="39">
        <f t="shared" si="2"/>
        <v>252.60374999999999</v>
      </c>
      <c r="H29" s="39">
        <f t="shared" si="3"/>
        <v>3688.0147500000003</v>
      </c>
      <c r="I29" s="39">
        <f t="shared" si="4"/>
        <v>590.08236000000011</v>
      </c>
      <c r="J29" s="39">
        <f t="shared" si="5"/>
        <v>4278.0971100000006</v>
      </c>
      <c r="L29" s="57" t="s">
        <v>128</v>
      </c>
      <c r="M29" s="57" t="s">
        <v>150</v>
      </c>
    </row>
    <row r="30" spans="1:13" ht="14.25">
      <c r="A30" s="2" t="s">
        <v>62</v>
      </c>
      <c r="B30" s="1" t="s">
        <v>63</v>
      </c>
      <c r="C30" s="13">
        <v>4329.21</v>
      </c>
      <c r="E30" s="39">
        <f t="shared" si="0"/>
        <v>4329.21</v>
      </c>
      <c r="F30" s="39">
        <f t="shared" si="1"/>
        <v>86.584199999999996</v>
      </c>
      <c r="G30" s="39">
        <f t="shared" si="2"/>
        <v>324.69074999999998</v>
      </c>
      <c r="H30" s="39">
        <f t="shared" si="3"/>
        <v>4740.48495</v>
      </c>
      <c r="I30" s="39">
        <f t="shared" si="4"/>
        <v>758.47759200000007</v>
      </c>
      <c r="J30" s="39">
        <f t="shared" si="5"/>
        <v>5498.9625420000002</v>
      </c>
      <c r="L30" s="56" t="s">
        <v>140</v>
      </c>
      <c r="M30" s="57" t="s">
        <v>151</v>
      </c>
    </row>
    <row r="31" spans="1:13" ht="14.25">
      <c r="A31" s="2" t="s">
        <v>64</v>
      </c>
      <c r="B31" s="1" t="s">
        <v>65</v>
      </c>
      <c r="C31" s="13">
        <v>1590.27</v>
      </c>
      <c r="E31" s="39">
        <f t="shared" si="0"/>
        <v>1590.27</v>
      </c>
      <c r="F31" s="39">
        <f t="shared" si="1"/>
        <v>31.805399999999999</v>
      </c>
      <c r="G31" s="39">
        <f t="shared" si="2"/>
        <v>119.27024999999999</v>
      </c>
      <c r="H31" s="39">
        <f t="shared" si="3"/>
        <v>1741.34565</v>
      </c>
      <c r="I31" s="39">
        <f t="shared" si="4"/>
        <v>278.61530399999998</v>
      </c>
      <c r="J31" s="39">
        <f t="shared" si="5"/>
        <v>2019.9609539999999</v>
      </c>
      <c r="L31" s="59" t="s">
        <v>140</v>
      </c>
      <c r="M31" s="59" t="s">
        <v>152</v>
      </c>
    </row>
    <row r="32" spans="1:13" ht="14.25">
      <c r="A32" s="2" t="s">
        <v>66</v>
      </c>
      <c r="B32" s="1" t="s">
        <v>67</v>
      </c>
      <c r="C32" s="13">
        <v>1026.76</v>
      </c>
      <c r="E32" s="39">
        <f t="shared" si="0"/>
        <v>1026.76</v>
      </c>
      <c r="F32" s="39">
        <f t="shared" si="1"/>
        <v>20.5352</v>
      </c>
      <c r="G32" s="39">
        <f t="shared" si="2"/>
        <v>77.006999999999991</v>
      </c>
      <c r="H32" s="39">
        <f t="shared" si="3"/>
        <v>1124.3022000000001</v>
      </c>
      <c r="I32" s="39">
        <f t="shared" si="4"/>
        <v>179.88835200000003</v>
      </c>
      <c r="J32" s="39">
        <f t="shared" si="5"/>
        <v>1304.190552</v>
      </c>
      <c r="L32" s="56" t="s">
        <v>131</v>
      </c>
      <c r="M32" s="57" t="s">
        <v>153</v>
      </c>
    </row>
    <row r="33" spans="1:13" ht="14.25">
      <c r="A33" s="2" t="s">
        <v>68</v>
      </c>
      <c r="B33" s="1" t="s">
        <v>69</v>
      </c>
      <c r="C33" s="13">
        <v>1026.76</v>
      </c>
      <c r="E33" s="39">
        <f t="shared" si="0"/>
        <v>1026.76</v>
      </c>
      <c r="F33" s="39">
        <f t="shared" si="1"/>
        <v>20.5352</v>
      </c>
      <c r="G33" s="39">
        <f t="shared" si="2"/>
        <v>77.006999999999991</v>
      </c>
      <c r="H33" s="39">
        <f t="shared" si="3"/>
        <v>1124.3022000000001</v>
      </c>
      <c r="I33" s="39">
        <f t="shared" si="4"/>
        <v>179.88835200000003</v>
      </c>
      <c r="J33" s="39">
        <f t="shared" si="5"/>
        <v>1304.190552</v>
      </c>
      <c r="L33" s="57" t="s">
        <v>128</v>
      </c>
      <c r="M33" s="57" t="s">
        <v>154</v>
      </c>
    </row>
    <row r="34" spans="1:13" ht="14.25">
      <c r="A34" s="2" t="s">
        <v>70</v>
      </c>
      <c r="B34" s="1" t="s">
        <v>71</v>
      </c>
      <c r="C34" s="13">
        <v>3888.97</v>
      </c>
      <c r="E34" s="39">
        <f t="shared" si="0"/>
        <v>3888.97</v>
      </c>
      <c r="F34" s="39">
        <f t="shared" si="1"/>
        <v>77.779399999999995</v>
      </c>
      <c r="G34" s="39">
        <f t="shared" si="2"/>
        <v>291.67274999999995</v>
      </c>
      <c r="H34" s="39">
        <f t="shared" si="3"/>
        <v>4258.4221499999994</v>
      </c>
      <c r="I34" s="39">
        <f t="shared" si="4"/>
        <v>681.34754399999997</v>
      </c>
      <c r="J34" s="39">
        <f t="shared" si="5"/>
        <v>4939.7696939999996</v>
      </c>
      <c r="L34" s="57" t="s">
        <v>131</v>
      </c>
      <c r="M34" s="57" t="s">
        <v>155</v>
      </c>
    </row>
    <row r="35" spans="1:13" ht="14.25">
      <c r="A35" s="2" t="s">
        <v>72</v>
      </c>
      <c r="B35" s="1" t="s">
        <v>73</v>
      </c>
      <c r="C35" s="13">
        <v>3143.57</v>
      </c>
      <c r="E35" s="39">
        <f t="shared" si="0"/>
        <v>3143.57</v>
      </c>
      <c r="F35" s="39">
        <f t="shared" si="1"/>
        <v>62.871400000000001</v>
      </c>
      <c r="G35" s="39">
        <f t="shared" si="2"/>
        <v>235.76775000000001</v>
      </c>
      <c r="H35" s="39">
        <f t="shared" si="3"/>
        <v>3442.2091500000001</v>
      </c>
      <c r="I35" s="39">
        <f t="shared" si="4"/>
        <v>550.75346400000001</v>
      </c>
      <c r="J35" s="39">
        <f t="shared" si="5"/>
        <v>3992.962614</v>
      </c>
      <c r="L35" s="57" t="s">
        <v>128</v>
      </c>
      <c r="M35" s="57" t="s">
        <v>156</v>
      </c>
    </row>
    <row r="36" spans="1:13" ht="14.25">
      <c r="A36" s="2" t="s">
        <v>74</v>
      </c>
      <c r="B36" s="1" t="s">
        <v>75</v>
      </c>
      <c r="C36" s="13">
        <v>3607.47</v>
      </c>
      <c r="E36" s="39">
        <f t="shared" si="0"/>
        <v>3607.47</v>
      </c>
      <c r="F36" s="39">
        <f t="shared" si="1"/>
        <v>72.1494</v>
      </c>
      <c r="G36" s="39">
        <f t="shared" si="2"/>
        <v>270.56025</v>
      </c>
      <c r="H36" s="39">
        <f t="shared" si="3"/>
        <v>3950.1796499999996</v>
      </c>
      <c r="I36" s="39">
        <f t="shared" si="4"/>
        <v>632.02874399999996</v>
      </c>
      <c r="J36" s="39">
        <f t="shared" si="5"/>
        <v>4582.2083939999993</v>
      </c>
      <c r="L36" s="57" t="s">
        <v>128</v>
      </c>
      <c r="M36" s="57" t="s">
        <v>157</v>
      </c>
    </row>
    <row r="37" spans="1:13" ht="14.25">
      <c r="A37" s="2" t="s">
        <v>76</v>
      </c>
      <c r="B37" s="1" t="s">
        <v>77</v>
      </c>
      <c r="C37" s="13">
        <v>1026.76</v>
      </c>
      <c r="E37" s="39">
        <f t="shared" si="0"/>
        <v>1026.76</v>
      </c>
      <c r="F37" s="39">
        <f t="shared" si="1"/>
        <v>20.5352</v>
      </c>
      <c r="G37" s="39">
        <f t="shared" si="2"/>
        <v>77.006999999999991</v>
      </c>
      <c r="H37" s="39">
        <f t="shared" si="3"/>
        <v>1124.3022000000001</v>
      </c>
      <c r="I37" s="39">
        <f t="shared" si="4"/>
        <v>179.88835200000003</v>
      </c>
      <c r="J37" s="39">
        <f t="shared" si="5"/>
        <v>1304.190552</v>
      </c>
      <c r="L37" s="57" t="s">
        <v>128</v>
      </c>
      <c r="M37" s="57" t="s">
        <v>158</v>
      </c>
    </row>
    <row r="38" spans="1:13" ht="14.25">
      <c r="A38" s="2" t="s">
        <v>78</v>
      </c>
      <c r="B38" s="1" t="s">
        <v>79</v>
      </c>
      <c r="C38" s="13">
        <v>2526.7600000000002</v>
      </c>
      <c r="E38" s="39">
        <f t="shared" si="0"/>
        <v>2526.7600000000002</v>
      </c>
      <c r="F38" s="39">
        <f t="shared" si="1"/>
        <v>50.535200000000003</v>
      </c>
      <c r="G38" s="39">
        <f t="shared" si="2"/>
        <v>189.50700000000001</v>
      </c>
      <c r="H38" s="39">
        <f t="shared" si="3"/>
        <v>2766.8022000000001</v>
      </c>
      <c r="I38" s="39">
        <f t="shared" si="4"/>
        <v>442.68835200000001</v>
      </c>
      <c r="J38" s="39">
        <f t="shared" si="5"/>
        <v>3209.4905520000002</v>
      </c>
      <c r="L38" s="56" t="s">
        <v>128</v>
      </c>
      <c r="M38" s="57" t="s">
        <v>159</v>
      </c>
    </row>
    <row r="39" spans="1:13" ht="14.25">
      <c r="A39" s="2" t="s">
        <v>80</v>
      </c>
      <c r="B39" s="1" t="s">
        <v>81</v>
      </c>
      <c r="C39" s="13">
        <v>5985</v>
      </c>
      <c r="E39" s="39">
        <f t="shared" si="0"/>
        <v>5985</v>
      </c>
      <c r="F39" s="39">
        <f t="shared" si="1"/>
        <v>119.7</v>
      </c>
      <c r="G39" s="39">
        <f t="shared" si="2"/>
        <v>448.875</v>
      </c>
      <c r="H39" s="39">
        <f t="shared" si="3"/>
        <v>6553.5749999999998</v>
      </c>
      <c r="I39" s="39">
        <f t="shared" si="4"/>
        <v>1048.5719999999999</v>
      </c>
      <c r="J39" s="39">
        <f t="shared" si="5"/>
        <v>7602.1469999999999</v>
      </c>
      <c r="L39" s="56" t="s">
        <v>131</v>
      </c>
      <c r="M39" s="57" t="s">
        <v>160</v>
      </c>
    </row>
    <row r="40" spans="1:13" ht="14.25">
      <c r="A40" s="2" t="s">
        <v>82</v>
      </c>
      <c r="B40" s="1" t="s">
        <v>83</v>
      </c>
      <c r="C40" s="13">
        <v>1499.96</v>
      </c>
      <c r="E40" s="39">
        <f t="shared" si="0"/>
        <v>1499.96</v>
      </c>
      <c r="F40" s="39">
        <f t="shared" si="1"/>
        <v>29.999200000000002</v>
      </c>
      <c r="G40" s="39">
        <f t="shared" si="2"/>
        <v>112.497</v>
      </c>
      <c r="H40" s="39">
        <f t="shared" si="3"/>
        <v>1642.4562000000001</v>
      </c>
      <c r="I40" s="39">
        <f t="shared" si="4"/>
        <v>262.79299200000003</v>
      </c>
      <c r="J40" s="39">
        <f t="shared" si="5"/>
        <v>1905.2491920000002</v>
      </c>
      <c r="L40" s="56" t="s">
        <v>128</v>
      </c>
      <c r="M40" s="57" t="s">
        <v>161</v>
      </c>
    </row>
    <row r="41" spans="1:13" ht="14.25">
      <c r="A41" s="2" t="s">
        <v>84</v>
      </c>
      <c r="B41" s="1" t="s">
        <v>85</v>
      </c>
      <c r="C41" s="13">
        <v>2190.69</v>
      </c>
      <c r="E41" s="39">
        <f t="shared" si="0"/>
        <v>2190.69</v>
      </c>
      <c r="F41" s="39">
        <f t="shared" si="1"/>
        <v>43.813800000000001</v>
      </c>
      <c r="G41" s="39">
        <f t="shared" si="2"/>
        <v>164.30175</v>
      </c>
      <c r="H41" s="39">
        <f t="shared" si="3"/>
        <v>2398.80555</v>
      </c>
      <c r="I41" s="39">
        <f t="shared" si="4"/>
        <v>383.80888800000002</v>
      </c>
      <c r="J41" s="39">
        <f t="shared" si="5"/>
        <v>2782.6144380000001</v>
      </c>
      <c r="L41" s="56" t="s">
        <v>131</v>
      </c>
      <c r="M41" s="57" t="s">
        <v>162</v>
      </c>
    </row>
    <row r="42" spans="1:13" ht="14.25">
      <c r="A42" s="2" t="s">
        <v>86</v>
      </c>
      <c r="B42" s="1" t="s">
        <v>87</v>
      </c>
      <c r="C42" s="13">
        <v>1026.76</v>
      </c>
      <c r="E42" s="39">
        <f t="shared" si="0"/>
        <v>1026.76</v>
      </c>
      <c r="F42" s="39">
        <f t="shared" si="1"/>
        <v>20.5352</v>
      </c>
      <c r="G42" s="39">
        <f t="shared" si="2"/>
        <v>77.006999999999991</v>
      </c>
      <c r="H42" s="39">
        <f t="shared" si="3"/>
        <v>1124.3022000000001</v>
      </c>
      <c r="I42" s="39">
        <f t="shared" si="4"/>
        <v>179.88835200000003</v>
      </c>
      <c r="J42" s="39">
        <f t="shared" si="5"/>
        <v>1304.190552</v>
      </c>
      <c r="L42" s="56" t="s">
        <v>128</v>
      </c>
      <c r="M42" s="57" t="s">
        <v>163</v>
      </c>
    </row>
    <row r="43" spans="1:13" ht="14.25">
      <c r="A43" s="2" t="s">
        <v>88</v>
      </c>
      <c r="B43" s="1" t="s">
        <v>89</v>
      </c>
      <c r="C43" s="13">
        <v>1026.76</v>
      </c>
      <c r="E43" s="39">
        <f t="shared" si="0"/>
        <v>1026.76</v>
      </c>
      <c r="F43" s="39">
        <f t="shared" si="1"/>
        <v>20.5352</v>
      </c>
      <c r="G43" s="39">
        <f t="shared" si="2"/>
        <v>77.006999999999991</v>
      </c>
      <c r="H43" s="39">
        <f t="shared" si="3"/>
        <v>1124.3022000000001</v>
      </c>
      <c r="I43" s="39">
        <f t="shared" si="4"/>
        <v>179.88835200000003</v>
      </c>
      <c r="J43" s="39">
        <f t="shared" si="5"/>
        <v>1304.190552</v>
      </c>
      <c r="L43" s="57" t="s">
        <v>128</v>
      </c>
      <c r="M43" s="57" t="s">
        <v>164</v>
      </c>
    </row>
    <row r="44" spans="1:13" ht="14.25">
      <c r="A44" s="2" t="s">
        <v>90</v>
      </c>
      <c r="B44" s="1" t="s">
        <v>91</v>
      </c>
      <c r="C44" s="13">
        <v>1026.76</v>
      </c>
      <c r="E44" s="39">
        <f t="shared" si="0"/>
        <v>1026.76</v>
      </c>
      <c r="F44" s="39">
        <f t="shared" si="1"/>
        <v>20.5352</v>
      </c>
      <c r="G44" s="39">
        <f t="shared" si="2"/>
        <v>77.006999999999991</v>
      </c>
      <c r="H44" s="39">
        <f t="shared" si="3"/>
        <v>1124.3022000000001</v>
      </c>
      <c r="I44" s="39">
        <f t="shared" si="4"/>
        <v>179.88835200000003</v>
      </c>
      <c r="J44" s="39">
        <f t="shared" si="5"/>
        <v>1304.190552</v>
      </c>
      <c r="L44" s="56" t="s">
        <v>131</v>
      </c>
      <c r="M44" s="57" t="s">
        <v>165</v>
      </c>
    </row>
    <row r="45" spans="1:13" ht="14.25">
      <c r="A45" s="2" t="s">
        <v>92</v>
      </c>
      <c r="B45" s="1" t="s">
        <v>93</v>
      </c>
      <c r="C45" s="13">
        <v>684.51</v>
      </c>
      <c r="E45" s="39">
        <f t="shared" si="0"/>
        <v>684.51</v>
      </c>
      <c r="F45" s="39">
        <f t="shared" si="1"/>
        <v>13.690200000000001</v>
      </c>
      <c r="G45" s="39">
        <f t="shared" si="2"/>
        <v>51.338249999999995</v>
      </c>
      <c r="H45" s="39">
        <f t="shared" si="3"/>
        <v>749.53845000000001</v>
      </c>
      <c r="I45" s="39">
        <f t="shared" si="4"/>
        <v>119.926152</v>
      </c>
      <c r="J45" s="39">
        <f t="shared" si="5"/>
        <v>869.46460200000001</v>
      </c>
      <c r="L45" s="60" t="s">
        <v>128</v>
      </c>
      <c r="M45" s="60" t="s">
        <v>166</v>
      </c>
    </row>
    <row r="47" spans="1:13" s="7" customFormat="1">
      <c r="A47" s="15"/>
      <c r="C47" s="7" t="s">
        <v>94</v>
      </c>
      <c r="E47" s="37" t="s">
        <v>94</v>
      </c>
      <c r="F47" s="37" t="s">
        <v>94</v>
      </c>
      <c r="G47" s="37" t="s">
        <v>94</v>
      </c>
      <c r="H47" s="37" t="s">
        <v>94</v>
      </c>
      <c r="I47" s="37" t="s">
        <v>94</v>
      </c>
      <c r="J47" s="37" t="s">
        <v>94</v>
      </c>
    </row>
    <row r="48" spans="1:13" ht="13.5" thickBot="1">
      <c r="A48" s="18" t="s">
        <v>95</v>
      </c>
      <c r="B48" s="1" t="s">
        <v>96</v>
      </c>
      <c r="C48" s="17">
        <v>101859.61</v>
      </c>
      <c r="E48" s="40">
        <f>SUM(E11:E45)</f>
        <v>101859.61</v>
      </c>
      <c r="F48" s="40">
        <f t="shared" ref="F48:J48" si="6">SUM(F11:F45)</f>
        <v>2037.1922000000002</v>
      </c>
      <c r="G48" s="40">
        <f t="shared" si="6"/>
        <v>7639.4707499999959</v>
      </c>
      <c r="H48" s="40">
        <f t="shared" si="6"/>
        <v>111536.27295000004</v>
      </c>
      <c r="I48" s="40">
        <f t="shared" si="6"/>
        <v>17845.803672000002</v>
      </c>
      <c r="J48" s="40">
        <f t="shared" si="6"/>
        <v>129382.07662200002</v>
      </c>
    </row>
    <row r="49" spans="1:3" ht="12" thickTop="1"/>
    <row r="50" spans="1:3">
      <c r="C50" s="1" t="s">
        <v>96</v>
      </c>
    </row>
    <row r="51" spans="1:3">
      <c r="A51" s="2" t="s">
        <v>96</v>
      </c>
      <c r="B51" s="1" t="s">
        <v>96</v>
      </c>
      <c r="C51" s="16"/>
    </row>
  </sheetData>
  <autoFilter ref="A10:M45"/>
  <mergeCells count="1">
    <mergeCell ref="E7:J7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51"/>
  <sheetViews>
    <sheetView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C20" sqref="C20"/>
    </sheetView>
  </sheetViews>
  <sheetFormatPr baseColWidth="10" defaultRowHeight="11.25"/>
  <cols>
    <col min="1" max="1" width="8.42578125" style="2" customWidth="1"/>
    <col min="2" max="2" width="26.5703125" style="1" customWidth="1"/>
    <col min="3" max="4" width="10.28515625" style="1" customWidth="1"/>
    <col min="5" max="5" width="11.5703125" style="1" customWidth="1"/>
    <col min="6" max="6" width="13.5703125" style="1" bestFit="1" customWidth="1"/>
    <col min="7" max="8" width="13" style="1" bestFit="1" customWidth="1"/>
    <col min="9" max="9" width="11.5703125" style="1" customWidth="1"/>
    <col min="10" max="10" width="11.7109375" style="1" customWidth="1"/>
    <col min="11" max="11" width="11.140625" style="1" customWidth="1"/>
    <col min="12" max="12" width="11.85546875" style="1" customWidth="1"/>
    <col min="13" max="13" width="9.28515625" style="1" customWidth="1"/>
    <col min="14" max="14" width="9.140625" style="1" customWidth="1"/>
    <col min="15" max="15" width="13" style="1" bestFit="1" customWidth="1"/>
    <col min="16" max="16" width="11" style="1" customWidth="1"/>
    <col min="17" max="16384" width="11.42578125" style="1"/>
  </cols>
  <sheetData>
    <row r="1" spans="1:16" ht="18" customHeight="1">
      <c r="A1" s="3" t="s">
        <v>0</v>
      </c>
      <c r="B1" s="44" t="s">
        <v>96</v>
      </c>
      <c r="C1" s="45"/>
      <c r="D1" s="45"/>
    </row>
    <row r="2" spans="1:16" ht="24.95" customHeight="1">
      <c r="A2" s="4" t="s">
        <v>1</v>
      </c>
      <c r="B2" s="20" t="s">
        <v>2</v>
      </c>
      <c r="C2" s="21"/>
      <c r="D2" s="21"/>
    </row>
    <row r="3" spans="1:16" ht="15.75">
      <c r="B3" s="22" t="s">
        <v>3</v>
      </c>
      <c r="C3" s="23"/>
      <c r="D3" s="23"/>
      <c r="E3" s="7"/>
    </row>
    <row r="4" spans="1:16" ht="15">
      <c r="B4" s="24" t="s">
        <v>4</v>
      </c>
      <c r="C4" s="23"/>
      <c r="D4" s="23"/>
      <c r="E4" s="7"/>
    </row>
    <row r="5" spans="1:16">
      <c r="B5" s="6" t="s">
        <v>5</v>
      </c>
    </row>
    <row r="6" spans="1:16">
      <c r="B6" s="6" t="s">
        <v>6</v>
      </c>
    </row>
    <row r="8" spans="1:16" s="5" customFormat="1" ht="23.25" thickBot="1">
      <c r="A8" s="8" t="s">
        <v>7</v>
      </c>
      <c r="B8" s="9" t="s">
        <v>8</v>
      </c>
      <c r="C8" s="9" t="s">
        <v>9</v>
      </c>
      <c r="D8" s="9" t="s">
        <v>10</v>
      </c>
      <c r="E8" s="9" t="s">
        <v>11</v>
      </c>
      <c r="F8" s="10" t="s">
        <v>12</v>
      </c>
      <c r="G8" s="9" t="s">
        <v>13</v>
      </c>
      <c r="H8" s="9" t="s">
        <v>14</v>
      </c>
      <c r="I8" s="9" t="s">
        <v>15</v>
      </c>
      <c r="J8" s="9" t="s">
        <v>16</v>
      </c>
      <c r="K8" s="9" t="s">
        <v>17</v>
      </c>
      <c r="L8" s="9" t="s">
        <v>18</v>
      </c>
      <c r="M8" s="9" t="s">
        <v>19</v>
      </c>
      <c r="N8" s="9" t="s">
        <v>20</v>
      </c>
      <c r="O8" s="10" t="s">
        <v>21</v>
      </c>
      <c r="P8" s="11" t="s">
        <v>22</v>
      </c>
    </row>
    <row r="9" spans="1:16" ht="12" thickTop="1">
      <c r="A9" s="12" t="s">
        <v>23</v>
      </c>
    </row>
    <row r="11" spans="1:16">
      <c r="A11" s="2" t="s">
        <v>24</v>
      </c>
      <c r="B11" s="1" t="s">
        <v>25</v>
      </c>
      <c r="C11" s="13">
        <v>880.08</v>
      </c>
      <c r="D11" s="13">
        <v>146.68</v>
      </c>
      <c r="E11" s="13">
        <v>0</v>
      </c>
      <c r="F11" s="13">
        <v>1026.76</v>
      </c>
      <c r="G11" s="13">
        <v>0</v>
      </c>
      <c r="H11" s="13">
        <v>0</v>
      </c>
      <c r="I11" s="14">
        <v>-18.41</v>
      </c>
      <c r="J11" s="13">
        <v>0</v>
      </c>
      <c r="K11" s="13">
        <v>25.48</v>
      </c>
      <c r="L11" s="13">
        <v>0</v>
      </c>
      <c r="M11" s="14">
        <v>-0.11</v>
      </c>
      <c r="N11" s="13">
        <v>0</v>
      </c>
      <c r="O11" s="13">
        <v>6.96</v>
      </c>
      <c r="P11" s="13">
        <v>1019.8</v>
      </c>
    </row>
    <row r="12" spans="1:16">
      <c r="A12" s="2" t="s">
        <v>26</v>
      </c>
      <c r="B12" s="1" t="s">
        <v>27</v>
      </c>
      <c r="C12" s="13">
        <v>880.08</v>
      </c>
      <c r="D12" s="13">
        <v>146.68</v>
      </c>
      <c r="E12" s="13">
        <v>0</v>
      </c>
      <c r="F12" s="13">
        <v>1026.76</v>
      </c>
      <c r="G12" s="13">
        <v>0</v>
      </c>
      <c r="H12" s="13">
        <v>0</v>
      </c>
      <c r="I12" s="14">
        <v>-18.41</v>
      </c>
      <c r="J12" s="13">
        <v>0</v>
      </c>
      <c r="K12" s="13">
        <v>228.22</v>
      </c>
      <c r="L12" s="13">
        <v>0</v>
      </c>
      <c r="M12" s="13">
        <v>0.15</v>
      </c>
      <c r="N12" s="13">
        <v>0</v>
      </c>
      <c r="O12" s="13">
        <v>209.96</v>
      </c>
      <c r="P12" s="13">
        <v>816.8</v>
      </c>
    </row>
    <row r="13" spans="1:16">
      <c r="A13" s="2" t="s">
        <v>28</v>
      </c>
      <c r="B13" s="1" t="s">
        <v>29</v>
      </c>
      <c r="C13" s="13">
        <v>880.08</v>
      </c>
      <c r="D13" s="13">
        <v>146.68</v>
      </c>
      <c r="E13" s="13">
        <v>500</v>
      </c>
      <c r="F13" s="13">
        <v>1526.76</v>
      </c>
      <c r="G13" s="13">
        <v>0</v>
      </c>
      <c r="H13" s="13">
        <v>0</v>
      </c>
      <c r="I13" s="13">
        <v>0</v>
      </c>
      <c r="J13" s="13">
        <v>59.18</v>
      </c>
      <c r="K13" s="13">
        <v>25.48</v>
      </c>
      <c r="L13" s="13">
        <v>0</v>
      </c>
      <c r="M13" s="14">
        <v>-0.1</v>
      </c>
      <c r="N13" s="13">
        <v>0</v>
      </c>
      <c r="O13" s="13">
        <v>84.56</v>
      </c>
      <c r="P13" s="13">
        <v>1442.2</v>
      </c>
    </row>
    <row r="14" spans="1:16">
      <c r="A14" s="2" t="s">
        <v>30</v>
      </c>
      <c r="B14" s="1" t="s">
        <v>31</v>
      </c>
      <c r="C14" s="13">
        <v>880.08</v>
      </c>
      <c r="D14" s="13">
        <v>146.68</v>
      </c>
      <c r="E14" s="13">
        <v>0</v>
      </c>
      <c r="F14" s="13">
        <v>1026.76</v>
      </c>
      <c r="G14" s="13">
        <v>0</v>
      </c>
      <c r="H14" s="13">
        <v>0</v>
      </c>
      <c r="I14" s="14">
        <v>-18.41</v>
      </c>
      <c r="J14" s="13">
        <v>0</v>
      </c>
      <c r="K14" s="13">
        <v>64.400000000000006</v>
      </c>
      <c r="L14" s="13">
        <v>0</v>
      </c>
      <c r="M14" s="14">
        <v>-0.03</v>
      </c>
      <c r="N14" s="13">
        <v>0</v>
      </c>
      <c r="O14" s="13">
        <v>45.96</v>
      </c>
      <c r="P14" s="13">
        <v>980.8</v>
      </c>
    </row>
    <row r="15" spans="1:16">
      <c r="A15" s="2" t="s">
        <v>32</v>
      </c>
      <c r="B15" s="1" t="s">
        <v>33</v>
      </c>
      <c r="C15" s="13">
        <v>880.08</v>
      </c>
      <c r="D15" s="13">
        <v>146.68</v>
      </c>
      <c r="E15" s="13">
        <v>4158.74</v>
      </c>
      <c r="F15" s="13">
        <v>5185.5</v>
      </c>
      <c r="G15" s="13">
        <v>439.2</v>
      </c>
      <c r="H15" s="13">
        <v>0</v>
      </c>
      <c r="I15" s="13">
        <v>0</v>
      </c>
      <c r="J15" s="13">
        <v>860.94</v>
      </c>
      <c r="K15" s="13">
        <v>130.94999999999999</v>
      </c>
      <c r="L15" s="13">
        <v>0</v>
      </c>
      <c r="M15" s="13">
        <v>0.11</v>
      </c>
      <c r="N15" s="13">
        <v>249.9</v>
      </c>
      <c r="O15" s="13">
        <v>1681.1</v>
      </c>
      <c r="P15" s="13">
        <v>3504.4</v>
      </c>
    </row>
    <row r="16" spans="1:16">
      <c r="A16" s="2" t="s">
        <v>34</v>
      </c>
      <c r="B16" s="1" t="s">
        <v>35</v>
      </c>
      <c r="C16" s="13">
        <v>1628.58</v>
      </c>
      <c r="D16" s="13">
        <v>271.43</v>
      </c>
      <c r="E16" s="13">
        <v>0</v>
      </c>
      <c r="F16" s="13">
        <v>1900.01</v>
      </c>
      <c r="G16" s="13">
        <v>0</v>
      </c>
      <c r="H16" s="13">
        <v>0</v>
      </c>
      <c r="I16" s="13">
        <v>0</v>
      </c>
      <c r="J16" s="13">
        <v>168.22</v>
      </c>
      <c r="K16" s="13">
        <v>49.06</v>
      </c>
      <c r="L16" s="13">
        <v>0</v>
      </c>
      <c r="M16" s="13">
        <v>0.13</v>
      </c>
      <c r="N16" s="13">
        <v>200</v>
      </c>
      <c r="O16" s="13">
        <v>417.41</v>
      </c>
      <c r="P16" s="13">
        <v>1482.6</v>
      </c>
    </row>
    <row r="17" spans="1:16">
      <c r="A17" s="2" t="s">
        <v>36</v>
      </c>
      <c r="B17" s="1" t="s">
        <v>37</v>
      </c>
      <c r="C17" s="13">
        <v>880.08</v>
      </c>
      <c r="D17" s="13">
        <v>146.68</v>
      </c>
      <c r="E17" s="13">
        <v>0</v>
      </c>
      <c r="F17" s="13">
        <v>1026.76</v>
      </c>
      <c r="G17" s="13">
        <v>0</v>
      </c>
      <c r="H17" s="13">
        <v>0</v>
      </c>
      <c r="I17" s="14">
        <v>-18.41</v>
      </c>
      <c r="J17" s="13">
        <v>0</v>
      </c>
      <c r="K17" s="13">
        <v>137.15</v>
      </c>
      <c r="L17" s="13">
        <v>0</v>
      </c>
      <c r="M17" s="13">
        <v>0.02</v>
      </c>
      <c r="N17" s="13">
        <v>0</v>
      </c>
      <c r="O17" s="13">
        <v>118.76</v>
      </c>
      <c r="P17" s="13">
        <v>908</v>
      </c>
    </row>
    <row r="18" spans="1:16">
      <c r="A18" s="2" t="s">
        <v>38</v>
      </c>
      <c r="B18" s="1" t="s">
        <v>39</v>
      </c>
      <c r="C18" s="13">
        <v>4000.08</v>
      </c>
      <c r="D18" s="13">
        <v>666.68</v>
      </c>
      <c r="E18" s="13">
        <v>0</v>
      </c>
      <c r="F18" s="13">
        <v>4666.76</v>
      </c>
      <c r="G18" s="13">
        <v>0</v>
      </c>
      <c r="H18" s="13">
        <v>0</v>
      </c>
      <c r="I18" s="13">
        <v>0</v>
      </c>
      <c r="J18" s="13">
        <v>741.43</v>
      </c>
      <c r="K18" s="13">
        <v>360.26</v>
      </c>
      <c r="L18" s="13">
        <v>0</v>
      </c>
      <c r="M18" s="13">
        <v>7.0000000000000007E-2</v>
      </c>
      <c r="N18" s="13">
        <v>0</v>
      </c>
      <c r="O18" s="13">
        <v>1101.76</v>
      </c>
      <c r="P18" s="13">
        <v>3565</v>
      </c>
    </row>
    <row r="19" spans="1:16">
      <c r="A19" s="2" t="s">
        <v>40</v>
      </c>
      <c r="B19" s="1" t="s">
        <v>41</v>
      </c>
      <c r="C19" s="13">
        <v>880.08</v>
      </c>
      <c r="D19" s="13">
        <v>146.68</v>
      </c>
      <c r="E19" s="13">
        <v>4990.46</v>
      </c>
      <c r="F19" s="13">
        <v>6017.22</v>
      </c>
      <c r="G19" s="13">
        <v>0</v>
      </c>
      <c r="H19" s="13">
        <v>0</v>
      </c>
      <c r="I19" s="13">
        <v>0</v>
      </c>
      <c r="J19" s="13">
        <v>1056.56</v>
      </c>
      <c r="K19" s="13">
        <v>248.96</v>
      </c>
      <c r="L19" s="13">
        <v>0</v>
      </c>
      <c r="M19" s="14">
        <v>-0.1</v>
      </c>
      <c r="N19" s="13">
        <v>0</v>
      </c>
      <c r="O19" s="13">
        <v>1305.42</v>
      </c>
      <c r="P19" s="13">
        <v>4711.8</v>
      </c>
    </row>
    <row r="20" spans="1:16">
      <c r="A20" s="2" t="s">
        <v>42</v>
      </c>
      <c r="B20" s="1" t="s">
        <v>43</v>
      </c>
      <c r="C20" s="13">
        <v>1000.08</v>
      </c>
      <c r="D20" s="13">
        <v>166.68</v>
      </c>
      <c r="E20" s="13">
        <v>1859.89</v>
      </c>
      <c r="F20" s="13">
        <v>3026.65</v>
      </c>
      <c r="G20" s="13">
        <v>499.32</v>
      </c>
      <c r="H20" s="13">
        <v>0</v>
      </c>
      <c r="I20" s="13">
        <v>0</v>
      </c>
      <c r="J20" s="13">
        <v>391.1</v>
      </c>
      <c r="K20" s="13">
        <v>86.06</v>
      </c>
      <c r="L20" s="13">
        <v>0</v>
      </c>
      <c r="M20" s="14">
        <v>-0.03</v>
      </c>
      <c r="N20" s="13">
        <v>0</v>
      </c>
      <c r="O20" s="13">
        <v>976.45</v>
      </c>
      <c r="P20" s="13">
        <v>2050.1999999999998</v>
      </c>
    </row>
    <row r="21" spans="1:16">
      <c r="A21" s="2" t="s">
        <v>44</v>
      </c>
      <c r="B21" s="1" t="s">
        <v>45</v>
      </c>
      <c r="C21" s="13">
        <v>586.72</v>
      </c>
      <c r="D21" s="13">
        <v>146.68</v>
      </c>
      <c r="E21" s="13">
        <v>0</v>
      </c>
      <c r="F21" s="13">
        <v>733.4</v>
      </c>
      <c r="G21" s="13">
        <v>0</v>
      </c>
      <c r="H21" s="13">
        <v>0</v>
      </c>
      <c r="I21" s="14">
        <v>-51.81</v>
      </c>
      <c r="J21" s="13">
        <v>0</v>
      </c>
      <c r="K21" s="13">
        <v>18.2</v>
      </c>
      <c r="L21" s="13">
        <v>0</v>
      </c>
      <c r="M21" s="13">
        <v>0.01</v>
      </c>
      <c r="N21" s="13">
        <v>0</v>
      </c>
      <c r="O21" s="13">
        <v>-33.6</v>
      </c>
      <c r="P21" s="13">
        <v>767</v>
      </c>
    </row>
    <row r="22" spans="1:16">
      <c r="A22" s="2" t="s">
        <v>46</v>
      </c>
      <c r="B22" s="1" t="s">
        <v>47</v>
      </c>
      <c r="C22" s="13">
        <v>880.08</v>
      </c>
      <c r="D22" s="13">
        <v>146.68</v>
      </c>
      <c r="E22" s="13">
        <v>8265.4599999999991</v>
      </c>
      <c r="F22" s="13">
        <v>9292.2199999999993</v>
      </c>
      <c r="G22" s="13">
        <v>0</v>
      </c>
      <c r="H22" s="13">
        <v>0</v>
      </c>
      <c r="I22" s="13">
        <v>0</v>
      </c>
      <c r="J22" s="13">
        <v>1940.5</v>
      </c>
      <c r="K22" s="13">
        <v>58.66</v>
      </c>
      <c r="L22" s="13">
        <v>0</v>
      </c>
      <c r="M22" s="14">
        <v>-0.14000000000000001</v>
      </c>
      <c r="N22" s="13">
        <v>0</v>
      </c>
      <c r="O22" s="13">
        <v>1999.02</v>
      </c>
      <c r="P22" s="13">
        <v>7293.2</v>
      </c>
    </row>
    <row r="23" spans="1:16">
      <c r="A23" s="2" t="s">
        <v>48</v>
      </c>
      <c r="B23" s="1" t="s">
        <v>49</v>
      </c>
      <c r="C23" s="13">
        <v>880.08</v>
      </c>
      <c r="D23" s="13">
        <v>146.68</v>
      </c>
      <c r="E23" s="13">
        <v>0</v>
      </c>
      <c r="F23" s="13">
        <v>1026.76</v>
      </c>
      <c r="G23" s="13">
        <v>0</v>
      </c>
      <c r="H23" s="13">
        <v>0</v>
      </c>
      <c r="I23" s="14">
        <v>-18.41</v>
      </c>
      <c r="J23" s="13">
        <v>0</v>
      </c>
      <c r="K23" s="13">
        <v>60.73</v>
      </c>
      <c r="L23" s="13">
        <v>428.97</v>
      </c>
      <c r="M23" s="14">
        <v>-0.13</v>
      </c>
      <c r="N23" s="13">
        <v>0</v>
      </c>
      <c r="O23" s="13">
        <v>471.16</v>
      </c>
      <c r="P23" s="13">
        <v>555.6</v>
      </c>
    </row>
    <row r="24" spans="1:16">
      <c r="A24" s="2" t="s">
        <v>50</v>
      </c>
      <c r="B24" s="1" t="s">
        <v>51</v>
      </c>
      <c r="C24" s="13">
        <v>6000</v>
      </c>
      <c r="D24" s="13">
        <v>1000</v>
      </c>
      <c r="E24" s="13">
        <v>0</v>
      </c>
      <c r="F24" s="13">
        <v>7000</v>
      </c>
      <c r="G24" s="13">
        <v>146.4</v>
      </c>
      <c r="H24" s="13">
        <v>0</v>
      </c>
      <c r="I24" s="13">
        <v>0</v>
      </c>
      <c r="J24" s="13">
        <v>1287.71</v>
      </c>
      <c r="K24" s="13">
        <v>360.26</v>
      </c>
      <c r="L24" s="13">
        <v>0</v>
      </c>
      <c r="M24" s="13">
        <v>0.03</v>
      </c>
      <c r="N24" s="13">
        <v>0</v>
      </c>
      <c r="O24" s="13">
        <v>1794.4</v>
      </c>
      <c r="P24" s="13">
        <v>5205.6000000000004</v>
      </c>
    </row>
    <row r="25" spans="1:16">
      <c r="A25" s="2" t="s">
        <v>52</v>
      </c>
      <c r="B25" s="1" t="s">
        <v>53</v>
      </c>
      <c r="C25" s="13">
        <v>880.08</v>
      </c>
      <c r="D25" s="13">
        <v>146.68</v>
      </c>
      <c r="E25" s="13">
        <v>0</v>
      </c>
      <c r="F25" s="13">
        <v>1026.76</v>
      </c>
      <c r="G25" s="13">
        <v>0</v>
      </c>
      <c r="H25" s="13">
        <v>0</v>
      </c>
      <c r="I25" s="14">
        <v>-18.41</v>
      </c>
      <c r="J25" s="13">
        <v>0</v>
      </c>
      <c r="K25" s="13">
        <v>136.06</v>
      </c>
      <c r="L25" s="13">
        <v>0</v>
      </c>
      <c r="M25" s="13">
        <v>0.11</v>
      </c>
      <c r="N25" s="13">
        <v>0</v>
      </c>
      <c r="O25" s="13">
        <v>117.76</v>
      </c>
      <c r="P25" s="13">
        <v>909</v>
      </c>
    </row>
    <row r="26" spans="1:16">
      <c r="A26" s="2" t="s">
        <v>54</v>
      </c>
      <c r="B26" s="1" t="s">
        <v>55</v>
      </c>
      <c r="C26" s="13">
        <v>880.08</v>
      </c>
      <c r="D26" s="13">
        <v>146.68</v>
      </c>
      <c r="E26" s="13">
        <v>0</v>
      </c>
      <c r="F26" s="13">
        <v>1026.76</v>
      </c>
      <c r="G26" s="13">
        <v>0</v>
      </c>
      <c r="H26" s="13">
        <v>0</v>
      </c>
      <c r="I26" s="14">
        <v>-18.41</v>
      </c>
      <c r="J26" s="13">
        <v>0</v>
      </c>
      <c r="K26" s="13">
        <v>158.80000000000001</v>
      </c>
      <c r="L26" s="13">
        <v>0</v>
      </c>
      <c r="M26" s="13">
        <v>0.17</v>
      </c>
      <c r="N26" s="13">
        <v>0</v>
      </c>
      <c r="O26" s="13">
        <v>140.56</v>
      </c>
      <c r="P26" s="13">
        <v>886.2</v>
      </c>
    </row>
    <row r="27" spans="1:16">
      <c r="A27" s="2" t="s">
        <v>56</v>
      </c>
      <c r="B27" s="1" t="s">
        <v>57</v>
      </c>
      <c r="C27" s="13">
        <v>880.08</v>
      </c>
      <c r="D27" s="13">
        <v>146.68</v>
      </c>
      <c r="E27" s="13">
        <v>10655.23</v>
      </c>
      <c r="F27" s="13">
        <v>11681.99</v>
      </c>
      <c r="G27" s="13">
        <v>0</v>
      </c>
      <c r="H27" s="13">
        <v>0</v>
      </c>
      <c r="I27" s="13">
        <v>0</v>
      </c>
      <c r="J27" s="13">
        <v>2657.44</v>
      </c>
      <c r="K27" s="13">
        <v>222.32</v>
      </c>
      <c r="L27" s="13">
        <v>0</v>
      </c>
      <c r="M27" s="13">
        <v>0.03</v>
      </c>
      <c r="N27" s="13">
        <v>0</v>
      </c>
      <c r="O27" s="13">
        <v>2879.79</v>
      </c>
      <c r="P27" s="13">
        <v>8802.2000000000007</v>
      </c>
    </row>
    <row r="28" spans="1:16">
      <c r="A28" s="2" t="s">
        <v>58</v>
      </c>
      <c r="B28" s="1" t="s">
        <v>59</v>
      </c>
      <c r="C28" s="13">
        <v>4000.08</v>
      </c>
      <c r="D28" s="13">
        <v>666.68</v>
      </c>
      <c r="E28" s="13">
        <v>0</v>
      </c>
      <c r="F28" s="13">
        <v>4666.76</v>
      </c>
      <c r="G28" s="13">
        <v>661</v>
      </c>
      <c r="H28" s="13">
        <v>0</v>
      </c>
      <c r="I28" s="13">
        <v>0</v>
      </c>
      <c r="J28" s="13">
        <v>741.43</v>
      </c>
      <c r="K28" s="13">
        <v>360.26</v>
      </c>
      <c r="L28" s="13">
        <v>0</v>
      </c>
      <c r="M28" s="13">
        <v>7.0000000000000007E-2</v>
      </c>
      <c r="N28" s="13">
        <v>0</v>
      </c>
      <c r="O28" s="13">
        <v>1762.76</v>
      </c>
      <c r="P28" s="13">
        <v>2904</v>
      </c>
    </row>
    <row r="29" spans="1:16">
      <c r="A29" s="2" t="s">
        <v>60</v>
      </c>
      <c r="B29" s="1" t="s">
        <v>61</v>
      </c>
      <c r="C29" s="13">
        <v>733.4</v>
      </c>
      <c r="D29" s="13">
        <v>122.23</v>
      </c>
      <c r="E29" s="13">
        <v>2512.42</v>
      </c>
      <c r="F29" s="13">
        <v>3368.05</v>
      </c>
      <c r="G29" s="13">
        <v>0</v>
      </c>
      <c r="H29" s="13">
        <v>0</v>
      </c>
      <c r="I29" s="13">
        <v>0</v>
      </c>
      <c r="J29" s="13">
        <v>464.03</v>
      </c>
      <c r="K29" s="13">
        <v>300.01</v>
      </c>
      <c r="L29" s="13">
        <v>0</v>
      </c>
      <c r="M29" s="13">
        <v>0.01</v>
      </c>
      <c r="N29" s="13">
        <v>0</v>
      </c>
      <c r="O29" s="13">
        <v>764.05</v>
      </c>
      <c r="P29" s="13">
        <v>2604</v>
      </c>
    </row>
    <row r="30" spans="1:16">
      <c r="A30" s="2" t="s">
        <v>62</v>
      </c>
      <c r="B30" s="1" t="s">
        <v>63</v>
      </c>
      <c r="C30" s="13">
        <v>1000.08</v>
      </c>
      <c r="D30" s="13">
        <v>166.68</v>
      </c>
      <c r="E30" s="13">
        <v>3162.45</v>
      </c>
      <c r="F30" s="13">
        <v>4329.21</v>
      </c>
      <c r="G30" s="13">
        <v>0</v>
      </c>
      <c r="H30" s="13">
        <v>0</v>
      </c>
      <c r="I30" s="13">
        <v>0</v>
      </c>
      <c r="J30" s="13">
        <v>669.33</v>
      </c>
      <c r="K30" s="13">
        <v>89.32</v>
      </c>
      <c r="L30" s="13">
        <v>0</v>
      </c>
      <c r="M30" s="14">
        <v>-0.04</v>
      </c>
      <c r="N30" s="13">
        <v>0</v>
      </c>
      <c r="O30" s="13">
        <v>758.61</v>
      </c>
      <c r="P30" s="13">
        <v>3570.6</v>
      </c>
    </row>
    <row r="31" spans="1:16">
      <c r="A31" s="2" t="s">
        <v>64</v>
      </c>
      <c r="B31" s="1" t="s">
        <v>65</v>
      </c>
      <c r="C31" s="13">
        <v>666.72</v>
      </c>
      <c r="D31" s="13">
        <v>166.68</v>
      </c>
      <c r="E31" s="13">
        <v>756.87</v>
      </c>
      <c r="F31" s="13">
        <v>1590.27</v>
      </c>
      <c r="G31" s="13">
        <v>0</v>
      </c>
      <c r="H31" s="13">
        <v>0</v>
      </c>
      <c r="I31" s="13">
        <v>0</v>
      </c>
      <c r="J31" s="13">
        <v>66.09</v>
      </c>
      <c r="K31" s="13">
        <v>20.69</v>
      </c>
      <c r="L31" s="13">
        <v>0</v>
      </c>
      <c r="M31" s="13">
        <v>0.09</v>
      </c>
      <c r="N31" s="13">
        <v>0</v>
      </c>
      <c r="O31" s="13">
        <v>86.87</v>
      </c>
      <c r="P31" s="13">
        <v>1503.4</v>
      </c>
    </row>
    <row r="32" spans="1:16">
      <c r="A32" s="2" t="s">
        <v>66</v>
      </c>
      <c r="B32" s="1" t="s">
        <v>67</v>
      </c>
      <c r="C32" s="13">
        <v>880.08</v>
      </c>
      <c r="D32" s="13">
        <v>146.68</v>
      </c>
      <c r="E32" s="13">
        <v>0</v>
      </c>
      <c r="F32" s="13">
        <v>1026.76</v>
      </c>
      <c r="G32" s="13">
        <v>0</v>
      </c>
      <c r="H32" s="13">
        <v>0</v>
      </c>
      <c r="I32" s="14">
        <v>-18.41</v>
      </c>
      <c r="J32" s="13">
        <v>0</v>
      </c>
      <c r="K32" s="13">
        <v>29.06</v>
      </c>
      <c r="L32" s="13">
        <v>0</v>
      </c>
      <c r="M32" s="14">
        <v>-0.09</v>
      </c>
      <c r="N32" s="13">
        <v>0</v>
      </c>
      <c r="O32" s="13">
        <v>10.56</v>
      </c>
      <c r="P32" s="13">
        <v>1016.2</v>
      </c>
    </row>
    <row r="33" spans="1:16">
      <c r="A33" s="2" t="s">
        <v>68</v>
      </c>
      <c r="B33" s="1" t="s">
        <v>69</v>
      </c>
      <c r="C33" s="13">
        <v>880.08</v>
      </c>
      <c r="D33" s="13">
        <v>146.68</v>
      </c>
      <c r="E33" s="13">
        <v>0</v>
      </c>
      <c r="F33" s="13">
        <v>1026.76</v>
      </c>
      <c r="G33" s="13">
        <v>0</v>
      </c>
      <c r="H33" s="13">
        <v>0</v>
      </c>
      <c r="I33" s="14">
        <v>-18.41</v>
      </c>
      <c r="J33" s="13">
        <v>0</v>
      </c>
      <c r="K33" s="13">
        <v>144.44</v>
      </c>
      <c r="L33" s="13">
        <v>0</v>
      </c>
      <c r="M33" s="13">
        <v>0.13</v>
      </c>
      <c r="N33" s="13">
        <v>0</v>
      </c>
      <c r="O33" s="13">
        <v>126.16</v>
      </c>
      <c r="P33" s="13">
        <v>900.6</v>
      </c>
    </row>
    <row r="34" spans="1:16">
      <c r="A34" s="2" t="s">
        <v>70</v>
      </c>
      <c r="B34" s="1" t="s">
        <v>71</v>
      </c>
      <c r="C34" s="13">
        <v>3333.4</v>
      </c>
      <c r="D34" s="13">
        <v>555.57000000000005</v>
      </c>
      <c r="E34" s="13">
        <v>0</v>
      </c>
      <c r="F34" s="13">
        <v>3888.97</v>
      </c>
      <c r="G34" s="13">
        <v>154.88999999999999</v>
      </c>
      <c r="H34" s="13">
        <v>0</v>
      </c>
      <c r="I34" s="13">
        <v>0</v>
      </c>
      <c r="J34" s="13">
        <v>575.29</v>
      </c>
      <c r="K34" s="13">
        <v>327.23</v>
      </c>
      <c r="L34" s="13">
        <v>0</v>
      </c>
      <c r="M34" s="14">
        <v>-0.04</v>
      </c>
      <c r="N34" s="13">
        <v>0</v>
      </c>
      <c r="O34" s="13">
        <v>1057.3699999999999</v>
      </c>
      <c r="P34" s="13">
        <v>2831.6</v>
      </c>
    </row>
    <row r="35" spans="1:16">
      <c r="A35" s="2" t="s">
        <v>72</v>
      </c>
      <c r="B35" s="1" t="s">
        <v>73</v>
      </c>
      <c r="C35" s="13">
        <v>880.08</v>
      </c>
      <c r="D35" s="13">
        <v>146.68</v>
      </c>
      <c r="E35" s="13">
        <v>2116.81</v>
      </c>
      <c r="F35" s="13">
        <v>3143.57</v>
      </c>
      <c r="G35" s="13">
        <v>0</v>
      </c>
      <c r="H35" s="13">
        <v>707.65</v>
      </c>
      <c r="I35" s="13">
        <v>0</v>
      </c>
      <c r="J35" s="13">
        <v>416.08</v>
      </c>
      <c r="K35" s="13">
        <v>100.12</v>
      </c>
      <c r="L35" s="13">
        <v>0</v>
      </c>
      <c r="M35" s="14">
        <v>-0.08</v>
      </c>
      <c r="N35" s="13">
        <v>0</v>
      </c>
      <c r="O35" s="13">
        <v>1223.77</v>
      </c>
      <c r="P35" s="13">
        <v>1919.8</v>
      </c>
    </row>
    <row r="36" spans="1:16">
      <c r="A36" s="2" t="s">
        <v>74</v>
      </c>
      <c r="B36" s="1" t="s">
        <v>75</v>
      </c>
      <c r="C36" s="13">
        <v>880.08</v>
      </c>
      <c r="D36" s="13">
        <v>146.68</v>
      </c>
      <c r="E36" s="13">
        <v>2580.71</v>
      </c>
      <c r="F36" s="13">
        <v>3607.47</v>
      </c>
      <c r="G36" s="13">
        <v>0</v>
      </c>
      <c r="H36" s="13">
        <v>0</v>
      </c>
      <c r="I36" s="13">
        <v>0</v>
      </c>
      <c r="J36" s="13">
        <v>515.16999999999996</v>
      </c>
      <c r="K36" s="13">
        <v>47.44</v>
      </c>
      <c r="L36" s="13">
        <v>0</v>
      </c>
      <c r="M36" s="13">
        <v>0.06</v>
      </c>
      <c r="N36" s="13">
        <v>0</v>
      </c>
      <c r="O36" s="13">
        <v>562.66999999999996</v>
      </c>
      <c r="P36" s="13">
        <v>3044.8</v>
      </c>
    </row>
    <row r="37" spans="1:16">
      <c r="A37" s="2" t="s">
        <v>76</v>
      </c>
      <c r="B37" s="1" t="s">
        <v>77</v>
      </c>
      <c r="C37" s="13">
        <v>880.08</v>
      </c>
      <c r="D37" s="13">
        <v>146.68</v>
      </c>
      <c r="E37" s="13">
        <v>0</v>
      </c>
      <c r="F37" s="13">
        <v>1026.76</v>
      </c>
      <c r="G37" s="13">
        <v>0</v>
      </c>
      <c r="H37" s="13">
        <v>0</v>
      </c>
      <c r="I37" s="14">
        <v>-18.41</v>
      </c>
      <c r="J37" s="13">
        <v>0</v>
      </c>
      <c r="K37" s="13">
        <v>100.6</v>
      </c>
      <c r="L37" s="13">
        <v>0</v>
      </c>
      <c r="M37" s="14">
        <v>-0.03</v>
      </c>
      <c r="N37" s="13">
        <v>0</v>
      </c>
      <c r="O37" s="13">
        <v>82.16</v>
      </c>
      <c r="P37" s="13">
        <v>944.6</v>
      </c>
    </row>
    <row r="38" spans="1:16">
      <c r="A38" s="2" t="s">
        <v>78</v>
      </c>
      <c r="B38" s="1" t="s">
        <v>79</v>
      </c>
      <c r="C38" s="13">
        <v>880.08</v>
      </c>
      <c r="D38" s="13">
        <v>146.68</v>
      </c>
      <c r="E38" s="13">
        <v>1500</v>
      </c>
      <c r="F38" s="13">
        <v>2526.7600000000002</v>
      </c>
      <c r="G38" s="13">
        <v>0</v>
      </c>
      <c r="H38" s="13">
        <v>0</v>
      </c>
      <c r="I38" s="13">
        <v>0</v>
      </c>
      <c r="J38" s="13">
        <v>284.33</v>
      </c>
      <c r="K38" s="13">
        <v>63.32</v>
      </c>
      <c r="L38" s="13">
        <v>0</v>
      </c>
      <c r="M38" s="14">
        <v>-0.09</v>
      </c>
      <c r="N38" s="13">
        <v>0</v>
      </c>
      <c r="O38" s="13">
        <v>347.56</v>
      </c>
      <c r="P38" s="13">
        <v>2179.1999999999998</v>
      </c>
    </row>
    <row r="39" spans="1:16">
      <c r="A39" s="2" t="s">
        <v>80</v>
      </c>
      <c r="B39" s="1" t="s">
        <v>81</v>
      </c>
      <c r="C39" s="13">
        <v>880.08</v>
      </c>
      <c r="D39" s="13">
        <v>146.68</v>
      </c>
      <c r="E39" s="13">
        <v>4958.24</v>
      </c>
      <c r="F39" s="13">
        <v>5985</v>
      </c>
      <c r="G39" s="13">
        <v>0</v>
      </c>
      <c r="H39" s="13">
        <v>0</v>
      </c>
      <c r="I39" s="13">
        <v>0</v>
      </c>
      <c r="J39" s="13">
        <v>1048.98</v>
      </c>
      <c r="K39" s="13">
        <v>68.05</v>
      </c>
      <c r="L39" s="13">
        <v>0</v>
      </c>
      <c r="M39" s="14">
        <v>-0.03</v>
      </c>
      <c r="N39" s="13">
        <v>0</v>
      </c>
      <c r="O39" s="13">
        <v>1117</v>
      </c>
      <c r="P39" s="13">
        <v>4868</v>
      </c>
    </row>
    <row r="40" spans="1:16">
      <c r="A40" s="2" t="s">
        <v>82</v>
      </c>
      <c r="B40" s="1" t="s">
        <v>83</v>
      </c>
      <c r="C40" s="13">
        <v>1285.68</v>
      </c>
      <c r="D40" s="13">
        <v>214.28</v>
      </c>
      <c r="E40" s="13">
        <v>0</v>
      </c>
      <c r="F40" s="13">
        <v>1499.96</v>
      </c>
      <c r="G40" s="13">
        <v>0</v>
      </c>
      <c r="H40" s="13">
        <v>0</v>
      </c>
      <c r="I40" s="13">
        <v>0</v>
      </c>
      <c r="J40" s="13">
        <v>56.26</v>
      </c>
      <c r="K40" s="13">
        <v>69.5</v>
      </c>
      <c r="L40" s="13">
        <v>0</v>
      </c>
      <c r="M40" s="13">
        <v>0</v>
      </c>
      <c r="N40" s="13">
        <v>0</v>
      </c>
      <c r="O40" s="13">
        <v>125.76</v>
      </c>
      <c r="P40" s="13">
        <v>1374.2</v>
      </c>
    </row>
    <row r="41" spans="1:16">
      <c r="A41" s="2" t="s">
        <v>84</v>
      </c>
      <c r="B41" s="1" t="s">
        <v>85</v>
      </c>
      <c r="C41" s="13">
        <v>880.08</v>
      </c>
      <c r="D41" s="13">
        <v>146.68</v>
      </c>
      <c r="E41" s="13">
        <v>1163.93</v>
      </c>
      <c r="F41" s="13">
        <v>2190.69</v>
      </c>
      <c r="G41" s="13">
        <v>0</v>
      </c>
      <c r="H41" s="13">
        <v>0</v>
      </c>
      <c r="I41" s="13">
        <v>0</v>
      </c>
      <c r="J41" s="13">
        <v>218.76</v>
      </c>
      <c r="K41" s="13">
        <v>81.17</v>
      </c>
      <c r="L41" s="13">
        <v>0</v>
      </c>
      <c r="M41" s="13">
        <v>0.16</v>
      </c>
      <c r="N41" s="13">
        <v>0</v>
      </c>
      <c r="O41" s="13">
        <v>300.08999999999997</v>
      </c>
      <c r="P41" s="13">
        <v>1890.6</v>
      </c>
    </row>
    <row r="42" spans="1:16">
      <c r="A42" s="2" t="s">
        <v>86</v>
      </c>
      <c r="B42" s="1" t="s">
        <v>87</v>
      </c>
      <c r="C42" s="13">
        <v>880.08</v>
      </c>
      <c r="D42" s="13">
        <v>146.68</v>
      </c>
      <c r="E42" s="13">
        <v>0</v>
      </c>
      <c r="F42" s="13">
        <v>1026.76</v>
      </c>
      <c r="G42" s="13">
        <v>0</v>
      </c>
      <c r="H42" s="13">
        <v>0</v>
      </c>
      <c r="I42" s="14">
        <v>-18.41</v>
      </c>
      <c r="J42" s="13">
        <v>0</v>
      </c>
      <c r="K42" s="13">
        <v>62.62</v>
      </c>
      <c r="L42" s="13">
        <v>0</v>
      </c>
      <c r="M42" s="14">
        <v>-0.05</v>
      </c>
      <c r="N42" s="13">
        <v>0</v>
      </c>
      <c r="O42" s="13">
        <v>44.16</v>
      </c>
      <c r="P42" s="13">
        <v>982.6</v>
      </c>
    </row>
    <row r="43" spans="1:16">
      <c r="A43" s="2" t="s">
        <v>88</v>
      </c>
      <c r="B43" s="1" t="s">
        <v>89</v>
      </c>
      <c r="C43" s="13">
        <v>880.08</v>
      </c>
      <c r="D43" s="13">
        <v>146.68</v>
      </c>
      <c r="E43" s="13">
        <v>0</v>
      </c>
      <c r="F43" s="13">
        <v>1026.76</v>
      </c>
      <c r="G43" s="13">
        <v>0</v>
      </c>
      <c r="H43" s="13">
        <v>0</v>
      </c>
      <c r="I43" s="14">
        <v>-18.41</v>
      </c>
      <c r="J43" s="13">
        <v>0</v>
      </c>
      <c r="K43" s="13">
        <v>146.15</v>
      </c>
      <c r="L43" s="13">
        <v>0</v>
      </c>
      <c r="M43" s="13">
        <v>0.02</v>
      </c>
      <c r="N43" s="13">
        <v>0</v>
      </c>
      <c r="O43" s="13">
        <v>127.76</v>
      </c>
      <c r="P43" s="13">
        <v>899</v>
      </c>
    </row>
    <row r="44" spans="1:16">
      <c r="A44" s="2" t="s">
        <v>90</v>
      </c>
      <c r="B44" s="1" t="s">
        <v>91</v>
      </c>
      <c r="C44" s="13">
        <v>880.08</v>
      </c>
      <c r="D44" s="13">
        <v>146.68</v>
      </c>
      <c r="E44" s="13">
        <v>0</v>
      </c>
      <c r="F44" s="13">
        <v>1026.76</v>
      </c>
      <c r="G44" s="13">
        <v>541.29999999999995</v>
      </c>
      <c r="H44" s="13">
        <v>0</v>
      </c>
      <c r="I44" s="14">
        <v>-18.41</v>
      </c>
      <c r="J44" s="13">
        <v>0</v>
      </c>
      <c r="K44" s="13">
        <v>61.72</v>
      </c>
      <c r="L44" s="13">
        <v>0</v>
      </c>
      <c r="M44" s="13">
        <v>0.15</v>
      </c>
      <c r="N44" s="13">
        <v>0</v>
      </c>
      <c r="O44" s="13">
        <v>584.76</v>
      </c>
      <c r="P44" s="13">
        <v>442</v>
      </c>
    </row>
    <row r="45" spans="1:16">
      <c r="A45" s="2" t="s">
        <v>92</v>
      </c>
      <c r="B45" s="1" t="s">
        <v>93</v>
      </c>
      <c r="C45" s="13">
        <v>586.72</v>
      </c>
      <c r="D45" s="13">
        <v>97.79</v>
      </c>
      <c r="E45" s="13">
        <v>0</v>
      </c>
      <c r="F45" s="13">
        <v>684.51</v>
      </c>
      <c r="G45" s="13">
        <v>0</v>
      </c>
      <c r="H45" s="13">
        <v>0</v>
      </c>
      <c r="I45" s="14">
        <v>-54.94</v>
      </c>
      <c r="J45" s="13">
        <v>0</v>
      </c>
      <c r="K45" s="13">
        <v>26.46</v>
      </c>
      <c r="L45" s="13">
        <v>0</v>
      </c>
      <c r="M45" s="14">
        <v>-0.01</v>
      </c>
      <c r="N45" s="13">
        <v>0</v>
      </c>
      <c r="O45" s="13">
        <v>-28.49</v>
      </c>
      <c r="P45" s="13">
        <v>713</v>
      </c>
    </row>
    <row r="47" spans="1:16" s="7" customFormat="1">
      <c r="A47" s="15"/>
      <c r="C47" s="7" t="s">
        <v>94</v>
      </c>
      <c r="D47" s="7" t="s">
        <v>94</v>
      </c>
      <c r="E47" s="7" t="s">
        <v>94</v>
      </c>
      <c r="F47" s="7" t="s">
        <v>94</v>
      </c>
      <c r="G47" s="7" t="s">
        <v>94</v>
      </c>
      <c r="H47" s="7" t="s">
        <v>94</v>
      </c>
      <c r="I47" s="7" t="s">
        <v>94</v>
      </c>
      <c r="J47" s="7" t="s">
        <v>94</v>
      </c>
      <c r="K47" s="7" t="s">
        <v>94</v>
      </c>
      <c r="L47" s="7" t="s">
        <v>94</v>
      </c>
      <c r="M47" s="7" t="s">
        <v>94</v>
      </c>
      <c r="N47" s="7" t="s">
        <v>94</v>
      </c>
      <c r="O47" s="7" t="s">
        <v>94</v>
      </c>
      <c r="P47" s="7" t="s">
        <v>94</v>
      </c>
    </row>
    <row r="48" spans="1:16">
      <c r="A48" s="18" t="s">
        <v>95</v>
      </c>
      <c r="B48" s="1" t="s">
        <v>96</v>
      </c>
      <c r="C48" s="17">
        <v>45063.38</v>
      </c>
      <c r="D48" s="17">
        <v>7615.02</v>
      </c>
      <c r="E48" s="17">
        <v>49181.21</v>
      </c>
      <c r="F48" s="17">
        <v>101859.61</v>
      </c>
      <c r="G48" s="17">
        <v>2442.11</v>
      </c>
      <c r="H48" s="17">
        <v>707.65</v>
      </c>
      <c r="I48" s="19">
        <v>-346.08</v>
      </c>
      <c r="J48" s="17">
        <v>14218.83</v>
      </c>
      <c r="K48" s="17">
        <v>4469.21</v>
      </c>
      <c r="L48" s="17">
        <v>428.97</v>
      </c>
      <c r="M48" s="17">
        <v>0.42</v>
      </c>
      <c r="N48" s="17">
        <v>449.9</v>
      </c>
      <c r="O48" s="17">
        <v>22371.01</v>
      </c>
      <c r="P48" s="17">
        <v>79488.600000000006</v>
      </c>
    </row>
    <row r="50" spans="1:16">
      <c r="C50" s="1" t="s">
        <v>96</v>
      </c>
      <c r="D50" s="1" t="s">
        <v>96</v>
      </c>
      <c r="E50" s="1" t="s">
        <v>96</v>
      </c>
      <c r="F50" s="1" t="s">
        <v>96</v>
      </c>
      <c r="G50" s="1" t="s">
        <v>96</v>
      </c>
      <c r="H50" s="1" t="s">
        <v>96</v>
      </c>
      <c r="I50" s="1" t="s">
        <v>96</v>
      </c>
      <c r="J50" s="1" t="s">
        <v>96</v>
      </c>
      <c r="K50" s="1" t="s">
        <v>96</v>
      </c>
      <c r="L50" s="1" t="s">
        <v>96</v>
      </c>
      <c r="M50" s="1" t="s">
        <v>96</v>
      </c>
      <c r="N50" s="1" t="s">
        <v>96</v>
      </c>
      <c r="O50" s="1" t="s">
        <v>96</v>
      </c>
      <c r="P50" s="1" t="s">
        <v>96</v>
      </c>
    </row>
    <row r="51" spans="1:16">
      <c r="A51" s="2" t="s">
        <v>96</v>
      </c>
      <c r="B51" s="1" t="s">
        <v>96</v>
      </c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</row>
  </sheetData>
  <mergeCells count="1">
    <mergeCell ref="B1:D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50"/>
  <sheetViews>
    <sheetView workbookViewId="0">
      <selection activeCell="D21" sqref="D21"/>
    </sheetView>
  </sheetViews>
  <sheetFormatPr baseColWidth="10" defaultRowHeight="15"/>
  <cols>
    <col min="2" max="2" width="15.42578125" customWidth="1"/>
    <col min="3" max="3" width="18.85546875" bestFit="1" customWidth="1"/>
    <col min="4" max="4" width="11.5703125" bestFit="1" customWidth="1"/>
    <col min="5" max="5" width="35.28515625" bestFit="1" customWidth="1"/>
  </cols>
  <sheetData>
    <row r="1" spans="1:5">
      <c r="A1" s="27" t="s">
        <v>0</v>
      </c>
      <c r="B1" s="26"/>
      <c r="C1" s="26"/>
      <c r="D1" s="26"/>
      <c r="E1" s="26"/>
    </row>
    <row r="2" spans="1:5">
      <c r="A2" s="28" t="s">
        <v>1</v>
      </c>
      <c r="B2" s="26"/>
      <c r="C2" s="26"/>
      <c r="D2" s="26"/>
      <c r="E2" s="26"/>
    </row>
    <row r="3" spans="1:5" ht="19.5">
      <c r="A3" s="26" t="s">
        <v>2</v>
      </c>
      <c r="B3" s="26"/>
      <c r="C3" s="29"/>
      <c r="D3" s="26"/>
      <c r="E3" s="26"/>
    </row>
    <row r="4" spans="1:5">
      <c r="A4" s="26" t="s">
        <v>97</v>
      </c>
      <c r="B4" s="26"/>
      <c r="C4" s="26"/>
      <c r="D4" s="26"/>
      <c r="E4" s="26"/>
    </row>
    <row r="6" spans="1:5">
      <c r="A6" s="30"/>
      <c r="B6" s="30"/>
      <c r="C6" s="30"/>
      <c r="D6" s="30"/>
      <c r="E6" s="30"/>
    </row>
    <row r="7" spans="1:5">
      <c r="A7" s="31"/>
      <c r="B7" s="31"/>
      <c r="C7" s="31"/>
      <c r="D7" s="31"/>
      <c r="E7" s="31"/>
    </row>
    <row r="8" spans="1:5">
      <c r="A8" s="32" t="s">
        <v>98</v>
      </c>
      <c r="B8" s="32" t="s">
        <v>99</v>
      </c>
      <c r="C8" s="32" t="s">
        <v>100</v>
      </c>
      <c r="D8" s="33" t="s">
        <v>101</v>
      </c>
      <c r="E8" s="32" t="s">
        <v>102</v>
      </c>
    </row>
    <row r="9" spans="1:5">
      <c r="A9" s="26" t="s">
        <v>44</v>
      </c>
      <c r="B9" s="26"/>
      <c r="C9" s="26" t="s">
        <v>103</v>
      </c>
      <c r="D9" s="26">
        <v>767</v>
      </c>
      <c r="E9" s="26" t="s">
        <v>45</v>
      </c>
    </row>
    <row r="10" spans="1:5">
      <c r="A10" s="26"/>
      <c r="B10" s="26" t="s">
        <v>104</v>
      </c>
      <c r="C10" s="26"/>
      <c r="D10" s="34">
        <v>767</v>
      </c>
      <c r="E10" s="26" t="s">
        <v>105</v>
      </c>
    </row>
    <row r="12" spans="1:5">
      <c r="A12" s="26" t="s">
        <v>26</v>
      </c>
      <c r="B12" s="26">
        <v>56708882790</v>
      </c>
      <c r="C12" s="26" t="s">
        <v>106</v>
      </c>
      <c r="D12" s="26">
        <v>816.80000000000007</v>
      </c>
      <c r="E12" s="26" t="s">
        <v>27</v>
      </c>
    </row>
    <row r="13" spans="1:5">
      <c r="A13" s="26" t="s">
        <v>34</v>
      </c>
      <c r="B13" s="26">
        <v>60590324373</v>
      </c>
      <c r="C13" s="26" t="s">
        <v>106</v>
      </c>
      <c r="D13" s="26">
        <v>1482.6000000000001</v>
      </c>
      <c r="E13" s="26" t="s">
        <v>35</v>
      </c>
    </row>
    <row r="14" spans="1:5">
      <c r="A14" s="26" t="s">
        <v>40</v>
      </c>
      <c r="B14" s="26">
        <v>56708847789</v>
      </c>
      <c r="C14" s="26" t="s">
        <v>106</v>
      </c>
      <c r="D14" s="26">
        <v>4711.8</v>
      </c>
      <c r="E14" s="26" t="s">
        <v>41</v>
      </c>
    </row>
    <row r="15" spans="1:5">
      <c r="A15" s="26" t="s">
        <v>42</v>
      </c>
      <c r="B15" s="26">
        <v>56708883259</v>
      </c>
      <c r="C15" s="26" t="s">
        <v>106</v>
      </c>
      <c r="D15" s="26">
        <v>2050.2000000000003</v>
      </c>
      <c r="E15" s="26" t="s">
        <v>43</v>
      </c>
    </row>
    <row r="16" spans="1:5">
      <c r="A16" s="26" t="s">
        <v>78</v>
      </c>
      <c r="B16" s="26">
        <v>56708848767</v>
      </c>
      <c r="C16" s="26" t="s">
        <v>106</v>
      </c>
      <c r="D16" s="26">
        <v>2179.2000000000003</v>
      </c>
      <c r="E16" s="26" t="s">
        <v>79</v>
      </c>
    </row>
    <row r="17" spans="1:5">
      <c r="A17" s="26" t="s">
        <v>90</v>
      </c>
      <c r="B17" s="26">
        <v>56708848798</v>
      </c>
      <c r="C17" s="26" t="s">
        <v>106</v>
      </c>
      <c r="D17" s="26">
        <v>442</v>
      </c>
      <c r="E17" s="26" t="s">
        <v>91</v>
      </c>
    </row>
    <row r="18" spans="1:5">
      <c r="A18" s="26" t="s">
        <v>60</v>
      </c>
      <c r="B18" s="26">
        <v>56708883518</v>
      </c>
      <c r="C18" s="26" t="s">
        <v>106</v>
      </c>
      <c r="D18" s="26">
        <v>2604</v>
      </c>
      <c r="E18" s="26" t="s">
        <v>61</v>
      </c>
    </row>
    <row r="19" spans="1:5">
      <c r="A19" s="26" t="s">
        <v>54</v>
      </c>
      <c r="B19" s="26">
        <v>56708847960</v>
      </c>
      <c r="C19" s="26" t="s">
        <v>106</v>
      </c>
      <c r="D19" s="26">
        <v>886.2</v>
      </c>
      <c r="E19" s="26" t="s">
        <v>55</v>
      </c>
    </row>
    <row r="20" spans="1:5">
      <c r="A20" s="26" t="s">
        <v>52</v>
      </c>
      <c r="B20" s="26">
        <v>56708883319</v>
      </c>
      <c r="C20" s="26" t="s">
        <v>106</v>
      </c>
      <c r="D20" s="26">
        <v>909</v>
      </c>
      <c r="E20" s="26" t="s">
        <v>53</v>
      </c>
    </row>
    <row r="21" spans="1:5">
      <c r="A21" s="26" t="s">
        <v>56</v>
      </c>
      <c r="B21" s="26">
        <v>56708883370</v>
      </c>
      <c r="C21" s="26" t="s">
        <v>106</v>
      </c>
      <c r="D21" s="26">
        <v>8802.2000000000007</v>
      </c>
      <c r="E21" s="26" t="s">
        <v>57</v>
      </c>
    </row>
    <row r="22" spans="1:5">
      <c r="A22" s="26" t="s">
        <v>80</v>
      </c>
      <c r="B22" s="26">
        <v>56708848770</v>
      </c>
      <c r="C22" s="26" t="s">
        <v>106</v>
      </c>
      <c r="D22" s="26">
        <v>4868</v>
      </c>
      <c r="E22" s="26" t="s">
        <v>81</v>
      </c>
    </row>
    <row r="23" spans="1:5">
      <c r="A23" s="26" t="s">
        <v>36</v>
      </c>
      <c r="B23" s="26">
        <v>56708883137</v>
      </c>
      <c r="C23" s="26" t="s">
        <v>106</v>
      </c>
      <c r="D23" s="26">
        <v>908</v>
      </c>
      <c r="E23" s="26" t="s">
        <v>37</v>
      </c>
    </row>
    <row r="24" spans="1:5">
      <c r="A24" s="26" t="s">
        <v>32</v>
      </c>
      <c r="B24" s="26">
        <v>56708847394</v>
      </c>
      <c r="C24" s="26" t="s">
        <v>106</v>
      </c>
      <c r="D24" s="26">
        <v>3504.4</v>
      </c>
      <c r="E24" s="26" t="s">
        <v>33</v>
      </c>
    </row>
    <row r="25" spans="1:5">
      <c r="A25" s="26" t="s">
        <v>30</v>
      </c>
      <c r="B25" s="26">
        <v>56708847315</v>
      </c>
      <c r="C25" s="26" t="s">
        <v>106</v>
      </c>
      <c r="D25" s="26">
        <v>980.80000000000007</v>
      </c>
      <c r="E25" s="26" t="s">
        <v>31</v>
      </c>
    </row>
    <row r="26" spans="1:5">
      <c r="A26" s="26">
        <v>5</v>
      </c>
      <c r="B26" s="26">
        <v>56708883185</v>
      </c>
      <c r="C26" s="26" t="s">
        <v>106</v>
      </c>
      <c r="D26" s="26">
        <v>3565</v>
      </c>
      <c r="E26" s="26" t="s">
        <v>39</v>
      </c>
    </row>
    <row r="27" spans="1:5">
      <c r="A27" s="26" t="s">
        <v>70</v>
      </c>
      <c r="B27" s="26">
        <v>56708848554</v>
      </c>
      <c r="C27" s="26" t="s">
        <v>106</v>
      </c>
      <c r="D27" s="26">
        <v>2831.6000000000004</v>
      </c>
      <c r="E27" s="26" t="s">
        <v>71</v>
      </c>
    </row>
    <row r="28" spans="1:5">
      <c r="A28" s="26" t="s">
        <v>62</v>
      </c>
      <c r="B28" s="26">
        <v>56708848386</v>
      </c>
      <c r="C28" s="26" t="s">
        <v>106</v>
      </c>
      <c r="D28" s="26">
        <v>3570.6000000000004</v>
      </c>
      <c r="E28" s="26" t="s">
        <v>63</v>
      </c>
    </row>
    <row r="29" spans="1:5">
      <c r="A29" s="26" t="s">
        <v>68</v>
      </c>
      <c r="B29" s="26">
        <v>56708883688</v>
      </c>
      <c r="C29" s="26" t="s">
        <v>106</v>
      </c>
      <c r="D29" s="26">
        <v>900.6</v>
      </c>
      <c r="E29" s="26" t="s">
        <v>69</v>
      </c>
    </row>
    <row r="30" spans="1:5">
      <c r="A30" s="26" t="s">
        <v>72</v>
      </c>
      <c r="B30" s="26">
        <v>56708848719</v>
      </c>
      <c r="C30" s="26" t="s">
        <v>106</v>
      </c>
      <c r="D30" s="26">
        <v>1919.8000000000002</v>
      </c>
      <c r="E30" s="26" t="s">
        <v>73</v>
      </c>
    </row>
    <row r="31" spans="1:5">
      <c r="A31" s="26" t="s">
        <v>58</v>
      </c>
      <c r="B31" s="26">
        <v>56708883430</v>
      </c>
      <c r="C31" s="26" t="s">
        <v>106</v>
      </c>
      <c r="D31" s="26">
        <v>2904</v>
      </c>
      <c r="E31" s="26" t="s">
        <v>59</v>
      </c>
    </row>
    <row r="32" spans="1:5">
      <c r="A32" s="26" t="s">
        <v>82</v>
      </c>
      <c r="B32" s="26">
        <v>56708848784</v>
      </c>
      <c r="C32" s="26" t="s">
        <v>106</v>
      </c>
      <c r="D32" s="26">
        <v>1374.2</v>
      </c>
      <c r="E32" s="26" t="s">
        <v>83</v>
      </c>
    </row>
    <row r="33" spans="1:5">
      <c r="A33" s="26" t="s">
        <v>74</v>
      </c>
      <c r="B33" s="26">
        <v>56710784380</v>
      </c>
      <c r="C33" s="26" t="s">
        <v>106</v>
      </c>
      <c r="D33" s="26">
        <v>3044.8</v>
      </c>
      <c r="E33" s="26" t="s">
        <v>75</v>
      </c>
    </row>
    <row r="34" spans="1:5">
      <c r="A34" s="26" t="s">
        <v>92</v>
      </c>
      <c r="B34" s="26">
        <v>56710784406</v>
      </c>
      <c r="C34" s="26" t="s">
        <v>106</v>
      </c>
      <c r="D34" s="26">
        <v>713</v>
      </c>
      <c r="E34" s="26" t="s">
        <v>93</v>
      </c>
    </row>
    <row r="35" spans="1:5">
      <c r="A35" s="26" t="s">
        <v>50</v>
      </c>
      <c r="B35" s="26">
        <v>56708880312</v>
      </c>
      <c r="C35" s="26" t="s">
        <v>106</v>
      </c>
      <c r="D35" s="26">
        <v>5205.6000000000004</v>
      </c>
      <c r="E35" s="26" t="s">
        <v>51</v>
      </c>
    </row>
    <row r="36" spans="1:5">
      <c r="A36" s="26" t="s">
        <v>86</v>
      </c>
      <c r="B36" s="26">
        <v>60589924269</v>
      </c>
      <c r="C36" s="26" t="s">
        <v>106</v>
      </c>
      <c r="D36" s="26">
        <v>982.6</v>
      </c>
      <c r="E36" s="26" t="s">
        <v>87</v>
      </c>
    </row>
    <row r="37" spans="1:5">
      <c r="A37" s="26" t="s">
        <v>88</v>
      </c>
      <c r="B37" s="26">
        <v>60589924670</v>
      </c>
      <c r="C37" s="26" t="s">
        <v>106</v>
      </c>
      <c r="D37" s="26">
        <v>899</v>
      </c>
      <c r="E37" s="26" t="s">
        <v>89</v>
      </c>
    </row>
    <row r="38" spans="1:5">
      <c r="A38" s="26" t="s">
        <v>46</v>
      </c>
      <c r="B38" s="26">
        <v>60589937915</v>
      </c>
      <c r="C38" s="26" t="s">
        <v>106</v>
      </c>
      <c r="D38" s="26">
        <v>7293.2000000000007</v>
      </c>
      <c r="E38" s="26" t="s">
        <v>47</v>
      </c>
    </row>
    <row r="39" spans="1:5">
      <c r="A39" s="26" t="s">
        <v>84</v>
      </c>
      <c r="B39" s="26">
        <v>60591467137</v>
      </c>
      <c r="C39" s="26" t="s">
        <v>106</v>
      </c>
      <c r="D39" s="26">
        <v>1890.6000000000001</v>
      </c>
      <c r="E39" s="26" t="s">
        <v>85</v>
      </c>
    </row>
    <row r="40" spans="1:5">
      <c r="A40" s="26" t="s">
        <v>48</v>
      </c>
      <c r="B40" s="26">
        <v>60589904863</v>
      </c>
      <c r="C40" s="26" t="s">
        <v>106</v>
      </c>
      <c r="D40" s="26">
        <v>555.6</v>
      </c>
      <c r="E40" s="26" t="s">
        <v>49</v>
      </c>
    </row>
    <row r="41" spans="1:5">
      <c r="A41" s="26" t="s">
        <v>76</v>
      </c>
      <c r="B41" s="26">
        <v>60589940438</v>
      </c>
      <c r="C41" s="26" t="s">
        <v>106</v>
      </c>
      <c r="D41" s="26">
        <v>944.6</v>
      </c>
      <c r="E41" s="26" t="s">
        <v>77</v>
      </c>
    </row>
    <row r="42" spans="1:5">
      <c r="A42" s="26" t="s">
        <v>28</v>
      </c>
      <c r="B42" s="26">
        <v>60590689430</v>
      </c>
      <c r="C42" s="26" t="s">
        <v>106</v>
      </c>
      <c r="D42" s="26">
        <v>1442.2</v>
      </c>
      <c r="E42" s="26" t="s">
        <v>29</v>
      </c>
    </row>
    <row r="43" spans="1:5">
      <c r="A43" s="26" t="s">
        <v>66</v>
      </c>
      <c r="B43" s="26">
        <v>60589917957</v>
      </c>
      <c r="C43" s="26" t="s">
        <v>106</v>
      </c>
      <c r="D43" s="26">
        <v>1016.2</v>
      </c>
      <c r="E43" s="26" t="s">
        <v>67</v>
      </c>
    </row>
    <row r="44" spans="1:5">
      <c r="A44" s="26" t="s">
        <v>24</v>
      </c>
      <c r="B44" s="26">
        <v>60590210961</v>
      </c>
      <c r="C44" s="26" t="s">
        <v>106</v>
      </c>
      <c r="D44" s="26">
        <v>1019.8000000000001</v>
      </c>
      <c r="E44" s="26" t="s">
        <v>25</v>
      </c>
    </row>
    <row r="45" spans="1:5">
      <c r="A45" s="26" t="s">
        <v>64</v>
      </c>
      <c r="B45" s="26">
        <v>56708880360</v>
      </c>
      <c r="C45" s="26" t="s">
        <v>106</v>
      </c>
      <c r="D45" s="26">
        <v>1503.4</v>
      </c>
      <c r="E45" s="26" t="s">
        <v>65</v>
      </c>
    </row>
    <row r="46" spans="1:5">
      <c r="A46" s="26"/>
      <c r="B46" s="26" t="s">
        <v>107</v>
      </c>
      <c r="C46" s="26"/>
      <c r="D46" s="34">
        <v>78721.600000000006</v>
      </c>
      <c r="E46" s="26" t="s">
        <v>108</v>
      </c>
    </row>
    <row r="48" spans="1:5">
      <c r="A48" s="26"/>
      <c r="B48" s="35" t="s">
        <v>104</v>
      </c>
      <c r="C48" s="35"/>
      <c r="D48" s="36">
        <v>767</v>
      </c>
      <c r="E48" s="35" t="s">
        <v>105</v>
      </c>
    </row>
    <row r="49" spans="2:5">
      <c r="B49" s="35" t="s">
        <v>107</v>
      </c>
      <c r="C49" s="35"/>
      <c r="D49" s="36">
        <v>78721.600000000006</v>
      </c>
      <c r="E49" s="35" t="s">
        <v>108</v>
      </c>
    </row>
    <row r="50" spans="2:5">
      <c r="B50" s="35"/>
      <c r="C50" s="35"/>
      <c r="D50" s="36">
        <v>79488.600000000006</v>
      </c>
      <c r="E50" s="3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9"/>
  <sheetViews>
    <sheetView tabSelected="1" workbookViewId="0">
      <selection activeCell="B12" sqref="B12"/>
    </sheetView>
  </sheetViews>
  <sheetFormatPr baseColWidth="10" defaultRowHeight="15"/>
  <cols>
    <col min="1" max="1" width="19" customWidth="1"/>
    <col min="2" max="2" width="11.5703125" bestFit="1" customWidth="1"/>
  </cols>
  <sheetData>
    <row r="1" spans="1:6">
      <c r="A1" s="46" t="s">
        <v>115</v>
      </c>
      <c r="B1" s="46"/>
      <c r="C1" s="47"/>
      <c r="D1" s="48"/>
      <c r="E1" s="48"/>
      <c r="F1" s="49"/>
    </row>
    <row r="2" spans="1:6">
      <c r="A2" s="46" t="s">
        <v>126</v>
      </c>
      <c r="B2" s="46"/>
      <c r="C2" s="47"/>
      <c r="D2" s="48"/>
      <c r="E2" s="48"/>
      <c r="F2" s="49"/>
    </row>
    <row r="3" spans="1:6">
      <c r="A3" s="46" t="s">
        <v>116</v>
      </c>
      <c r="B3" s="50" t="s">
        <v>127</v>
      </c>
      <c r="C3" s="47"/>
      <c r="D3" s="48"/>
      <c r="E3" s="48"/>
      <c r="F3" s="49"/>
    </row>
    <row r="4" spans="1:6">
      <c r="A4" s="47"/>
      <c r="B4" s="47"/>
      <c r="C4" s="47"/>
      <c r="D4" s="48"/>
      <c r="E4" s="48"/>
      <c r="F4" s="49"/>
    </row>
    <row r="5" spans="1:6">
      <c r="A5" s="47" t="s">
        <v>117</v>
      </c>
      <c r="B5" s="47" t="s">
        <v>118</v>
      </c>
      <c r="C5" s="47"/>
      <c r="D5" s="48"/>
      <c r="E5" s="48"/>
      <c r="F5" s="49"/>
    </row>
    <row r="6" spans="1:6">
      <c r="A6" s="48" t="s">
        <v>119</v>
      </c>
      <c r="B6" s="51">
        <v>81404.240000000005</v>
      </c>
      <c r="C6" s="48"/>
      <c r="D6" s="48"/>
      <c r="E6" s="48"/>
      <c r="F6" s="49"/>
    </row>
    <row r="7" spans="1:6">
      <c r="A7" s="48" t="s">
        <v>120</v>
      </c>
      <c r="B7" s="51">
        <v>18255.509999999998</v>
      </c>
      <c r="C7" s="48"/>
      <c r="D7" s="48"/>
      <c r="E7" s="48"/>
      <c r="F7" s="49"/>
    </row>
    <row r="8" spans="1:6">
      <c r="A8" s="48" t="s">
        <v>121</v>
      </c>
      <c r="B8" s="51">
        <v>0</v>
      </c>
      <c r="C8" s="48"/>
      <c r="D8" s="48"/>
      <c r="E8" s="48"/>
      <c r="F8" s="49"/>
    </row>
    <row r="9" spans="1:6">
      <c r="A9" s="48" t="s">
        <v>122</v>
      </c>
      <c r="B9" s="51">
        <v>2080.5100000000002</v>
      </c>
      <c r="C9" s="48"/>
      <c r="D9" s="48"/>
      <c r="E9" s="48"/>
      <c r="F9" s="49"/>
    </row>
    <row r="10" spans="1:6">
      <c r="A10" s="48" t="s">
        <v>123</v>
      </c>
      <c r="B10" s="51">
        <v>0</v>
      </c>
      <c r="C10" s="48"/>
      <c r="D10" s="48"/>
      <c r="E10" s="48"/>
      <c r="F10" s="49"/>
    </row>
    <row r="11" spans="1:6">
      <c r="A11" s="48" t="s">
        <v>124</v>
      </c>
      <c r="B11" s="51">
        <v>9796.01</v>
      </c>
      <c r="C11" s="48"/>
      <c r="D11" s="48"/>
      <c r="E11" s="48"/>
      <c r="F11" s="49"/>
    </row>
    <row r="12" spans="1:6" ht="15.75" thickBot="1">
      <c r="A12" s="48" t="s">
        <v>125</v>
      </c>
      <c r="B12" s="52">
        <v>0</v>
      </c>
      <c r="C12" s="48"/>
      <c r="D12" s="48"/>
      <c r="E12" s="48"/>
      <c r="F12" s="49"/>
    </row>
    <row r="13" spans="1:6">
      <c r="A13" s="48"/>
      <c r="B13" s="53">
        <f>SUM(B6:B12)</f>
        <v>111536.26999999999</v>
      </c>
      <c r="C13" s="48"/>
      <c r="D13" s="48"/>
      <c r="E13" s="48"/>
      <c r="F13" s="49"/>
    </row>
    <row r="14" spans="1:6" ht="15.75" thickBot="1">
      <c r="A14" s="48"/>
      <c r="B14" s="54">
        <f>B13*0.16</f>
        <v>17845.803199999998</v>
      </c>
      <c r="C14" s="48"/>
      <c r="D14" s="48"/>
      <c r="E14" s="48"/>
      <c r="F14" s="49"/>
    </row>
    <row r="15" spans="1:6" ht="15.75" thickTop="1">
      <c r="A15" s="48"/>
      <c r="B15" s="55">
        <f>+B13+B14</f>
        <v>129382.07319999998</v>
      </c>
      <c r="C15" s="48"/>
      <c r="D15" s="48"/>
      <c r="E15" s="48"/>
      <c r="F15" s="49"/>
    </row>
    <row r="16" spans="1:6">
      <c r="A16" s="48"/>
      <c r="B16" s="51">
        <v>129382.08</v>
      </c>
      <c r="C16" s="48"/>
      <c r="D16" s="48"/>
      <c r="E16" s="48"/>
      <c r="F16" s="49"/>
    </row>
    <row r="17" spans="1:6">
      <c r="A17" s="48"/>
      <c r="B17" s="51">
        <f>B15-B16</f>
        <v>-6.8000000173924491E-3</v>
      </c>
      <c r="C17" s="48"/>
      <c r="D17" s="48"/>
      <c r="E17" s="48"/>
      <c r="F17" s="49"/>
    </row>
    <row r="18" spans="1:6">
      <c r="A18" s="48"/>
      <c r="B18" s="51"/>
      <c r="C18" s="48"/>
      <c r="D18" s="48"/>
      <c r="E18" s="48"/>
      <c r="F18" s="49"/>
    </row>
    <row r="19" spans="1:6">
      <c r="A19" s="48"/>
      <c r="B19" s="48"/>
      <c r="C19" s="48"/>
      <c r="D19" s="48"/>
      <c r="E19" s="48"/>
      <c r="F19" s="49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FACTURACION</vt:lpstr>
      <vt:lpstr>INGENIERIA</vt:lpstr>
      <vt:lpstr>BANCOS</vt:lpstr>
      <vt:lpstr>POLIZA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..</dc:creator>
  <cp:lastModifiedBy>usuario</cp:lastModifiedBy>
  <cp:lastPrinted>2017-06-16T22:05:37Z</cp:lastPrinted>
  <dcterms:created xsi:type="dcterms:W3CDTF">2017-06-08T17:53:19Z</dcterms:created>
  <dcterms:modified xsi:type="dcterms:W3CDTF">2017-06-16T22:05:42Z</dcterms:modified>
</cp:coreProperties>
</file>