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FACTURACION!$A$10:$M$45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11"/>
  <c r="G11" s="1"/>
  <c r="G48" l="1"/>
  <c r="F11"/>
  <c r="H11" s="1"/>
  <c r="F44"/>
  <c r="H44" s="1"/>
  <c r="F42"/>
  <c r="H42" s="1"/>
  <c r="F40"/>
  <c r="H40" s="1"/>
  <c r="F38"/>
  <c r="H38" s="1"/>
  <c r="F36"/>
  <c r="H36" s="1"/>
  <c r="F34"/>
  <c r="H34" s="1"/>
  <c r="F32"/>
  <c r="H32" s="1"/>
  <c r="F30"/>
  <c r="H30" s="1"/>
  <c r="F28"/>
  <c r="H28" s="1"/>
  <c r="F26"/>
  <c r="H26" s="1"/>
  <c r="F24"/>
  <c r="H24" s="1"/>
  <c r="I24" s="1"/>
  <c r="J24" s="1"/>
  <c r="F22"/>
  <c r="H22" s="1"/>
  <c r="I22" s="1"/>
  <c r="J22" s="1"/>
  <c r="F20"/>
  <c r="H20" s="1"/>
  <c r="F18"/>
  <c r="H18" s="1"/>
  <c r="F16"/>
  <c r="H16" s="1"/>
  <c r="I16" s="1"/>
  <c r="J16" s="1"/>
  <c r="F14"/>
  <c r="H14" s="1"/>
  <c r="F12"/>
  <c r="H12" s="1"/>
  <c r="E48"/>
  <c r="B15" i="4"/>
  <c r="B17" s="1"/>
  <c r="I44" i="2"/>
  <c r="J44" s="1"/>
  <c r="I40"/>
  <c r="J40" s="1"/>
  <c r="I36"/>
  <c r="J36" s="1"/>
  <c r="I30"/>
  <c r="J30" s="1"/>
  <c r="I20"/>
  <c r="J20" s="1"/>
  <c r="I14"/>
  <c r="I42"/>
  <c r="J42" s="1"/>
  <c r="I38"/>
  <c r="J38" s="1"/>
  <c r="I34"/>
  <c r="J34" s="1"/>
  <c r="I32"/>
  <c r="J32" s="1"/>
  <c r="I28"/>
  <c r="J28" s="1"/>
  <c r="I26"/>
  <c r="J26" s="1"/>
  <c r="I18"/>
  <c r="J18" s="1"/>
  <c r="I12"/>
  <c r="J12" s="1"/>
  <c r="F45"/>
  <c r="H45" s="1"/>
  <c r="F43"/>
  <c r="H43" s="1"/>
  <c r="F41"/>
  <c r="F39"/>
  <c r="F37"/>
  <c r="H37" s="1"/>
  <c r="F35"/>
  <c r="H35" s="1"/>
  <c r="F33"/>
  <c r="F31"/>
  <c r="F29"/>
  <c r="F27"/>
  <c r="H27" s="1"/>
  <c r="F25"/>
  <c r="H25" s="1"/>
  <c r="F23"/>
  <c r="F21"/>
  <c r="F19"/>
  <c r="H19" s="1"/>
  <c r="F17"/>
  <c r="F15"/>
  <c r="F13"/>
  <c r="H41"/>
  <c r="H39"/>
  <c r="H33"/>
  <c r="H31"/>
  <c r="H29"/>
  <c r="H23"/>
  <c r="H21"/>
  <c r="H17"/>
  <c r="H15"/>
  <c r="H13"/>
  <c r="J14" l="1"/>
  <c r="I11"/>
  <c r="J11" s="1"/>
  <c r="H48"/>
  <c r="F48"/>
  <c r="I43"/>
  <c r="J43" s="1"/>
  <c r="I35"/>
  <c r="J35" s="1"/>
  <c r="I37"/>
  <c r="J37" s="1"/>
  <c r="I27"/>
  <c r="J27" s="1"/>
  <c r="I21"/>
  <c r="J21" s="1"/>
  <c r="I15"/>
  <c r="J15" s="1"/>
  <c r="I31"/>
  <c r="J31" s="1"/>
  <c r="I39"/>
  <c r="J39" s="1"/>
  <c r="I19"/>
  <c r="J19"/>
  <c r="I45"/>
  <c r="J45" s="1"/>
  <c r="I13"/>
  <c r="J13" s="1"/>
  <c r="I29"/>
  <c r="J29" s="1"/>
  <c r="I23"/>
  <c r="J23" s="1"/>
  <c r="I17"/>
  <c r="J17" s="1"/>
  <c r="I25"/>
  <c r="J25" s="1"/>
  <c r="I33"/>
  <c r="J33"/>
  <c r="I41"/>
  <c r="J41" s="1"/>
  <c r="J48" l="1"/>
  <c r="I48"/>
</calcChain>
</file>

<file path=xl/sharedStrings.xml><?xml version="1.0" encoding="utf-8"?>
<sst xmlns="http://schemas.openxmlformats.org/spreadsheetml/2006/main" count="429" uniqueCount="166">
  <si>
    <t>CONTPAQ i</t>
  </si>
  <si>
    <t xml:space="preserve">      NÓMINAS</t>
  </si>
  <si>
    <t>05 INGENIERIA FISCAL LABORAL SC</t>
  </si>
  <si>
    <t>Lista de Raya (forma tabular)</t>
  </si>
  <si>
    <t>Periodo 21 al 21 Semanal del 17/05/2017 al 23/05/2017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</si>
  <si>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</si>
  <si>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</si>
  <si>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</si>
  <si>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</si>
  <si>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</si>
  <si>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</si>
  <si>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</si>
  <si>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</si>
  <si>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</si>
  <si>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</si>
  <si>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</si>
  <si>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</si>
  <si>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</si>
  <si>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</si>
  <si>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</si>
  <si>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</si>
  <si>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</si>
  <si>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</si>
  <si>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</si>
  <si>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Kisai Diego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</si>
  <si>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</si>
  <si>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</si>
  <si>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</si>
  <si>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</si>
  <si>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</si>
  <si>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</si>
  <si>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</si>
  <si>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</si>
  <si>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</si>
  <si>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</si>
  <si>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</si>
  <si>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</si>
  <si>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</si>
  <si>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</si>
  <si>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</si>
  <si>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</si>
  <si>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</si>
  <si>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</si>
  <si>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</si>
  <si>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</si>
  <si>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</si>
  <si>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</si>
  <si>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</si>
  <si>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</si>
  <si>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</si>
  <si>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</si>
  <si>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</si>
  <si>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</si>
  <si>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</si>
  <si>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</si>
  <si>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</si>
  <si>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</si>
  <si>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</si>
  <si>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</si>
  <si>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0HQ20</t>
  </si>
  <si>
    <t>Hernandez Quintero Maria De La Luz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</si>
  <si>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</si>
  <si>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</si>
  <si>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</si>
  <si>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</si>
  <si>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</si>
  <si>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</si>
  <si>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</si>
  <si>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</si>
  <si>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</si>
  <si>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</si>
  <si>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</si>
  <si>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</si>
  <si>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</si>
  <si>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</si>
  <si>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</si>
  <si>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</si>
  <si>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</si>
  <si>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</si>
  <si>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</si>
  <si>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</si>
  <si>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</si>
  <si>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</si>
  <si>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</si>
  <si>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</si>
  <si>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</si>
  <si>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</si>
  <si>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</si>
  <si>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</si>
  <si>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</si>
  <si>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</si>
  <si>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</si>
  <si>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</si>
  <si>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</si>
  <si>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</si>
  <si>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</si>
  <si>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21 del 2017-05-17 al 2017-05-23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</si>
  <si>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</si>
  <si>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</si>
  <si>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</si>
  <si>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</si>
  <si>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</si>
  <si>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</si>
  <si>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</si>
  <si>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</si>
  <si>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</si>
  <si>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</si>
  <si>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34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</si>
  <si>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</si>
  <si>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</si>
  <si>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</si>
  <si>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</si>
  <si>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</si>
  <si>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</si>
  <si>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</si>
  <si>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</si>
  <si>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</si>
  <si>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</si>
  <si>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</si>
  <si>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</si>
  <si>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</si>
  <si>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</si>
  <si>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</si>
  <si>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</si>
  <si>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</si>
  <si>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17/05/2017 al 23/05/2017</t>
  </si>
  <si>
    <t>VENTAS</t>
  </si>
  <si>
    <t xml:space="preserve">ALBA GALLART DIEGO KISAI 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</si>
  <si>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</si>
  <si>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</si>
  <si>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</si>
  <si>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</si>
  <si>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</si>
  <si>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</si>
  <si>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</si>
  <si>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</si>
  <si>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</si>
  <si>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</si>
  <si>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</si>
  <si>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</si>
  <si>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</si>
  <si>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</si>
  <si>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</si>
  <si>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</si>
  <si>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</si>
  <si>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</si>
  <si>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</si>
  <si>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</si>
  <si>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QUINTERO MARIA DE LA LUZ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</si>
  <si>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</si>
  <si>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</si>
  <si>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</si>
  <si>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</si>
  <si>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</si>
  <si>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</si>
  <si>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</si>
  <si>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</si>
  <si>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</si>
  <si>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</si>
  <si>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</si>
  <si>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</si>
  <si>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</si>
  <si>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</si>
  <si>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</si>
  <si>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</si>
  <si>
    <t>DESGLOSE DE NOMINA 21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</si>
</sst>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8" xfId="2" applyFont="1" applyBorder="1"/>
    <xf numFmtId="0" fontId="26" fillId="0" borderId="4" xfId="0" applyFont="1" applyBorder="1"/>
    <xf numFmtId="0" fontId="26" fillId="0" borderId="4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J52" sqref="J52"/>
    </sheetView>
  </sheetViews>
  <sheetFormatPr baseColWidth="10" defaultRowHeight="11.25"/>
  <cols>
    <col min="1" max="1" width="8.28515625" style="2" customWidth="1"/>
    <col min="2" max="2" width="27.7109375" style="1" customWidth="1"/>
    <col min="3" max="3" width="13.5703125" style="1" bestFit="1" customWidth="1"/>
    <col min="4" max="4" width="11.42578125" style="1"/>
    <col min="5" max="5" width="15.5703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95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108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109</v>
      </c>
      <c r="G8" s="39" t="s">
        <v>110</v>
      </c>
      <c r="H8" s="39" t="s">
        <v>111</v>
      </c>
      <c r="I8" s="39" t="s">
        <v>112</v>
      </c>
      <c r="J8" s="39" t="s">
        <v>113</v>
      </c>
    </row>
    <row r="9" spans="1:13" ht="12" thickTop="1">
      <c r="A9" s="12" t="s">
        <v>22</v>
      </c>
    </row>
    <row r="11" spans="1:13" ht="14.25">
      <c r="A11" s="2" t="s">
        <v>23</v>
      </c>
      <c r="B11" s="1" t="s">
        <v>24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5" t="s">
        <v>126</v>
      </c>
      <c r="M11" s="56" t="s">
        <v>127</v>
      </c>
    </row>
    <row r="12" spans="1:13" ht="14.25">
      <c r="A12" s="2" t="s">
        <v>25</v>
      </c>
      <c r="B12" s="1" t="s">
        <v>26</v>
      </c>
      <c r="C12" s="13">
        <v>18004.48</v>
      </c>
      <c r="E12" s="40">
        <f t="shared" ref="E12:E45" si="0">+C12</f>
        <v>18004.48</v>
      </c>
      <c r="F12" s="40">
        <f t="shared" ref="F12:F45" si="1">+E12*2%</f>
        <v>360.08960000000002</v>
      </c>
      <c r="G12" s="40">
        <f t="shared" ref="G12:G45" si="2">+E12*7.5%</f>
        <v>1350.336</v>
      </c>
      <c r="H12" s="40">
        <f t="shared" ref="H12:H45" si="3">SUM(E12:G12)</f>
        <v>19714.905599999998</v>
      </c>
      <c r="I12" s="40">
        <f t="shared" ref="I12:I45" si="4">+H12*16%</f>
        <v>3154.3848959999996</v>
      </c>
      <c r="J12" s="40">
        <f t="shared" ref="J12:J45" si="5">+H12+I12</f>
        <v>22869.290495999998</v>
      </c>
      <c r="L12" s="55" t="s">
        <v>126</v>
      </c>
      <c r="M12" s="56" t="s">
        <v>128</v>
      </c>
    </row>
    <row r="13" spans="1:13" ht="14.25">
      <c r="A13" s="2" t="s">
        <v>27</v>
      </c>
      <c r="B13" s="1" t="s">
        <v>28</v>
      </c>
      <c r="C13" s="13">
        <v>16814.05</v>
      </c>
      <c r="E13" s="40">
        <f t="shared" si="0"/>
        <v>16814.05</v>
      </c>
      <c r="F13" s="40">
        <f t="shared" si="1"/>
        <v>336.28100000000001</v>
      </c>
      <c r="G13" s="40">
        <f t="shared" si="2"/>
        <v>1261.0537499999998</v>
      </c>
      <c r="H13" s="40">
        <f t="shared" si="3"/>
        <v>18411.384749999997</v>
      </c>
      <c r="I13" s="40">
        <f t="shared" si="4"/>
        <v>2945.8215599999999</v>
      </c>
      <c r="J13" s="40">
        <f t="shared" si="5"/>
        <v>21357.206309999998</v>
      </c>
      <c r="L13" s="55" t="s">
        <v>129</v>
      </c>
      <c r="M13" s="56" t="s">
        <v>130</v>
      </c>
    </row>
    <row r="14" spans="1:13" ht="14.25">
      <c r="A14" s="2" t="s">
        <v>29</v>
      </c>
      <c r="B14" s="1" t="s">
        <v>30</v>
      </c>
      <c r="C14" s="13">
        <v>855.63</v>
      </c>
      <c r="E14" s="40">
        <f t="shared" si="0"/>
        <v>855.63</v>
      </c>
      <c r="F14" s="40">
        <f t="shared" si="1"/>
        <v>17.1126</v>
      </c>
      <c r="G14" s="40">
        <f t="shared" si="2"/>
        <v>64.172249999999991</v>
      </c>
      <c r="H14" s="40">
        <f t="shared" si="3"/>
        <v>936.91485</v>
      </c>
      <c r="I14" s="40">
        <f t="shared" si="4"/>
        <v>149.90637599999999</v>
      </c>
      <c r="J14" s="40">
        <f t="shared" si="5"/>
        <v>1086.821226</v>
      </c>
      <c r="L14" s="55" t="s">
        <v>126</v>
      </c>
      <c r="M14" s="56" t="s">
        <v>131</v>
      </c>
    </row>
    <row r="15" spans="1:13" ht="14.25">
      <c r="A15" s="2" t="s">
        <v>31</v>
      </c>
      <c r="B15" s="1" t="s">
        <v>32</v>
      </c>
      <c r="C15" s="13">
        <v>4352.01</v>
      </c>
      <c r="E15" s="40">
        <f t="shared" si="0"/>
        <v>4352.01</v>
      </c>
      <c r="F15" s="40">
        <f t="shared" si="1"/>
        <v>87.040200000000013</v>
      </c>
      <c r="G15" s="40">
        <f t="shared" si="2"/>
        <v>326.40075000000002</v>
      </c>
      <c r="H15" s="40">
        <f t="shared" si="3"/>
        <v>4765.4509500000004</v>
      </c>
      <c r="I15" s="40">
        <f t="shared" si="4"/>
        <v>762.47215200000005</v>
      </c>
      <c r="J15" s="40">
        <f t="shared" si="5"/>
        <v>5527.9231020000007</v>
      </c>
      <c r="L15" s="55" t="s">
        <v>126</v>
      </c>
      <c r="M15" s="56" t="s">
        <v>132</v>
      </c>
    </row>
    <row r="16" spans="1:13" ht="14.25">
      <c r="A16" s="2" t="s">
        <v>33</v>
      </c>
      <c r="B16" s="1" t="s">
        <v>34</v>
      </c>
      <c r="C16" s="13">
        <v>1900.01</v>
      </c>
      <c r="E16" s="40">
        <f t="shared" si="0"/>
        <v>1900.01</v>
      </c>
      <c r="F16" s="40">
        <f t="shared" si="1"/>
        <v>38.0002</v>
      </c>
      <c r="G16" s="40">
        <f t="shared" si="2"/>
        <v>142.50074999999998</v>
      </c>
      <c r="H16" s="40">
        <f t="shared" si="3"/>
        <v>2080.5109499999999</v>
      </c>
      <c r="I16" s="40">
        <f t="shared" si="4"/>
        <v>332.88175200000001</v>
      </c>
      <c r="J16" s="40">
        <f t="shared" si="5"/>
        <v>2413.3927020000001</v>
      </c>
      <c r="L16" s="55" t="s">
        <v>133</v>
      </c>
      <c r="M16" s="56" t="s">
        <v>134</v>
      </c>
    </row>
    <row r="17" spans="1:13" ht="14.25">
      <c r="A17" s="2" t="s">
        <v>35</v>
      </c>
      <c r="B17" s="1" t="s">
        <v>36</v>
      </c>
      <c r="C17" s="13">
        <v>855.63</v>
      </c>
      <c r="E17" s="40">
        <f t="shared" si="0"/>
        <v>855.63</v>
      </c>
      <c r="F17" s="40">
        <f t="shared" si="1"/>
        <v>17.1126</v>
      </c>
      <c r="G17" s="40">
        <f t="shared" si="2"/>
        <v>64.172249999999991</v>
      </c>
      <c r="H17" s="40">
        <f t="shared" si="3"/>
        <v>936.91485</v>
      </c>
      <c r="I17" s="40">
        <f t="shared" si="4"/>
        <v>149.90637599999999</v>
      </c>
      <c r="J17" s="40">
        <f t="shared" si="5"/>
        <v>1086.821226</v>
      </c>
      <c r="L17" s="55" t="s">
        <v>129</v>
      </c>
      <c r="M17" s="56" t="s">
        <v>135</v>
      </c>
    </row>
    <row r="18" spans="1:13" ht="14.25">
      <c r="A18" s="2" t="s">
        <v>37</v>
      </c>
      <c r="B18" s="1" t="s">
        <v>38</v>
      </c>
      <c r="C18" s="13">
        <v>6465.92</v>
      </c>
      <c r="E18" s="40">
        <f t="shared" si="0"/>
        <v>6465.92</v>
      </c>
      <c r="F18" s="40">
        <f t="shared" si="1"/>
        <v>129.3184</v>
      </c>
      <c r="G18" s="40">
        <f t="shared" si="2"/>
        <v>484.94399999999996</v>
      </c>
      <c r="H18" s="40">
        <f t="shared" si="3"/>
        <v>7080.1823999999997</v>
      </c>
      <c r="I18" s="40">
        <f t="shared" si="4"/>
        <v>1132.8291839999999</v>
      </c>
      <c r="J18" s="40">
        <f t="shared" si="5"/>
        <v>8213.0115839999999</v>
      </c>
      <c r="L18" s="55" t="s">
        <v>129</v>
      </c>
      <c r="M18" s="56" t="s">
        <v>136</v>
      </c>
    </row>
    <row r="19" spans="1:13" ht="14.25">
      <c r="A19" s="2" t="s">
        <v>39</v>
      </c>
      <c r="B19" s="1" t="s">
        <v>40</v>
      </c>
      <c r="C19" s="13">
        <v>8562.6200000000008</v>
      </c>
      <c r="E19" s="40">
        <f t="shared" si="0"/>
        <v>8562.6200000000008</v>
      </c>
      <c r="F19" s="40">
        <f t="shared" si="1"/>
        <v>171.25240000000002</v>
      </c>
      <c r="G19" s="40">
        <f t="shared" si="2"/>
        <v>642.19650000000001</v>
      </c>
      <c r="H19" s="40">
        <f t="shared" si="3"/>
        <v>9376.0689000000002</v>
      </c>
      <c r="I19" s="40">
        <f t="shared" si="4"/>
        <v>1500.171024</v>
      </c>
      <c r="J19" s="40">
        <f t="shared" si="5"/>
        <v>10876.239924</v>
      </c>
      <c r="L19" s="55" t="s">
        <v>126</v>
      </c>
      <c r="M19" s="56" t="s">
        <v>137</v>
      </c>
    </row>
    <row r="20" spans="1:13" ht="14.25">
      <c r="A20" s="2" t="s">
        <v>41</v>
      </c>
      <c r="B20" s="1" t="s">
        <v>42</v>
      </c>
      <c r="C20" s="13">
        <v>1026.76</v>
      </c>
      <c r="E20" s="40">
        <f t="shared" si="0"/>
        <v>1026.76</v>
      </c>
      <c r="F20" s="40">
        <f t="shared" si="1"/>
        <v>20.5352</v>
      </c>
      <c r="G20" s="40">
        <f t="shared" si="2"/>
        <v>77.006999999999991</v>
      </c>
      <c r="H20" s="40">
        <f t="shared" si="3"/>
        <v>1124.3022000000001</v>
      </c>
      <c r="I20" s="40">
        <f t="shared" si="4"/>
        <v>179.88835200000003</v>
      </c>
      <c r="J20" s="40">
        <f t="shared" si="5"/>
        <v>1304.190552</v>
      </c>
      <c r="L20" s="55" t="s">
        <v>126</v>
      </c>
      <c r="M20" s="56" t="s">
        <v>138</v>
      </c>
    </row>
    <row r="21" spans="1:13" ht="14.25">
      <c r="A21" s="2" t="s">
        <v>43</v>
      </c>
      <c r="B21" s="1" t="s">
        <v>44</v>
      </c>
      <c r="C21" s="13">
        <v>5580.39</v>
      </c>
      <c r="E21" s="40">
        <f t="shared" si="0"/>
        <v>5580.39</v>
      </c>
      <c r="F21" s="40">
        <f t="shared" si="1"/>
        <v>111.60780000000001</v>
      </c>
      <c r="G21" s="40">
        <f t="shared" si="2"/>
        <v>418.52924999999999</v>
      </c>
      <c r="H21" s="40">
        <f t="shared" si="3"/>
        <v>6110.5270499999997</v>
      </c>
      <c r="I21" s="40">
        <f t="shared" si="4"/>
        <v>977.68432799999994</v>
      </c>
      <c r="J21" s="40">
        <f t="shared" si="5"/>
        <v>7088.211378</v>
      </c>
      <c r="L21" s="55" t="s">
        <v>139</v>
      </c>
      <c r="M21" s="56" t="s">
        <v>140</v>
      </c>
    </row>
    <row r="22" spans="1:13" ht="14.25">
      <c r="A22" s="2" t="s">
        <v>45</v>
      </c>
      <c r="B22" s="1" t="s">
        <v>46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5" t="s">
        <v>126</v>
      </c>
      <c r="M22" s="56" t="s">
        <v>141</v>
      </c>
    </row>
    <row r="23" spans="1:13" ht="14.25">
      <c r="A23" s="2" t="s">
        <v>47</v>
      </c>
      <c r="B23" s="1" t="s">
        <v>48</v>
      </c>
      <c r="C23" s="13">
        <v>855.63</v>
      </c>
      <c r="E23" s="40">
        <f t="shared" si="0"/>
        <v>855.63</v>
      </c>
      <c r="F23" s="40">
        <f t="shared" si="1"/>
        <v>17.1126</v>
      </c>
      <c r="G23" s="40">
        <f t="shared" si="2"/>
        <v>64.172249999999991</v>
      </c>
      <c r="H23" s="40">
        <f t="shared" si="3"/>
        <v>936.91485</v>
      </c>
      <c r="I23" s="40">
        <f t="shared" si="4"/>
        <v>149.90637599999999</v>
      </c>
      <c r="J23" s="40">
        <f t="shared" si="5"/>
        <v>1086.821226</v>
      </c>
      <c r="L23" s="55" t="s">
        <v>126</v>
      </c>
      <c r="M23" s="56" t="s">
        <v>142</v>
      </c>
    </row>
    <row r="24" spans="1:13" ht="14.25">
      <c r="A24" s="2" t="s">
        <v>49</v>
      </c>
      <c r="B24" s="1" t="s">
        <v>50</v>
      </c>
      <c r="C24" s="13">
        <v>12406.37</v>
      </c>
      <c r="E24" s="40">
        <f t="shared" si="0"/>
        <v>12406.37</v>
      </c>
      <c r="F24" s="40">
        <f t="shared" si="1"/>
        <v>248.12740000000002</v>
      </c>
      <c r="G24" s="40">
        <f t="shared" si="2"/>
        <v>930.47775000000001</v>
      </c>
      <c r="H24" s="40">
        <f t="shared" si="3"/>
        <v>13584.97515</v>
      </c>
      <c r="I24" s="40">
        <f t="shared" si="4"/>
        <v>2173.5960239999999</v>
      </c>
      <c r="J24" s="40">
        <f t="shared" si="5"/>
        <v>15758.571174000001</v>
      </c>
      <c r="L24" s="55" t="s">
        <v>126</v>
      </c>
      <c r="M24" s="56" t="s">
        <v>143</v>
      </c>
    </row>
    <row r="25" spans="1:13" ht="14.25">
      <c r="A25" s="2" t="s">
        <v>51</v>
      </c>
      <c r="B25" s="1" t="s">
        <v>52</v>
      </c>
      <c r="C25" s="13">
        <v>2259.5700000000002</v>
      </c>
      <c r="E25" s="40">
        <f t="shared" si="0"/>
        <v>2259.5700000000002</v>
      </c>
      <c r="F25" s="40">
        <f t="shared" si="1"/>
        <v>45.191400000000002</v>
      </c>
      <c r="G25" s="40">
        <f t="shared" si="2"/>
        <v>169.46775</v>
      </c>
      <c r="H25" s="40">
        <f t="shared" si="3"/>
        <v>2474.2291500000001</v>
      </c>
      <c r="I25" s="40">
        <f t="shared" si="4"/>
        <v>395.87666400000001</v>
      </c>
      <c r="J25" s="40">
        <f t="shared" si="5"/>
        <v>2870.105814</v>
      </c>
      <c r="L25" s="55" t="s">
        <v>126</v>
      </c>
      <c r="M25" s="56" t="s">
        <v>144</v>
      </c>
    </row>
    <row r="26" spans="1:13" ht="14.25">
      <c r="A26" s="2" t="s">
        <v>53</v>
      </c>
      <c r="B26" s="1" t="s">
        <v>54</v>
      </c>
      <c r="C26" s="13">
        <v>1450.79</v>
      </c>
      <c r="E26" s="40">
        <f t="shared" si="0"/>
        <v>1450.79</v>
      </c>
      <c r="F26" s="40">
        <f t="shared" si="1"/>
        <v>29.015799999999999</v>
      </c>
      <c r="G26" s="40">
        <f t="shared" si="2"/>
        <v>108.80924999999999</v>
      </c>
      <c r="H26" s="40">
        <f t="shared" si="3"/>
        <v>1588.6150499999999</v>
      </c>
      <c r="I26" s="40">
        <f t="shared" si="4"/>
        <v>254.17840799999999</v>
      </c>
      <c r="J26" s="40">
        <f t="shared" si="5"/>
        <v>1842.7934579999999</v>
      </c>
      <c r="L26" s="55" t="s">
        <v>126</v>
      </c>
      <c r="M26" s="56" t="s">
        <v>145</v>
      </c>
    </row>
    <row r="27" spans="1:13" ht="14.25">
      <c r="A27" s="2" t="s">
        <v>55</v>
      </c>
      <c r="B27" s="1" t="s">
        <v>56</v>
      </c>
      <c r="C27" s="13">
        <v>3261.75</v>
      </c>
      <c r="E27" s="40">
        <f t="shared" si="0"/>
        <v>3261.75</v>
      </c>
      <c r="F27" s="40">
        <f t="shared" si="1"/>
        <v>65.234999999999999</v>
      </c>
      <c r="G27" s="40">
        <f t="shared" si="2"/>
        <v>244.63124999999999</v>
      </c>
      <c r="H27" s="40">
        <f t="shared" si="3"/>
        <v>3571.61625</v>
      </c>
      <c r="I27" s="40">
        <f t="shared" si="4"/>
        <v>571.45860000000005</v>
      </c>
      <c r="J27" s="40">
        <f t="shared" si="5"/>
        <v>4143.07485</v>
      </c>
      <c r="L27" s="56" t="s">
        <v>126</v>
      </c>
      <c r="M27" s="56" t="s">
        <v>146</v>
      </c>
    </row>
    <row r="28" spans="1:13" ht="14.25">
      <c r="A28" s="2" t="s">
        <v>57</v>
      </c>
      <c r="B28" s="1" t="s">
        <v>58</v>
      </c>
      <c r="C28" s="13">
        <v>6206.17</v>
      </c>
      <c r="E28" s="40">
        <f t="shared" si="0"/>
        <v>6206.17</v>
      </c>
      <c r="F28" s="40">
        <f t="shared" si="1"/>
        <v>124.1234</v>
      </c>
      <c r="G28" s="40">
        <f t="shared" si="2"/>
        <v>465.46274999999997</v>
      </c>
      <c r="H28" s="40">
        <f t="shared" si="3"/>
        <v>6795.7561500000002</v>
      </c>
      <c r="I28" s="40">
        <f t="shared" si="4"/>
        <v>1087.320984</v>
      </c>
      <c r="J28" s="40">
        <f t="shared" si="5"/>
        <v>7883.0771340000001</v>
      </c>
      <c r="L28" s="56" t="s">
        <v>126</v>
      </c>
      <c r="M28" s="56" t="s">
        <v>147</v>
      </c>
    </row>
    <row r="29" spans="1:13" ht="14.25">
      <c r="A29" s="2" t="s">
        <v>59</v>
      </c>
      <c r="B29" s="1" t="s">
        <v>60</v>
      </c>
      <c r="C29" s="13">
        <v>9129.68</v>
      </c>
      <c r="E29" s="40">
        <f t="shared" si="0"/>
        <v>9129.68</v>
      </c>
      <c r="F29" s="40">
        <f t="shared" si="1"/>
        <v>182.59360000000001</v>
      </c>
      <c r="G29" s="40">
        <f t="shared" si="2"/>
        <v>684.726</v>
      </c>
      <c r="H29" s="40">
        <f t="shared" si="3"/>
        <v>9996.999600000001</v>
      </c>
      <c r="I29" s="40">
        <f t="shared" si="4"/>
        <v>1599.5199360000001</v>
      </c>
      <c r="J29" s="40">
        <f t="shared" si="5"/>
        <v>11596.519536000002</v>
      </c>
      <c r="L29" s="56" t="s">
        <v>126</v>
      </c>
      <c r="M29" s="56" t="s">
        <v>148</v>
      </c>
    </row>
    <row r="30" spans="1:13" ht="14.25">
      <c r="A30" s="2" t="s">
        <v>61</v>
      </c>
      <c r="B30" s="1" t="s">
        <v>62</v>
      </c>
      <c r="C30" s="13">
        <v>6144.98</v>
      </c>
      <c r="E30" s="40">
        <f t="shared" si="0"/>
        <v>6144.98</v>
      </c>
      <c r="F30" s="40">
        <f t="shared" si="1"/>
        <v>122.89959999999999</v>
      </c>
      <c r="G30" s="40">
        <f t="shared" si="2"/>
        <v>460.87349999999992</v>
      </c>
      <c r="H30" s="40">
        <f t="shared" si="3"/>
        <v>6728.753099999999</v>
      </c>
      <c r="I30" s="40">
        <f t="shared" si="4"/>
        <v>1076.6004959999998</v>
      </c>
      <c r="J30" s="40">
        <f t="shared" si="5"/>
        <v>7805.353595999999</v>
      </c>
      <c r="L30" s="55" t="s">
        <v>139</v>
      </c>
      <c r="M30" s="56" t="s">
        <v>149</v>
      </c>
    </row>
    <row r="31" spans="1:13" ht="14.25">
      <c r="A31" s="2" t="s">
        <v>63</v>
      </c>
      <c r="B31" s="1" t="s">
        <v>64</v>
      </c>
      <c r="C31" s="13">
        <v>1026.76</v>
      </c>
      <c r="E31" s="40">
        <f t="shared" si="0"/>
        <v>1026.76</v>
      </c>
      <c r="F31" s="40">
        <f t="shared" si="1"/>
        <v>20.5352</v>
      </c>
      <c r="G31" s="40">
        <f t="shared" si="2"/>
        <v>77.006999999999991</v>
      </c>
      <c r="H31" s="40">
        <f t="shared" si="3"/>
        <v>1124.3022000000001</v>
      </c>
      <c r="I31" s="40">
        <f t="shared" si="4"/>
        <v>179.88835200000003</v>
      </c>
      <c r="J31" s="40">
        <f t="shared" si="5"/>
        <v>1304.190552</v>
      </c>
      <c r="L31" s="55" t="s">
        <v>129</v>
      </c>
      <c r="M31" s="56" t="s">
        <v>150</v>
      </c>
    </row>
    <row r="32" spans="1:13" ht="14.25">
      <c r="A32" s="2" t="s">
        <v>65</v>
      </c>
      <c r="B32" s="1" t="s">
        <v>66</v>
      </c>
      <c r="C32" s="13">
        <v>1068.26</v>
      </c>
      <c r="E32" s="40">
        <f t="shared" si="0"/>
        <v>1068.26</v>
      </c>
      <c r="F32" s="40">
        <f t="shared" si="1"/>
        <v>21.365200000000002</v>
      </c>
      <c r="G32" s="40">
        <f t="shared" si="2"/>
        <v>80.119500000000002</v>
      </c>
      <c r="H32" s="40">
        <f t="shared" si="3"/>
        <v>1169.7447</v>
      </c>
      <c r="I32" s="40">
        <f t="shared" si="4"/>
        <v>187.15915200000001</v>
      </c>
      <c r="J32" s="40">
        <f t="shared" si="5"/>
        <v>1356.9038519999999</v>
      </c>
      <c r="L32" s="56" t="s">
        <v>126</v>
      </c>
      <c r="M32" s="56" t="s">
        <v>151</v>
      </c>
    </row>
    <row r="33" spans="1:13" ht="14.25">
      <c r="A33" s="2" t="s">
        <v>67</v>
      </c>
      <c r="B33" s="1" t="s">
        <v>68</v>
      </c>
      <c r="C33" s="13">
        <v>26756.34</v>
      </c>
      <c r="E33" s="40">
        <f t="shared" si="0"/>
        <v>26756.34</v>
      </c>
      <c r="F33" s="40">
        <f t="shared" si="1"/>
        <v>535.1268</v>
      </c>
      <c r="G33" s="40">
        <f t="shared" si="2"/>
        <v>2006.7255</v>
      </c>
      <c r="H33" s="40">
        <f t="shared" si="3"/>
        <v>29298.192300000002</v>
      </c>
      <c r="I33" s="40">
        <f t="shared" si="4"/>
        <v>4687.7107680000008</v>
      </c>
      <c r="J33" s="40">
        <f t="shared" si="5"/>
        <v>33985.903068</v>
      </c>
      <c r="L33" s="56" t="s">
        <v>129</v>
      </c>
      <c r="M33" s="56" t="s">
        <v>152</v>
      </c>
    </row>
    <row r="34" spans="1:13" ht="14.25">
      <c r="A34" s="2" t="s">
        <v>69</v>
      </c>
      <c r="B34" s="1" t="s">
        <v>70</v>
      </c>
      <c r="C34" s="13">
        <v>684.51</v>
      </c>
      <c r="E34" s="40">
        <f t="shared" si="0"/>
        <v>684.51</v>
      </c>
      <c r="F34" s="40">
        <f t="shared" si="1"/>
        <v>13.690200000000001</v>
      </c>
      <c r="G34" s="40">
        <f t="shared" si="2"/>
        <v>51.338249999999995</v>
      </c>
      <c r="H34" s="40">
        <f t="shared" si="3"/>
        <v>749.53845000000001</v>
      </c>
      <c r="I34" s="40">
        <f t="shared" si="4"/>
        <v>119.926152</v>
      </c>
      <c r="J34" s="40">
        <f t="shared" si="5"/>
        <v>869.46460200000001</v>
      </c>
      <c r="L34" s="56" t="s">
        <v>126</v>
      </c>
      <c r="M34" s="56" t="s">
        <v>153</v>
      </c>
    </row>
    <row r="35" spans="1:13" ht="14.25">
      <c r="A35" s="2" t="s">
        <v>71</v>
      </c>
      <c r="B35" s="1" t="s">
        <v>72</v>
      </c>
      <c r="C35" s="13">
        <v>1026.76</v>
      </c>
      <c r="E35" s="40">
        <f t="shared" si="0"/>
        <v>1026.76</v>
      </c>
      <c r="F35" s="40">
        <f t="shared" si="1"/>
        <v>20.5352</v>
      </c>
      <c r="G35" s="40">
        <f t="shared" si="2"/>
        <v>77.006999999999991</v>
      </c>
      <c r="H35" s="40">
        <f t="shared" si="3"/>
        <v>1124.3022000000001</v>
      </c>
      <c r="I35" s="40">
        <f t="shared" si="4"/>
        <v>179.88835200000003</v>
      </c>
      <c r="J35" s="40">
        <f t="shared" si="5"/>
        <v>1304.190552</v>
      </c>
      <c r="L35" s="56" t="s">
        <v>126</v>
      </c>
      <c r="M35" s="56" t="s">
        <v>154</v>
      </c>
    </row>
    <row r="36" spans="1:13" ht="14.25">
      <c r="A36" s="2" t="s">
        <v>73</v>
      </c>
      <c r="B36" s="1" t="s">
        <v>74</v>
      </c>
      <c r="C36" s="13">
        <v>9719.2800000000007</v>
      </c>
      <c r="E36" s="40">
        <f t="shared" si="0"/>
        <v>9719.2800000000007</v>
      </c>
      <c r="F36" s="40">
        <f t="shared" si="1"/>
        <v>194.38560000000001</v>
      </c>
      <c r="G36" s="40">
        <f t="shared" si="2"/>
        <v>728.94600000000003</v>
      </c>
      <c r="H36" s="40">
        <f t="shared" si="3"/>
        <v>10642.6116</v>
      </c>
      <c r="I36" s="40">
        <f t="shared" si="4"/>
        <v>1702.8178560000001</v>
      </c>
      <c r="J36" s="40">
        <f t="shared" si="5"/>
        <v>12345.429456</v>
      </c>
      <c r="L36" s="56" t="s">
        <v>126</v>
      </c>
      <c r="M36" s="56" t="s">
        <v>155</v>
      </c>
    </row>
    <row r="37" spans="1:13" ht="14.25">
      <c r="A37" s="2" t="s">
        <v>75</v>
      </c>
      <c r="B37" s="1" t="s">
        <v>76</v>
      </c>
      <c r="C37" s="13">
        <v>5356.43</v>
      </c>
      <c r="E37" s="40">
        <f t="shared" si="0"/>
        <v>5356.43</v>
      </c>
      <c r="F37" s="40">
        <f t="shared" si="1"/>
        <v>107.12860000000001</v>
      </c>
      <c r="G37" s="40">
        <f t="shared" si="2"/>
        <v>401.73225000000002</v>
      </c>
      <c r="H37" s="40">
        <f t="shared" si="3"/>
        <v>5865.2908500000003</v>
      </c>
      <c r="I37" s="40">
        <f t="shared" si="4"/>
        <v>938.44653600000004</v>
      </c>
      <c r="J37" s="40">
        <f t="shared" si="5"/>
        <v>6803.7373860000007</v>
      </c>
      <c r="L37" s="55" t="s">
        <v>126</v>
      </c>
      <c r="M37" s="56" t="s">
        <v>156</v>
      </c>
    </row>
    <row r="38" spans="1:13" ht="14.25">
      <c r="A38" s="2" t="s">
        <v>77</v>
      </c>
      <c r="B38" s="1" t="s">
        <v>78</v>
      </c>
      <c r="C38" s="13">
        <v>16952.080000000002</v>
      </c>
      <c r="E38" s="40">
        <f t="shared" si="0"/>
        <v>16952.080000000002</v>
      </c>
      <c r="F38" s="40">
        <f t="shared" si="1"/>
        <v>339.04160000000002</v>
      </c>
      <c r="G38" s="40">
        <f t="shared" si="2"/>
        <v>1271.4060000000002</v>
      </c>
      <c r="H38" s="40">
        <f t="shared" si="3"/>
        <v>18562.527600000001</v>
      </c>
      <c r="I38" s="40">
        <f t="shared" si="4"/>
        <v>2970.0044160000002</v>
      </c>
      <c r="J38" s="40">
        <f t="shared" si="5"/>
        <v>21532.532016000001</v>
      </c>
      <c r="L38" s="55" t="s">
        <v>129</v>
      </c>
      <c r="M38" s="56" t="s">
        <v>157</v>
      </c>
    </row>
    <row r="39" spans="1:13" ht="14.25">
      <c r="A39" s="2" t="s">
        <v>79</v>
      </c>
      <c r="B39" s="1" t="s">
        <v>80</v>
      </c>
      <c r="C39" s="13">
        <v>15282.94</v>
      </c>
      <c r="E39" s="40">
        <f t="shared" si="0"/>
        <v>15282.94</v>
      </c>
      <c r="F39" s="40">
        <f t="shared" si="1"/>
        <v>305.65880000000004</v>
      </c>
      <c r="G39" s="40">
        <f t="shared" si="2"/>
        <v>1146.2204999999999</v>
      </c>
      <c r="H39" s="40">
        <f t="shared" si="3"/>
        <v>16734.819299999999</v>
      </c>
      <c r="I39" s="40">
        <f t="shared" si="4"/>
        <v>2677.5710880000001</v>
      </c>
      <c r="J39" s="40">
        <f t="shared" si="5"/>
        <v>19412.390388</v>
      </c>
      <c r="L39" s="55" t="s">
        <v>126</v>
      </c>
      <c r="M39" s="56" t="s">
        <v>158</v>
      </c>
    </row>
    <row r="40" spans="1:13" ht="14.25">
      <c r="A40" s="2" t="s">
        <v>81</v>
      </c>
      <c r="B40" s="1" t="s">
        <v>82</v>
      </c>
      <c r="C40" s="13">
        <v>4469.13</v>
      </c>
      <c r="E40" s="40">
        <f t="shared" si="0"/>
        <v>4469.13</v>
      </c>
      <c r="F40" s="40">
        <f t="shared" si="1"/>
        <v>89.382600000000011</v>
      </c>
      <c r="G40" s="40">
        <f t="shared" si="2"/>
        <v>335.18475000000001</v>
      </c>
      <c r="H40" s="40">
        <f t="shared" si="3"/>
        <v>4893.6973500000004</v>
      </c>
      <c r="I40" s="40">
        <f t="shared" si="4"/>
        <v>782.99157600000012</v>
      </c>
      <c r="J40" s="40">
        <f t="shared" si="5"/>
        <v>5676.6889260000007</v>
      </c>
      <c r="L40" s="55" t="s">
        <v>139</v>
      </c>
      <c r="M40" s="56" t="s">
        <v>159</v>
      </c>
    </row>
    <row r="41" spans="1:13" ht="14.25">
      <c r="A41" s="2" t="s">
        <v>83</v>
      </c>
      <c r="B41" s="1" t="s">
        <v>84</v>
      </c>
      <c r="C41" s="13">
        <v>3526.76</v>
      </c>
      <c r="E41" s="40">
        <f t="shared" si="0"/>
        <v>3526.76</v>
      </c>
      <c r="F41" s="40">
        <f t="shared" si="1"/>
        <v>70.535200000000003</v>
      </c>
      <c r="G41" s="40">
        <f t="shared" si="2"/>
        <v>264.50700000000001</v>
      </c>
      <c r="H41" s="40">
        <f t="shared" si="3"/>
        <v>3861.8022000000001</v>
      </c>
      <c r="I41" s="40">
        <f t="shared" si="4"/>
        <v>617.88835200000005</v>
      </c>
      <c r="J41" s="40">
        <f t="shared" si="5"/>
        <v>4479.690552</v>
      </c>
      <c r="L41" s="55" t="s">
        <v>129</v>
      </c>
      <c r="M41" s="56" t="s">
        <v>160</v>
      </c>
    </row>
    <row r="42" spans="1:13" ht="14.25">
      <c r="A42" s="2" t="s">
        <v>85</v>
      </c>
      <c r="B42" s="1" t="s">
        <v>86</v>
      </c>
      <c r="C42" s="13">
        <v>4387.82</v>
      </c>
      <c r="E42" s="40">
        <f t="shared" si="0"/>
        <v>4387.82</v>
      </c>
      <c r="F42" s="40">
        <f t="shared" si="1"/>
        <v>87.756399999999999</v>
      </c>
      <c r="G42" s="40">
        <f t="shared" si="2"/>
        <v>329.08649999999994</v>
      </c>
      <c r="H42" s="40">
        <f t="shared" si="3"/>
        <v>4804.6629000000003</v>
      </c>
      <c r="I42" s="40">
        <f t="shared" si="4"/>
        <v>768.74606400000005</v>
      </c>
      <c r="J42" s="40">
        <f t="shared" si="5"/>
        <v>5573.4089640000002</v>
      </c>
      <c r="L42" s="55" t="s">
        <v>126</v>
      </c>
      <c r="M42" s="56" t="s">
        <v>161</v>
      </c>
    </row>
    <row r="43" spans="1:13" ht="14.25">
      <c r="A43" s="2" t="s">
        <v>87</v>
      </c>
      <c r="B43" s="1" t="s">
        <v>88</v>
      </c>
      <c r="C43" s="13">
        <v>1172.43</v>
      </c>
      <c r="E43" s="40">
        <f t="shared" si="0"/>
        <v>1172.43</v>
      </c>
      <c r="F43" s="40">
        <f t="shared" si="1"/>
        <v>23.448600000000003</v>
      </c>
      <c r="G43" s="40">
        <f t="shared" si="2"/>
        <v>87.932249999999996</v>
      </c>
      <c r="H43" s="40">
        <f t="shared" si="3"/>
        <v>1283.8108500000001</v>
      </c>
      <c r="I43" s="40">
        <f t="shared" si="4"/>
        <v>205.40973600000001</v>
      </c>
      <c r="J43" s="40">
        <f t="shared" si="5"/>
        <v>1489.2205860000001</v>
      </c>
      <c r="L43" s="56" t="s">
        <v>126</v>
      </c>
      <c r="M43" s="56" t="s">
        <v>162</v>
      </c>
    </row>
    <row r="44" spans="1:13" ht="14.25">
      <c r="A44" s="2" t="s">
        <v>89</v>
      </c>
      <c r="B44" s="1" t="s">
        <v>90</v>
      </c>
      <c r="C44" s="13">
        <v>1943.56</v>
      </c>
      <c r="E44" s="40">
        <f t="shared" si="0"/>
        <v>1943.56</v>
      </c>
      <c r="F44" s="40">
        <f t="shared" si="1"/>
        <v>38.871200000000002</v>
      </c>
      <c r="G44" s="40">
        <f t="shared" si="2"/>
        <v>145.767</v>
      </c>
      <c r="H44" s="40">
        <f t="shared" si="3"/>
        <v>2128.1981999999998</v>
      </c>
      <c r="I44" s="40">
        <f t="shared" si="4"/>
        <v>340.51171199999999</v>
      </c>
      <c r="J44" s="40">
        <f t="shared" si="5"/>
        <v>2468.7099119999998</v>
      </c>
      <c r="L44" s="55" t="s">
        <v>129</v>
      </c>
      <c r="M44" s="56" t="s">
        <v>163</v>
      </c>
    </row>
    <row r="45" spans="1:13" ht="14.25">
      <c r="A45" s="2" t="s">
        <v>91</v>
      </c>
      <c r="B45" s="1" t="s">
        <v>92</v>
      </c>
      <c r="C45" s="13">
        <v>5329.62</v>
      </c>
      <c r="E45" s="40">
        <f t="shared" si="0"/>
        <v>5329.62</v>
      </c>
      <c r="F45" s="40">
        <f t="shared" si="1"/>
        <v>106.5924</v>
      </c>
      <c r="G45" s="40">
        <f t="shared" si="2"/>
        <v>399.72149999999999</v>
      </c>
      <c r="H45" s="40">
        <f t="shared" si="3"/>
        <v>5835.9339</v>
      </c>
      <c r="I45" s="40">
        <f t="shared" si="4"/>
        <v>933.74942399999998</v>
      </c>
      <c r="J45" s="40">
        <f t="shared" si="5"/>
        <v>6769.6833239999996</v>
      </c>
      <c r="L45" s="57" t="s">
        <v>126</v>
      </c>
      <c r="M45" s="57" t="s">
        <v>164</v>
      </c>
    </row>
    <row r="47" spans="1:13" s="7" customFormat="1">
      <c r="A47" s="15"/>
      <c r="C47" s="7" t="s">
        <v>93</v>
      </c>
      <c r="E47" s="38" t="s">
        <v>93</v>
      </c>
      <c r="F47" s="38" t="s">
        <v>93</v>
      </c>
      <c r="G47" s="38" t="s">
        <v>93</v>
      </c>
      <c r="H47" s="38" t="s">
        <v>93</v>
      </c>
      <c r="I47" s="38" t="s">
        <v>93</v>
      </c>
      <c r="J47" s="38" t="s">
        <v>93</v>
      </c>
    </row>
    <row r="48" spans="1:13" ht="13.5" thickBot="1">
      <c r="A48" s="18" t="s">
        <v>94</v>
      </c>
      <c r="B48" s="1" t="s">
        <v>95</v>
      </c>
      <c r="C48" s="17">
        <v>206888.64</v>
      </c>
      <c r="E48" s="41">
        <f>SUM(E11:E45)</f>
        <v>206888.64</v>
      </c>
      <c r="F48" s="41">
        <f t="shared" ref="F48:J48" si="6">SUM(F11:F45)</f>
        <v>4137.7728000000006</v>
      </c>
      <c r="G48" s="41">
        <f t="shared" si="6"/>
        <v>15516.647999999997</v>
      </c>
      <c r="H48" s="41">
        <f t="shared" si="6"/>
        <v>226543.06080000004</v>
      </c>
      <c r="I48" s="41">
        <f t="shared" si="6"/>
        <v>36246.889728000002</v>
      </c>
      <c r="J48" s="41">
        <f t="shared" si="6"/>
        <v>262789.95052800002</v>
      </c>
    </row>
    <row r="49" spans="1:3" ht="12" thickTop="1"/>
    <row r="50" spans="1:3">
      <c r="C50" s="1" t="s">
        <v>95</v>
      </c>
    </row>
    <row r="51" spans="1:3">
      <c r="A51" s="2" t="s">
        <v>95</v>
      </c>
      <c r="B51" s="1" t="s">
        <v>95</v>
      </c>
      <c r="C51" s="16"/>
    </row>
  </sheetData>
  <autoFilter ref="A10:M45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pane xSplit="2" ySplit="10" topLeftCell="H17" activePane="bottomRight" state="frozen"/>
      <selection pane="topRight" activeCell="C1" sqref="C1"/>
      <selection pane="bottomLeft" activeCell="A11" sqref="A11"/>
      <selection pane="bottomRight" activeCell="A46" sqref="A46:XFD46"/>
    </sheetView>
  </sheetViews>
  <sheetFormatPr baseColWidth="10" defaultRowHeight="11.25"/>
  <cols>
    <col min="1" max="1" width="8.28515625" style="2" customWidth="1"/>
    <col min="2" max="2" width="27.7109375" style="1" customWidth="1"/>
    <col min="3" max="3" width="10.7109375" style="1" customWidth="1"/>
    <col min="4" max="4" width="12" style="1" customWidth="1"/>
    <col min="5" max="5" width="12.7109375" style="1" customWidth="1"/>
    <col min="6" max="6" width="13.5703125" style="1" bestFit="1" customWidth="1"/>
    <col min="7" max="9" width="13" style="1" bestFit="1" customWidth="1"/>
    <col min="10" max="10" width="11.140625" style="1" customWidth="1"/>
    <col min="11" max="11" width="9.7109375" style="1" customWidth="1"/>
    <col min="12" max="12" width="9.5703125" style="1" customWidth="1"/>
    <col min="13" max="13" width="9" style="1" customWidth="1"/>
    <col min="14" max="15" width="13" style="1" bestFit="1" customWidth="1"/>
    <col min="16" max="16384" width="11.42578125" style="1"/>
  </cols>
  <sheetData>
    <row r="1" spans="1:15" ht="18" customHeight="1">
      <c r="A1" s="3" t="s">
        <v>0</v>
      </c>
      <c r="B1" s="43" t="s">
        <v>95</v>
      </c>
      <c r="C1" s="44"/>
      <c r="D1" s="44"/>
    </row>
    <row r="2" spans="1:15" ht="24.95" customHeight="1">
      <c r="A2" s="4" t="s">
        <v>1</v>
      </c>
      <c r="B2" s="20" t="s">
        <v>2</v>
      </c>
      <c r="C2" s="21"/>
      <c r="D2" s="21"/>
    </row>
    <row r="3" spans="1:15" ht="15.75">
      <c r="B3" s="22" t="s">
        <v>3</v>
      </c>
      <c r="C3" s="23"/>
      <c r="D3" s="23"/>
      <c r="E3" s="7"/>
    </row>
    <row r="4" spans="1:15" ht="15">
      <c r="B4" s="24" t="s">
        <v>4</v>
      </c>
      <c r="C4" s="23"/>
      <c r="D4" s="2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25.48</v>
      </c>
      <c r="L11" s="14">
        <v>-0.11</v>
      </c>
      <c r="M11" s="13">
        <v>0</v>
      </c>
      <c r="N11" s="13">
        <v>6.96</v>
      </c>
      <c r="O11" s="13">
        <v>1019.8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16977.72</v>
      </c>
      <c r="F12" s="13">
        <v>18004.48</v>
      </c>
      <c r="G12" s="13">
        <v>0</v>
      </c>
      <c r="H12" s="13">
        <v>0</v>
      </c>
      <c r="I12" s="13">
        <v>0</v>
      </c>
      <c r="J12" s="13">
        <v>4626.4399999999996</v>
      </c>
      <c r="K12" s="13">
        <v>228.22</v>
      </c>
      <c r="L12" s="13">
        <v>0.02</v>
      </c>
      <c r="M12" s="13">
        <v>0</v>
      </c>
      <c r="N12" s="13">
        <v>4854.68</v>
      </c>
      <c r="O12" s="13">
        <v>13149.8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15787.29</v>
      </c>
      <c r="F13" s="13">
        <v>16814.05</v>
      </c>
      <c r="G13" s="13">
        <v>0</v>
      </c>
      <c r="H13" s="13">
        <v>0</v>
      </c>
      <c r="I13" s="13">
        <v>0</v>
      </c>
      <c r="J13" s="13">
        <v>4245.51</v>
      </c>
      <c r="K13" s="13">
        <v>25.48</v>
      </c>
      <c r="L13" s="13">
        <v>0.06</v>
      </c>
      <c r="M13" s="13">
        <v>0</v>
      </c>
      <c r="N13" s="13">
        <v>4271.05</v>
      </c>
      <c r="O13" s="13">
        <v>12543</v>
      </c>
    </row>
    <row r="14" spans="1:15">
      <c r="A14" s="2" t="s">
        <v>29</v>
      </c>
      <c r="B14" s="1" t="s">
        <v>30</v>
      </c>
      <c r="C14" s="13">
        <v>733.4</v>
      </c>
      <c r="D14" s="13">
        <v>122.23</v>
      </c>
      <c r="E14" s="13">
        <v>0</v>
      </c>
      <c r="F14" s="13">
        <v>855.63</v>
      </c>
      <c r="G14" s="13">
        <v>0</v>
      </c>
      <c r="H14" s="13">
        <v>0</v>
      </c>
      <c r="I14" s="14">
        <v>-38.42</v>
      </c>
      <c r="J14" s="13">
        <v>0</v>
      </c>
      <c r="K14" s="13">
        <v>58.03</v>
      </c>
      <c r="L14" s="13">
        <v>0.02</v>
      </c>
      <c r="M14" s="13">
        <v>0</v>
      </c>
      <c r="N14" s="13">
        <v>19.63</v>
      </c>
      <c r="O14" s="13">
        <v>836</v>
      </c>
    </row>
    <row r="15" spans="1:15">
      <c r="A15" s="2" t="s">
        <v>31</v>
      </c>
      <c r="B15" s="1" t="s">
        <v>32</v>
      </c>
      <c r="C15" s="13">
        <v>880.08</v>
      </c>
      <c r="D15" s="13">
        <v>146.68</v>
      </c>
      <c r="E15" s="13">
        <v>3325.25</v>
      </c>
      <c r="F15" s="13">
        <v>4352.01</v>
      </c>
      <c r="G15" s="13">
        <v>439.2</v>
      </c>
      <c r="H15" s="13">
        <v>0</v>
      </c>
      <c r="I15" s="13">
        <v>0</v>
      </c>
      <c r="J15" s="13">
        <v>674.2</v>
      </c>
      <c r="K15" s="13">
        <v>130.94999999999999</v>
      </c>
      <c r="L15" s="13">
        <v>0.06</v>
      </c>
      <c r="M15" s="13">
        <v>0</v>
      </c>
      <c r="N15" s="13">
        <v>1244.4100000000001</v>
      </c>
      <c r="O15" s="13">
        <v>3107.6</v>
      </c>
    </row>
    <row r="16" spans="1:15">
      <c r="A16" s="2" t="s">
        <v>33</v>
      </c>
      <c r="B16" s="1" t="s">
        <v>34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168.22</v>
      </c>
      <c r="K16" s="13">
        <v>49.06</v>
      </c>
      <c r="L16" s="14">
        <v>-7.0000000000000007E-2</v>
      </c>
      <c r="M16" s="13">
        <v>200</v>
      </c>
      <c r="N16" s="13">
        <v>417.21</v>
      </c>
      <c r="O16" s="13">
        <v>1482.8</v>
      </c>
    </row>
    <row r="17" spans="1:15">
      <c r="A17" s="2" t="s">
        <v>35</v>
      </c>
      <c r="B17" s="1" t="s">
        <v>36</v>
      </c>
      <c r="C17" s="13">
        <v>733.4</v>
      </c>
      <c r="D17" s="13">
        <v>122.23</v>
      </c>
      <c r="E17" s="13">
        <v>0</v>
      </c>
      <c r="F17" s="13">
        <v>855.63</v>
      </c>
      <c r="G17" s="13">
        <v>412.25</v>
      </c>
      <c r="H17" s="13">
        <v>0</v>
      </c>
      <c r="I17" s="14">
        <v>-38.42</v>
      </c>
      <c r="J17" s="13">
        <v>0</v>
      </c>
      <c r="K17" s="13">
        <v>99.9</v>
      </c>
      <c r="L17" s="14">
        <v>-0.1</v>
      </c>
      <c r="M17" s="13">
        <v>0</v>
      </c>
      <c r="N17" s="13">
        <v>473.63</v>
      </c>
      <c r="O17" s="13">
        <v>382</v>
      </c>
    </row>
    <row r="18" spans="1:15">
      <c r="A18" s="2" t="s">
        <v>37</v>
      </c>
      <c r="B18" s="1" t="s">
        <v>38</v>
      </c>
      <c r="C18" s="13">
        <v>880.08</v>
      </c>
      <c r="D18" s="13">
        <v>146.68</v>
      </c>
      <c r="E18" s="13">
        <v>5439.16</v>
      </c>
      <c r="F18" s="13">
        <v>6465.92</v>
      </c>
      <c r="G18" s="13">
        <v>0</v>
      </c>
      <c r="H18" s="13">
        <v>0</v>
      </c>
      <c r="I18" s="13">
        <v>0</v>
      </c>
      <c r="J18" s="13">
        <v>1162.0899999999999</v>
      </c>
      <c r="K18" s="13">
        <v>137.15</v>
      </c>
      <c r="L18" s="13">
        <v>0.08</v>
      </c>
      <c r="M18" s="13">
        <v>0</v>
      </c>
      <c r="N18" s="13">
        <v>1299.32</v>
      </c>
      <c r="O18" s="13">
        <v>5166.6000000000004</v>
      </c>
    </row>
    <row r="19" spans="1:15">
      <c r="A19" s="2" t="s">
        <v>39</v>
      </c>
      <c r="B19" s="1" t="s">
        <v>40</v>
      </c>
      <c r="C19" s="13">
        <v>3333.4</v>
      </c>
      <c r="D19" s="13">
        <v>555.57000000000005</v>
      </c>
      <c r="E19" s="13">
        <v>4673.6499999999996</v>
      </c>
      <c r="F19" s="13">
        <v>8562.6200000000008</v>
      </c>
      <c r="G19" s="13">
        <v>0</v>
      </c>
      <c r="H19" s="13">
        <v>0</v>
      </c>
      <c r="I19" s="13">
        <v>0</v>
      </c>
      <c r="J19" s="13">
        <v>1721.62</v>
      </c>
      <c r="K19" s="13">
        <v>327.23</v>
      </c>
      <c r="L19" s="14">
        <v>-0.03</v>
      </c>
      <c r="M19" s="13">
        <v>480</v>
      </c>
      <c r="N19" s="13">
        <v>2528.8200000000002</v>
      </c>
      <c r="O19" s="13">
        <v>6033.8</v>
      </c>
    </row>
    <row r="20" spans="1:15">
      <c r="A20" s="2" t="s">
        <v>41</v>
      </c>
      <c r="B20" s="1" t="s">
        <v>42</v>
      </c>
      <c r="C20" s="13">
        <v>880.08</v>
      </c>
      <c r="D20" s="13">
        <v>146.68</v>
      </c>
      <c r="E20" s="13">
        <v>0</v>
      </c>
      <c r="F20" s="13">
        <v>1026.76</v>
      </c>
      <c r="G20" s="13">
        <v>0</v>
      </c>
      <c r="H20" s="13">
        <v>0</v>
      </c>
      <c r="I20" s="14">
        <v>-18.41</v>
      </c>
      <c r="J20" s="13">
        <v>0</v>
      </c>
      <c r="K20" s="13">
        <v>248.96</v>
      </c>
      <c r="L20" s="13">
        <v>0.01</v>
      </c>
      <c r="M20" s="13">
        <v>0</v>
      </c>
      <c r="N20" s="13">
        <v>230.56</v>
      </c>
      <c r="O20" s="13">
        <v>796.2</v>
      </c>
    </row>
    <row r="21" spans="1:15">
      <c r="A21" s="2" t="s">
        <v>43</v>
      </c>
      <c r="B21" s="1" t="s">
        <v>44</v>
      </c>
      <c r="C21" s="13">
        <v>1000.08</v>
      </c>
      <c r="D21" s="13">
        <v>166.68</v>
      </c>
      <c r="E21" s="13">
        <v>4413.63</v>
      </c>
      <c r="F21" s="13">
        <v>5580.39</v>
      </c>
      <c r="G21" s="13">
        <v>499.32</v>
      </c>
      <c r="H21" s="13">
        <v>0</v>
      </c>
      <c r="I21" s="13">
        <v>0</v>
      </c>
      <c r="J21" s="13">
        <v>953.81</v>
      </c>
      <c r="K21" s="13">
        <v>86.06</v>
      </c>
      <c r="L21" s="13">
        <v>0</v>
      </c>
      <c r="M21" s="13">
        <v>0</v>
      </c>
      <c r="N21" s="13">
        <v>1539.19</v>
      </c>
      <c r="O21" s="13">
        <v>4041.2</v>
      </c>
    </row>
    <row r="22" spans="1:15">
      <c r="A22" s="2" t="s">
        <v>45</v>
      </c>
      <c r="B22" s="1" t="s">
        <v>46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58.66</v>
      </c>
      <c r="L22" s="14">
        <v>-0.09</v>
      </c>
      <c r="M22" s="13">
        <v>0</v>
      </c>
      <c r="N22" s="13">
        <v>40.159999999999997</v>
      </c>
      <c r="O22" s="13">
        <v>986.6</v>
      </c>
    </row>
    <row r="23" spans="1:15">
      <c r="A23" s="2" t="s">
        <v>47</v>
      </c>
      <c r="B23" s="1" t="s">
        <v>48</v>
      </c>
      <c r="C23" s="13">
        <v>733.4</v>
      </c>
      <c r="D23" s="13">
        <v>122.23</v>
      </c>
      <c r="E23" s="13">
        <v>0</v>
      </c>
      <c r="F23" s="13">
        <v>855.63</v>
      </c>
      <c r="G23" s="13">
        <v>0</v>
      </c>
      <c r="H23" s="13">
        <v>0</v>
      </c>
      <c r="I23" s="14">
        <v>-38.42</v>
      </c>
      <c r="J23" s="13">
        <v>0</v>
      </c>
      <c r="K23" s="13">
        <v>54.69</v>
      </c>
      <c r="L23" s="14">
        <v>-0.04</v>
      </c>
      <c r="M23" s="13">
        <v>0</v>
      </c>
      <c r="N23" s="13">
        <v>16.23</v>
      </c>
      <c r="O23" s="13">
        <v>839.4</v>
      </c>
    </row>
    <row r="24" spans="1:15">
      <c r="A24" s="2" t="s">
        <v>49</v>
      </c>
      <c r="B24" s="1" t="s">
        <v>50</v>
      </c>
      <c r="C24" s="13">
        <v>6000</v>
      </c>
      <c r="D24" s="13">
        <v>1000</v>
      </c>
      <c r="E24" s="13">
        <v>5406.37</v>
      </c>
      <c r="F24" s="13">
        <v>12406.37</v>
      </c>
      <c r="G24" s="13">
        <v>146.4</v>
      </c>
      <c r="H24" s="13">
        <v>0</v>
      </c>
      <c r="I24" s="13">
        <v>0</v>
      </c>
      <c r="J24" s="13">
        <v>2874.75</v>
      </c>
      <c r="K24" s="13">
        <v>360.26</v>
      </c>
      <c r="L24" s="14">
        <v>-0.04</v>
      </c>
      <c r="M24" s="13">
        <v>380</v>
      </c>
      <c r="N24" s="13">
        <v>3761.37</v>
      </c>
      <c r="O24" s="13">
        <v>8645</v>
      </c>
    </row>
    <row r="25" spans="1:15">
      <c r="A25" s="2" t="s">
        <v>51</v>
      </c>
      <c r="B25" s="1" t="s">
        <v>52</v>
      </c>
      <c r="C25" s="13">
        <v>586.72</v>
      </c>
      <c r="D25" s="13">
        <v>97.79</v>
      </c>
      <c r="E25" s="13">
        <v>1575.06</v>
      </c>
      <c r="F25" s="13">
        <v>2259.5700000000002</v>
      </c>
      <c r="G25" s="13">
        <v>0</v>
      </c>
      <c r="H25" s="13">
        <v>0</v>
      </c>
      <c r="I25" s="13">
        <v>0</v>
      </c>
      <c r="J25" s="13">
        <v>231.1</v>
      </c>
      <c r="K25" s="13">
        <v>110.41</v>
      </c>
      <c r="L25" s="14">
        <v>-0.14000000000000001</v>
      </c>
      <c r="M25" s="13">
        <v>0</v>
      </c>
      <c r="N25" s="13">
        <v>341.37</v>
      </c>
      <c r="O25" s="13">
        <v>1918.2</v>
      </c>
    </row>
    <row r="26" spans="1:15">
      <c r="A26" s="2" t="s">
        <v>53</v>
      </c>
      <c r="B26" s="1" t="s">
        <v>54</v>
      </c>
      <c r="C26" s="13">
        <v>880.08</v>
      </c>
      <c r="D26" s="13">
        <v>146.68</v>
      </c>
      <c r="E26" s="13">
        <v>424.03</v>
      </c>
      <c r="F26" s="13">
        <v>1450.79</v>
      </c>
      <c r="G26" s="13">
        <v>0</v>
      </c>
      <c r="H26" s="13">
        <v>0</v>
      </c>
      <c r="I26" s="13">
        <v>0</v>
      </c>
      <c r="J26" s="13">
        <v>50.91</v>
      </c>
      <c r="K26" s="13">
        <v>158.80000000000001</v>
      </c>
      <c r="L26" s="13">
        <v>0.08</v>
      </c>
      <c r="M26" s="13">
        <v>350</v>
      </c>
      <c r="N26" s="13">
        <v>559.79</v>
      </c>
      <c r="O26" s="13">
        <v>891</v>
      </c>
    </row>
    <row r="27" spans="1:15">
      <c r="A27" s="2" t="s">
        <v>55</v>
      </c>
      <c r="B27" s="1" t="s">
        <v>56</v>
      </c>
      <c r="C27" s="13">
        <v>880.08</v>
      </c>
      <c r="D27" s="13">
        <v>146.68</v>
      </c>
      <c r="E27" s="13">
        <v>2234.9899999999998</v>
      </c>
      <c r="F27" s="13">
        <v>3261.75</v>
      </c>
      <c r="G27" s="13">
        <v>0</v>
      </c>
      <c r="H27" s="13">
        <v>0</v>
      </c>
      <c r="I27" s="13">
        <v>0</v>
      </c>
      <c r="J27" s="13">
        <v>441.32</v>
      </c>
      <c r="K27" s="13">
        <v>222.32</v>
      </c>
      <c r="L27" s="13">
        <v>0.11</v>
      </c>
      <c r="M27" s="13">
        <v>0</v>
      </c>
      <c r="N27" s="13">
        <v>663.75</v>
      </c>
      <c r="O27" s="13">
        <v>2598</v>
      </c>
    </row>
    <row r="28" spans="1:15">
      <c r="A28" s="2" t="s">
        <v>57</v>
      </c>
      <c r="B28" s="1" t="s">
        <v>58</v>
      </c>
      <c r="C28" s="13">
        <v>4000.08</v>
      </c>
      <c r="D28" s="13">
        <v>666.68</v>
      </c>
      <c r="E28" s="13">
        <v>1539.41</v>
      </c>
      <c r="F28" s="13">
        <v>6206.17</v>
      </c>
      <c r="G28" s="13">
        <v>645</v>
      </c>
      <c r="H28" s="13">
        <v>0</v>
      </c>
      <c r="I28" s="13">
        <v>0</v>
      </c>
      <c r="J28" s="13">
        <v>1101</v>
      </c>
      <c r="K28" s="13">
        <v>360.26</v>
      </c>
      <c r="L28" s="14">
        <v>-0.09</v>
      </c>
      <c r="M28" s="13">
        <v>600</v>
      </c>
      <c r="N28" s="13">
        <v>2706.17</v>
      </c>
      <c r="O28" s="13">
        <v>3500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8102.92</v>
      </c>
      <c r="F29" s="13">
        <v>9129.68</v>
      </c>
      <c r="G29" s="13">
        <v>0</v>
      </c>
      <c r="H29" s="13">
        <v>0</v>
      </c>
      <c r="I29" s="13">
        <v>0</v>
      </c>
      <c r="J29" s="13">
        <v>1891.74</v>
      </c>
      <c r="K29" s="13">
        <v>330.34</v>
      </c>
      <c r="L29" s="13">
        <v>0</v>
      </c>
      <c r="M29" s="13">
        <v>0</v>
      </c>
      <c r="N29" s="13">
        <v>2222.08</v>
      </c>
      <c r="O29" s="13">
        <v>6907.6</v>
      </c>
    </row>
    <row r="30" spans="1:15">
      <c r="A30" s="2" t="s">
        <v>61</v>
      </c>
      <c r="B30" s="1" t="s">
        <v>62</v>
      </c>
      <c r="C30" s="13">
        <v>1000.08</v>
      </c>
      <c r="D30" s="13">
        <v>166.68</v>
      </c>
      <c r="E30" s="13">
        <v>4978.22</v>
      </c>
      <c r="F30" s="13">
        <v>6144.98</v>
      </c>
      <c r="G30" s="13">
        <v>0</v>
      </c>
      <c r="H30" s="13">
        <v>0</v>
      </c>
      <c r="I30" s="13">
        <v>0</v>
      </c>
      <c r="J30" s="13">
        <v>1086.6099999999999</v>
      </c>
      <c r="K30" s="13">
        <v>89.32</v>
      </c>
      <c r="L30" s="14">
        <v>-0.15</v>
      </c>
      <c r="M30" s="13">
        <v>0</v>
      </c>
      <c r="N30" s="13">
        <v>1175.78</v>
      </c>
      <c r="O30" s="13">
        <v>4969.2</v>
      </c>
    </row>
    <row r="31" spans="1:15">
      <c r="A31" s="2" t="s">
        <v>63</v>
      </c>
      <c r="B31" s="1" t="s">
        <v>64</v>
      </c>
      <c r="C31" s="13">
        <v>880.08</v>
      </c>
      <c r="D31" s="13">
        <v>146.68</v>
      </c>
      <c r="E31" s="13">
        <v>0</v>
      </c>
      <c r="F31" s="13">
        <v>1026.76</v>
      </c>
      <c r="G31" s="13">
        <v>0</v>
      </c>
      <c r="H31" s="13">
        <v>0</v>
      </c>
      <c r="I31" s="14">
        <v>-18.41</v>
      </c>
      <c r="J31" s="13">
        <v>0</v>
      </c>
      <c r="K31" s="13">
        <v>29.06</v>
      </c>
      <c r="L31" s="14">
        <v>-0.09</v>
      </c>
      <c r="M31" s="13">
        <v>0</v>
      </c>
      <c r="N31" s="13">
        <v>10.56</v>
      </c>
      <c r="O31" s="13">
        <v>1016.2</v>
      </c>
    </row>
    <row r="32" spans="1:15">
      <c r="A32" s="2" t="s">
        <v>65</v>
      </c>
      <c r="B32" s="1" t="s">
        <v>66</v>
      </c>
      <c r="C32" s="13">
        <v>586.72</v>
      </c>
      <c r="D32" s="13">
        <v>97.79</v>
      </c>
      <c r="E32" s="13">
        <v>383.75</v>
      </c>
      <c r="F32" s="13">
        <v>1068.26</v>
      </c>
      <c r="G32" s="13">
        <v>0</v>
      </c>
      <c r="H32" s="13">
        <v>0</v>
      </c>
      <c r="I32" s="14">
        <v>-13.89</v>
      </c>
      <c r="J32" s="13">
        <v>0</v>
      </c>
      <c r="K32" s="13">
        <v>117.27</v>
      </c>
      <c r="L32" s="13">
        <v>0.08</v>
      </c>
      <c r="M32" s="13">
        <v>360</v>
      </c>
      <c r="N32" s="13">
        <v>463.46</v>
      </c>
      <c r="O32" s="13">
        <v>604.79999999999995</v>
      </c>
    </row>
    <row r="33" spans="1:15">
      <c r="A33" s="2" t="s">
        <v>67</v>
      </c>
      <c r="B33" s="1" t="s">
        <v>68</v>
      </c>
      <c r="C33" s="13">
        <v>4000.08</v>
      </c>
      <c r="D33" s="13">
        <v>666.68</v>
      </c>
      <c r="E33" s="13">
        <v>22089.58</v>
      </c>
      <c r="F33" s="13">
        <v>26756.34</v>
      </c>
      <c r="G33" s="13">
        <v>180.71</v>
      </c>
      <c r="H33" s="13">
        <v>0</v>
      </c>
      <c r="I33" s="13">
        <v>0</v>
      </c>
      <c r="J33" s="13">
        <v>7578.39</v>
      </c>
      <c r="K33" s="13">
        <v>360.26</v>
      </c>
      <c r="L33" s="14">
        <v>-0.02</v>
      </c>
      <c r="M33" s="13">
        <v>0</v>
      </c>
      <c r="N33" s="13">
        <v>8119.34</v>
      </c>
      <c r="O33" s="13">
        <v>18637</v>
      </c>
    </row>
    <row r="34" spans="1:15">
      <c r="A34" s="2" t="s">
        <v>69</v>
      </c>
      <c r="B34" s="1" t="s">
        <v>70</v>
      </c>
      <c r="C34" s="13">
        <v>586.72</v>
      </c>
      <c r="D34" s="13">
        <v>97.79</v>
      </c>
      <c r="E34" s="13">
        <v>0</v>
      </c>
      <c r="F34" s="13">
        <v>684.51</v>
      </c>
      <c r="G34" s="13">
        <v>0</v>
      </c>
      <c r="H34" s="13">
        <v>200</v>
      </c>
      <c r="I34" s="14">
        <v>-54.94</v>
      </c>
      <c r="J34" s="13">
        <v>0</v>
      </c>
      <c r="K34" s="13">
        <v>80.94</v>
      </c>
      <c r="L34" s="14">
        <v>-0.09</v>
      </c>
      <c r="M34" s="13">
        <v>200</v>
      </c>
      <c r="N34" s="13">
        <v>425.91</v>
      </c>
      <c r="O34" s="13">
        <v>258.60000000000002</v>
      </c>
    </row>
    <row r="35" spans="1:15">
      <c r="A35" s="2" t="s">
        <v>71</v>
      </c>
      <c r="B35" s="1" t="s">
        <v>72</v>
      </c>
      <c r="C35" s="13">
        <v>880.08</v>
      </c>
      <c r="D35" s="13">
        <v>146.68</v>
      </c>
      <c r="E35" s="13">
        <v>0</v>
      </c>
      <c r="F35" s="13">
        <v>1026.76</v>
      </c>
      <c r="G35" s="13">
        <v>0</v>
      </c>
      <c r="H35" s="13">
        <v>0</v>
      </c>
      <c r="I35" s="14">
        <v>-18.41</v>
      </c>
      <c r="J35" s="13">
        <v>0</v>
      </c>
      <c r="K35" s="13">
        <v>47.44</v>
      </c>
      <c r="L35" s="14">
        <v>-7.0000000000000007E-2</v>
      </c>
      <c r="M35" s="13">
        <v>0</v>
      </c>
      <c r="N35" s="13">
        <v>28.96</v>
      </c>
      <c r="O35" s="13">
        <v>997.8</v>
      </c>
    </row>
    <row r="36" spans="1:15">
      <c r="A36" s="2" t="s">
        <v>73</v>
      </c>
      <c r="B36" s="1" t="s">
        <v>74</v>
      </c>
      <c r="C36" s="13">
        <v>880.08</v>
      </c>
      <c r="D36" s="13">
        <v>146.68</v>
      </c>
      <c r="E36" s="13">
        <v>8692.52</v>
      </c>
      <c r="F36" s="13">
        <v>9719.2800000000007</v>
      </c>
      <c r="G36" s="13">
        <v>0</v>
      </c>
      <c r="H36" s="13">
        <v>0</v>
      </c>
      <c r="I36" s="13">
        <v>0</v>
      </c>
      <c r="J36" s="13">
        <v>2068.62</v>
      </c>
      <c r="K36" s="13">
        <v>100.6</v>
      </c>
      <c r="L36" s="13">
        <v>0.06</v>
      </c>
      <c r="M36" s="13">
        <v>2000</v>
      </c>
      <c r="N36" s="13">
        <v>4169.28</v>
      </c>
      <c r="O36" s="13">
        <v>5550</v>
      </c>
    </row>
    <row r="37" spans="1:15">
      <c r="A37" s="2" t="s">
        <v>75</v>
      </c>
      <c r="B37" s="1" t="s">
        <v>76</v>
      </c>
      <c r="C37" s="13">
        <v>733.4</v>
      </c>
      <c r="D37" s="13">
        <v>122.23</v>
      </c>
      <c r="E37" s="13">
        <v>4500.8</v>
      </c>
      <c r="F37" s="13">
        <v>5356.43</v>
      </c>
      <c r="G37" s="13">
        <v>0</v>
      </c>
      <c r="H37" s="13">
        <v>0</v>
      </c>
      <c r="I37" s="13">
        <v>0</v>
      </c>
      <c r="J37" s="13">
        <v>901.14</v>
      </c>
      <c r="K37" s="13">
        <v>57.04</v>
      </c>
      <c r="L37" s="13">
        <v>0.05</v>
      </c>
      <c r="M37" s="13">
        <v>0</v>
      </c>
      <c r="N37" s="13">
        <v>958.23</v>
      </c>
      <c r="O37" s="13">
        <v>4398.2</v>
      </c>
    </row>
    <row r="38" spans="1:15">
      <c r="A38" s="2" t="s">
        <v>77</v>
      </c>
      <c r="B38" s="1" t="s">
        <v>78</v>
      </c>
      <c r="C38" s="13">
        <v>733.4</v>
      </c>
      <c r="D38" s="13">
        <v>122.23</v>
      </c>
      <c r="E38" s="13">
        <v>16096.45</v>
      </c>
      <c r="F38" s="13">
        <v>16952.080000000002</v>
      </c>
      <c r="G38" s="13">
        <v>0</v>
      </c>
      <c r="H38" s="13">
        <v>0</v>
      </c>
      <c r="I38" s="13">
        <v>0</v>
      </c>
      <c r="J38" s="13">
        <v>4289.67</v>
      </c>
      <c r="K38" s="13">
        <v>61.34</v>
      </c>
      <c r="L38" s="14">
        <v>-0.13</v>
      </c>
      <c r="M38" s="13">
        <v>0</v>
      </c>
      <c r="N38" s="13">
        <v>4350.88</v>
      </c>
      <c r="O38" s="13">
        <v>12601.2</v>
      </c>
    </row>
    <row r="39" spans="1:15">
      <c r="A39" s="2" t="s">
        <v>79</v>
      </c>
      <c r="B39" s="1" t="s">
        <v>80</v>
      </c>
      <c r="C39" s="13">
        <v>1285.68</v>
      </c>
      <c r="D39" s="13">
        <v>214.28</v>
      </c>
      <c r="E39" s="13">
        <v>13782.98</v>
      </c>
      <c r="F39" s="13">
        <v>15282.94</v>
      </c>
      <c r="G39" s="13">
        <v>0</v>
      </c>
      <c r="H39" s="13">
        <v>0</v>
      </c>
      <c r="I39" s="13">
        <v>0</v>
      </c>
      <c r="J39" s="13">
        <v>3755.55</v>
      </c>
      <c r="K39" s="13">
        <v>69.5</v>
      </c>
      <c r="L39" s="14">
        <v>-0.11</v>
      </c>
      <c r="M39" s="13">
        <v>0</v>
      </c>
      <c r="N39" s="13">
        <v>3824.94</v>
      </c>
      <c r="O39" s="13">
        <v>11458</v>
      </c>
    </row>
    <row r="40" spans="1:15">
      <c r="A40" s="2" t="s">
        <v>81</v>
      </c>
      <c r="B40" s="1" t="s">
        <v>82</v>
      </c>
      <c r="C40" s="13">
        <v>833.35</v>
      </c>
      <c r="D40" s="13">
        <v>138.88999999999999</v>
      </c>
      <c r="E40" s="13">
        <v>3496.89</v>
      </c>
      <c r="F40" s="13">
        <v>4469.13</v>
      </c>
      <c r="G40" s="13">
        <v>0</v>
      </c>
      <c r="H40" s="13">
        <v>0</v>
      </c>
      <c r="I40" s="13">
        <v>0</v>
      </c>
      <c r="J40" s="13">
        <v>699.22</v>
      </c>
      <c r="K40" s="13">
        <v>69.209999999999994</v>
      </c>
      <c r="L40" s="14">
        <v>-0.1</v>
      </c>
      <c r="M40" s="13">
        <v>0</v>
      </c>
      <c r="N40" s="13">
        <v>768.33</v>
      </c>
      <c r="O40" s="13">
        <v>3700.8</v>
      </c>
    </row>
    <row r="41" spans="1:15">
      <c r="A41" s="2" t="s">
        <v>83</v>
      </c>
      <c r="B41" s="1" t="s">
        <v>84</v>
      </c>
      <c r="C41" s="13">
        <v>880.08</v>
      </c>
      <c r="D41" s="13">
        <v>146.68</v>
      </c>
      <c r="E41" s="13">
        <v>2500</v>
      </c>
      <c r="F41" s="13">
        <v>3526.76</v>
      </c>
      <c r="G41" s="13">
        <v>0</v>
      </c>
      <c r="H41" s="13">
        <v>0</v>
      </c>
      <c r="I41" s="13">
        <v>0</v>
      </c>
      <c r="J41" s="13">
        <v>497.93</v>
      </c>
      <c r="K41" s="13">
        <v>81.17</v>
      </c>
      <c r="L41" s="13">
        <v>0.06</v>
      </c>
      <c r="M41" s="13">
        <v>0</v>
      </c>
      <c r="N41" s="13">
        <v>579.16</v>
      </c>
      <c r="O41" s="13">
        <v>2947.6</v>
      </c>
    </row>
    <row r="42" spans="1:15">
      <c r="A42" s="2" t="s">
        <v>85</v>
      </c>
      <c r="B42" s="1" t="s">
        <v>86</v>
      </c>
      <c r="C42" s="13">
        <v>586.72</v>
      </c>
      <c r="D42" s="13">
        <v>97.79</v>
      </c>
      <c r="E42" s="13">
        <v>3703.31</v>
      </c>
      <c r="F42" s="13">
        <v>4387.82</v>
      </c>
      <c r="G42" s="13">
        <v>0</v>
      </c>
      <c r="H42" s="13">
        <v>0</v>
      </c>
      <c r="I42" s="13">
        <v>0</v>
      </c>
      <c r="J42" s="13">
        <v>681.85</v>
      </c>
      <c r="K42" s="13">
        <v>50.2</v>
      </c>
      <c r="L42" s="14">
        <v>-0.03</v>
      </c>
      <c r="M42" s="13">
        <v>0</v>
      </c>
      <c r="N42" s="13">
        <v>732.02</v>
      </c>
      <c r="O42" s="13">
        <v>3655.8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145.66999999999999</v>
      </c>
      <c r="F43" s="13">
        <v>1172.43</v>
      </c>
      <c r="G43" s="13">
        <v>0</v>
      </c>
      <c r="H43" s="13">
        <v>0</v>
      </c>
      <c r="I43" s="13">
        <v>0</v>
      </c>
      <c r="J43" s="13">
        <v>4.2</v>
      </c>
      <c r="K43" s="13">
        <v>146.15</v>
      </c>
      <c r="L43" s="14">
        <v>-0.12</v>
      </c>
      <c r="M43" s="13">
        <v>0</v>
      </c>
      <c r="N43" s="13">
        <v>150.22999999999999</v>
      </c>
      <c r="O43" s="13">
        <v>1022.2</v>
      </c>
    </row>
    <row r="44" spans="1:15">
      <c r="A44" s="2" t="s">
        <v>89</v>
      </c>
      <c r="B44" s="1" t="s">
        <v>90</v>
      </c>
      <c r="C44" s="13">
        <v>733.4</v>
      </c>
      <c r="D44" s="13">
        <v>122.23</v>
      </c>
      <c r="E44" s="13">
        <v>1087.93</v>
      </c>
      <c r="F44" s="13">
        <v>1943.56</v>
      </c>
      <c r="G44" s="13">
        <v>541.29999999999995</v>
      </c>
      <c r="H44" s="13">
        <v>0</v>
      </c>
      <c r="I44" s="13">
        <v>0</v>
      </c>
      <c r="J44" s="13">
        <v>175.18</v>
      </c>
      <c r="K44" s="13">
        <v>55.59</v>
      </c>
      <c r="L44" s="14">
        <v>-0.11</v>
      </c>
      <c r="M44" s="13">
        <v>0</v>
      </c>
      <c r="N44" s="13">
        <v>771.96</v>
      </c>
      <c r="O44" s="13">
        <v>1171.5999999999999</v>
      </c>
    </row>
    <row r="45" spans="1:15">
      <c r="A45" s="2" t="s">
        <v>91</v>
      </c>
      <c r="B45" s="1" t="s">
        <v>92</v>
      </c>
      <c r="C45" s="13">
        <v>880.08</v>
      </c>
      <c r="D45" s="13">
        <v>146.68</v>
      </c>
      <c r="E45" s="13">
        <v>4302.8599999999997</v>
      </c>
      <c r="F45" s="13">
        <v>5329.62</v>
      </c>
      <c r="G45" s="13">
        <v>0</v>
      </c>
      <c r="H45" s="13">
        <v>0</v>
      </c>
      <c r="I45" s="13">
        <v>0</v>
      </c>
      <c r="J45" s="13">
        <v>894.83</v>
      </c>
      <c r="K45" s="13">
        <v>33.520000000000003</v>
      </c>
      <c r="L45" s="13">
        <v>7.0000000000000007E-2</v>
      </c>
      <c r="M45" s="13">
        <v>0</v>
      </c>
      <c r="N45" s="13">
        <v>928.42</v>
      </c>
      <c r="O45" s="13">
        <v>4401.2</v>
      </c>
    </row>
    <row r="47" spans="1:15" s="7" customFormat="1">
      <c r="A47" s="15"/>
      <c r="C47" s="7" t="s">
        <v>93</v>
      </c>
      <c r="D47" s="7" t="s">
        <v>93</v>
      </c>
      <c r="E47" s="7" t="s">
        <v>93</v>
      </c>
      <c r="F47" s="7" t="s">
        <v>93</v>
      </c>
      <c r="G47" s="7" t="s">
        <v>93</v>
      </c>
      <c r="H47" s="7" t="s">
        <v>93</v>
      </c>
      <c r="I47" s="7" t="s">
        <v>93</v>
      </c>
      <c r="J47" s="7" t="s">
        <v>93</v>
      </c>
      <c r="K47" s="7" t="s">
        <v>93</v>
      </c>
      <c r="L47" s="7" t="s">
        <v>93</v>
      </c>
      <c r="M47" s="7" t="s">
        <v>93</v>
      </c>
      <c r="N47" s="7" t="s">
        <v>93</v>
      </c>
      <c r="O47" s="7" t="s">
        <v>93</v>
      </c>
    </row>
    <row r="48" spans="1:15">
      <c r="A48" s="18" t="s">
        <v>94</v>
      </c>
      <c r="B48" s="1" t="s">
        <v>95</v>
      </c>
      <c r="C48" s="17">
        <v>43909.89</v>
      </c>
      <c r="D48" s="17">
        <v>7318.31</v>
      </c>
      <c r="E48" s="17">
        <v>155660.44</v>
      </c>
      <c r="F48" s="17">
        <v>206888.64</v>
      </c>
      <c r="G48" s="17">
        <v>2864.18</v>
      </c>
      <c r="H48" s="17">
        <v>200</v>
      </c>
      <c r="I48" s="19">
        <v>-276.14</v>
      </c>
      <c r="J48" s="17">
        <v>42775.9</v>
      </c>
      <c r="K48" s="17">
        <v>4520.87</v>
      </c>
      <c r="L48" s="19">
        <v>-0.97</v>
      </c>
      <c r="M48" s="17">
        <v>4570</v>
      </c>
      <c r="N48" s="17">
        <v>54653.84</v>
      </c>
      <c r="O48" s="17">
        <v>152234.79999999999</v>
      </c>
    </row>
    <row r="50" spans="1:15">
      <c r="C50" s="1" t="s">
        <v>95</v>
      </c>
      <c r="D50" s="1" t="s">
        <v>95</v>
      </c>
      <c r="E50" s="1" t="s">
        <v>95</v>
      </c>
      <c r="F50" s="1" t="s">
        <v>95</v>
      </c>
      <c r="G50" s="1" t="s">
        <v>95</v>
      </c>
      <c r="H50" s="1" t="s">
        <v>95</v>
      </c>
      <c r="I50" s="1" t="s">
        <v>95</v>
      </c>
      <c r="J50" s="1" t="s">
        <v>95</v>
      </c>
      <c r="K50" s="1" t="s">
        <v>95</v>
      </c>
      <c r="L50" s="1" t="s">
        <v>95</v>
      </c>
      <c r="M50" s="1" t="s">
        <v>95</v>
      </c>
      <c r="N50" s="1" t="s">
        <v>95</v>
      </c>
      <c r="O50" s="1" t="s">
        <v>95</v>
      </c>
    </row>
    <row r="51" spans="1:15">
      <c r="A51" s="2" t="s">
        <v>95</v>
      </c>
      <c r="B51" s="1" t="s">
        <v>95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G12" sqref="G12"/>
    </sheetView>
  </sheetViews>
  <sheetFormatPr baseColWidth="10" defaultRowHeight="15"/>
  <cols>
    <col min="2" max="2" width="12.5703125" customWidth="1"/>
    <col min="3" max="3" width="18.85546875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96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97</v>
      </c>
      <c r="B8" s="33" t="s">
        <v>98</v>
      </c>
      <c r="C8" s="33" t="s">
        <v>99</v>
      </c>
      <c r="D8" s="34" t="s">
        <v>100</v>
      </c>
      <c r="E8" s="33" t="s">
        <v>101</v>
      </c>
      <c r="F8" s="32"/>
      <c r="G8" s="32"/>
      <c r="H8" s="32"/>
      <c r="I8" s="32"/>
      <c r="J8" s="32"/>
    </row>
    <row r="9" spans="1:10">
      <c r="A9" s="26" t="s">
        <v>83</v>
      </c>
      <c r="B9" s="26"/>
      <c r="C9" s="26" t="s">
        <v>102</v>
      </c>
      <c r="D9" s="26">
        <v>2947.6000000000004</v>
      </c>
      <c r="E9" s="26" t="s">
        <v>84</v>
      </c>
      <c r="F9" s="26"/>
      <c r="G9" s="26"/>
      <c r="H9" s="26"/>
      <c r="I9" s="26"/>
      <c r="J9" s="26"/>
    </row>
    <row r="10" spans="1:10">
      <c r="A10" s="26"/>
      <c r="B10" s="26" t="s">
        <v>103</v>
      </c>
      <c r="C10" s="26"/>
      <c r="D10" s="35">
        <v>2947.6000000000004</v>
      </c>
      <c r="E10" s="26" t="s">
        <v>104</v>
      </c>
      <c r="F10" s="26"/>
      <c r="G10" s="26"/>
      <c r="H10" s="26"/>
      <c r="I10" s="26"/>
      <c r="J10" s="26"/>
    </row>
    <row r="12" spans="1:10">
      <c r="A12" s="26" t="s">
        <v>25</v>
      </c>
      <c r="B12" s="26">
        <v>56708882790</v>
      </c>
      <c r="C12" s="26" t="s">
        <v>105</v>
      </c>
      <c r="D12" s="26">
        <v>13149.800000000001</v>
      </c>
      <c r="E12" s="26" t="s">
        <v>26</v>
      </c>
      <c r="F12" s="26"/>
      <c r="G12" s="26"/>
      <c r="H12" s="26"/>
      <c r="I12" s="26"/>
      <c r="J12" s="26"/>
    </row>
    <row r="13" spans="1:10">
      <c r="A13" s="26" t="s">
        <v>33</v>
      </c>
      <c r="B13" s="26">
        <v>60590324373</v>
      </c>
      <c r="C13" s="26" t="s">
        <v>105</v>
      </c>
      <c r="D13" s="26">
        <v>1482.8000000000002</v>
      </c>
      <c r="E13" s="26" t="s">
        <v>34</v>
      </c>
      <c r="F13" s="26"/>
      <c r="G13" s="26"/>
      <c r="H13" s="26"/>
      <c r="I13" s="26"/>
      <c r="J13" s="26"/>
    </row>
    <row r="14" spans="1:10">
      <c r="A14" s="26" t="s">
        <v>41</v>
      </c>
      <c r="B14" s="26">
        <v>56708847789</v>
      </c>
      <c r="C14" s="26" t="s">
        <v>105</v>
      </c>
      <c r="D14" s="26">
        <v>796.2</v>
      </c>
      <c r="E14" s="26" t="s">
        <v>42</v>
      </c>
      <c r="F14" s="26"/>
      <c r="G14" s="26"/>
      <c r="H14" s="26"/>
      <c r="I14" s="26"/>
      <c r="J14" s="26"/>
    </row>
    <row r="15" spans="1:10">
      <c r="A15" s="26" t="s">
        <v>43</v>
      </c>
      <c r="B15" s="26">
        <v>56708883259</v>
      </c>
      <c r="C15" s="26" t="s">
        <v>105</v>
      </c>
      <c r="D15" s="26">
        <v>4041.2000000000003</v>
      </c>
      <c r="E15" s="26" t="s">
        <v>44</v>
      </c>
      <c r="F15" s="26"/>
      <c r="G15" s="26"/>
      <c r="H15" s="26"/>
      <c r="I15" s="26"/>
      <c r="J15" s="26"/>
    </row>
    <row r="16" spans="1:10">
      <c r="A16" s="26" t="s">
        <v>75</v>
      </c>
      <c r="B16" s="26">
        <v>56708848767</v>
      </c>
      <c r="C16" s="26" t="s">
        <v>105</v>
      </c>
      <c r="D16" s="26">
        <v>4398.2</v>
      </c>
      <c r="E16" s="26" t="s">
        <v>76</v>
      </c>
      <c r="F16" s="26"/>
      <c r="G16" s="26"/>
      <c r="H16" s="26"/>
      <c r="I16" s="26"/>
      <c r="J16" s="26"/>
    </row>
    <row r="17" spans="1:5">
      <c r="A17" s="26" t="s">
        <v>89</v>
      </c>
      <c r="B17" s="26">
        <v>56708848798</v>
      </c>
      <c r="C17" s="26" t="s">
        <v>105</v>
      </c>
      <c r="D17" s="26">
        <v>1171.6000000000001</v>
      </c>
      <c r="E17" s="26" t="s">
        <v>90</v>
      </c>
    </row>
    <row r="18" spans="1:5">
      <c r="A18" s="26" t="s">
        <v>59</v>
      </c>
      <c r="B18" s="26">
        <v>56708883518</v>
      </c>
      <c r="C18" s="26" t="s">
        <v>105</v>
      </c>
      <c r="D18" s="26">
        <v>6907.6</v>
      </c>
      <c r="E18" s="26" t="s">
        <v>60</v>
      </c>
    </row>
    <row r="19" spans="1:5">
      <c r="A19" s="26" t="s">
        <v>53</v>
      </c>
      <c r="B19" s="26">
        <v>56708847960</v>
      </c>
      <c r="C19" s="26" t="s">
        <v>105</v>
      </c>
      <c r="D19" s="26">
        <v>891</v>
      </c>
      <c r="E19" s="26" t="s">
        <v>54</v>
      </c>
    </row>
    <row r="20" spans="1:5">
      <c r="A20" s="26" t="s">
        <v>51</v>
      </c>
      <c r="B20" s="26">
        <v>56708883319</v>
      </c>
      <c r="C20" s="26" t="s">
        <v>105</v>
      </c>
      <c r="D20" s="26">
        <v>1918.2</v>
      </c>
      <c r="E20" s="26" t="s">
        <v>52</v>
      </c>
    </row>
    <row r="21" spans="1:5">
      <c r="A21" s="26" t="s">
        <v>55</v>
      </c>
      <c r="B21" s="26">
        <v>56708883370</v>
      </c>
      <c r="C21" s="26" t="s">
        <v>105</v>
      </c>
      <c r="D21" s="26">
        <v>2598</v>
      </c>
      <c r="E21" s="26" t="s">
        <v>56</v>
      </c>
    </row>
    <row r="22" spans="1:5">
      <c r="A22" s="26" t="s">
        <v>77</v>
      </c>
      <c r="B22" s="26">
        <v>56708848770</v>
      </c>
      <c r="C22" s="26" t="s">
        <v>105</v>
      </c>
      <c r="D22" s="26">
        <v>12601.2</v>
      </c>
      <c r="E22" s="26" t="s">
        <v>78</v>
      </c>
    </row>
    <row r="23" spans="1:5">
      <c r="A23" s="26" t="s">
        <v>37</v>
      </c>
      <c r="B23" s="26">
        <v>56708883137</v>
      </c>
      <c r="C23" s="26" t="s">
        <v>105</v>
      </c>
      <c r="D23" s="26">
        <v>5166.6000000000004</v>
      </c>
      <c r="E23" s="26" t="s">
        <v>38</v>
      </c>
    </row>
    <row r="24" spans="1:5">
      <c r="A24" s="26" t="s">
        <v>31</v>
      </c>
      <c r="B24" s="26">
        <v>56708847394</v>
      </c>
      <c r="C24" s="26" t="s">
        <v>105</v>
      </c>
      <c r="D24" s="26">
        <v>3107.6000000000004</v>
      </c>
      <c r="E24" s="26" t="s">
        <v>32</v>
      </c>
    </row>
    <row r="25" spans="1:5">
      <c r="A25" s="26" t="s">
        <v>29</v>
      </c>
      <c r="B25" s="26">
        <v>56708847315</v>
      </c>
      <c r="C25" s="26" t="s">
        <v>105</v>
      </c>
      <c r="D25" s="26">
        <v>836</v>
      </c>
      <c r="E25" s="26" t="s">
        <v>30</v>
      </c>
    </row>
    <row r="26" spans="1:5">
      <c r="A26" s="26">
        <v>5</v>
      </c>
      <c r="B26" s="26">
        <v>56708883185</v>
      </c>
      <c r="C26" s="26" t="s">
        <v>105</v>
      </c>
      <c r="D26" s="26">
        <v>6033.8</v>
      </c>
      <c r="E26" s="26" t="s">
        <v>40</v>
      </c>
    </row>
    <row r="27" spans="1:5">
      <c r="A27" s="26" t="s">
        <v>67</v>
      </c>
      <c r="B27" s="26">
        <v>56708848554</v>
      </c>
      <c r="C27" s="26" t="s">
        <v>105</v>
      </c>
      <c r="D27" s="26">
        <v>18637</v>
      </c>
      <c r="E27" s="26" t="s">
        <v>68</v>
      </c>
    </row>
    <row r="28" spans="1:5">
      <c r="A28" s="26" t="s">
        <v>61</v>
      </c>
      <c r="B28" s="26">
        <v>56708848386</v>
      </c>
      <c r="C28" s="26" t="s">
        <v>105</v>
      </c>
      <c r="D28" s="26">
        <v>4969.2000000000007</v>
      </c>
      <c r="E28" s="26" t="s">
        <v>62</v>
      </c>
    </row>
    <row r="29" spans="1:5">
      <c r="A29" s="26" t="s">
        <v>35</v>
      </c>
      <c r="B29" s="26">
        <v>56708883001</v>
      </c>
      <c r="C29" s="26" t="s">
        <v>105</v>
      </c>
      <c r="D29" s="26">
        <v>382</v>
      </c>
      <c r="E29" s="26" t="s">
        <v>36</v>
      </c>
    </row>
    <row r="30" spans="1:5">
      <c r="A30" s="26" t="s">
        <v>65</v>
      </c>
      <c r="B30" s="26">
        <v>56708883688</v>
      </c>
      <c r="C30" s="26" t="s">
        <v>105</v>
      </c>
      <c r="D30" s="26">
        <v>604.80000000000007</v>
      </c>
      <c r="E30" s="26" t="s">
        <v>66</v>
      </c>
    </row>
    <row r="31" spans="1:5">
      <c r="A31" s="26" t="s">
        <v>69</v>
      </c>
      <c r="B31" s="26">
        <v>56708848719</v>
      </c>
      <c r="C31" s="26" t="s">
        <v>105</v>
      </c>
      <c r="D31" s="26">
        <v>258.60000000000002</v>
      </c>
      <c r="E31" s="26" t="s">
        <v>70</v>
      </c>
    </row>
    <row r="32" spans="1:5">
      <c r="A32" s="26" t="s">
        <v>57</v>
      </c>
      <c r="B32" s="26">
        <v>56708883430</v>
      </c>
      <c r="C32" s="26" t="s">
        <v>105</v>
      </c>
      <c r="D32" s="26">
        <v>3500</v>
      </c>
      <c r="E32" s="26" t="s">
        <v>58</v>
      </c>
    </row>
    <row r="33" spans="1:5">
      <c r="A33" s="26" t="s">
        <v>79</v>
      </c>
      <c r="B33" s="26">
        <v>56708848784</v>
      </c>
      <c r="C33" s="26" t="s">
        <v>105</v>
      </c>
      <c r="D33" s="26">
        <v>11458</v>
      </c>
      <c r="E33" s="26" t="s">
        <v>80</v>
      </c>
    </row>
    <row r="34" spans="1:5">
      <c r="A34" s="26" t="s">
        <v>71</v>
      </c>
      <c r="B34" s="26">
        <v>56710784380</v>
      </c>
      <c r="C34" s="26" t="s">
        <v>105</v>
      </c>
      <c r="D34" s="26">
        <v>997.80000000000007</v>
      </c>
      <c r="E34" s="26" t="s">
        <v>72</v>
      </c>
    </row>
    <row r="35" spans="1:5">
      <c r="A35" s="26" t="s">
        <v>91</v>
      </c>
      <c r="B35" s="26">
        <v>56710784406</v>
      </c>
      <c r="C35" s="26" t="s">
        <v>105</v>
      </c>
      <c r="D35" s="26">
        <v>4401.2</v>
      </c>
      <c r="E35" s="26" t="s">
        <v>92</v>
      </c>
    </row>
    <row r="36" spans="1:5">
      <c r="A36" s="26" t="s">
        <v>81</v>
      </c>
      <c r="B36" s="26">
        <v>56710784394</v>
      </c>
      <c r="C36" s="26" t="s">
        <v>105</v>
      </c>
      <c r="D36" s="26">
        <v>3700.8</v>
      </c>
      <c r="E36" s="26" t="s">
        <v>82</v>
      </c>
    </row>
    <row r="37" spans="1:5">
      <c r="A37" s="26" t="s">
        <v>49</v>
      </c>
      <c r="B37" s="26">
        <v>56708880312</v>
      </c>
      <c r="C37" s="26" t="s">
        <v>105</v>
      </c>
      <c r="D37" s="26">
        <v>8645</v>
      </c>
      <c r="E37" s="26" t="s">
        <v>50</v>
      </c>
    </row>
    <row r="38" spans="1:5">
      <c r="A38" s="26" t="s">
        <v>85</v>
      </c>
      <c r="B38" s="26">
        <v>60589924269</v>
      </c>
      <c r="C38" s="26" t="s">
        <v>105</v>
      </c>
      <c r="D38" s="26">
        <v>3655.8</v>
      </c>
      <c r="E38" s="26" t="s">
        <v>86</v>
      </c>
    </row>
    <row r="39" spans="1:5">
      <c r="A39" s="26" t="s">
        <v>87</v>
      </c>
      <c r="B39" s="26">
        <v>60589924670</v>
      </c>
      <c r="C39" s="26" t="s">
        <v>105</v>
      </c>
      <c r="D39" s="26">
        <v>1022.2</v>
      </c>
      <c r="E39" s="26" t="s">
        <v>88</v>
      </c>
    </row>
    <row r="40" spans="1:5">
      <c r="A40" s="26" t="s">
        <v>45</v>
      </c>
      <c r="B40" s="26">
        <v>60589937915</v>
      </c>
      <c r="C40" s="26" t="s">
        <v>105</v>
      </c>
      <c r="D40" s="26">
        <v>986.6</v>
      </c>
      <c r="E40" s="26" t="s">
        <v>46</v>
      </c>
    </row>
    <row r="41" spans="1:5">
      <c r="A41" s="26" t="s">
        <v>47</v>
      </c>
      <c r="B41" s="26">
        <v>60589904863</v>
      </c>
      <c r="C41" s="26" t="s">
        <v>105</v>
      </c>
      <c r="D41" s="26">
        <v>839.40000000000009</v>
      </c>
      <c r="E41" s="26" t="s">
        <v>48</v>
      </c>
    </row>
    <row r="42" spans="1:5">
      <c r="A42" s="26" t="s">
        <v>73</v>
      </c>
      <c r="B42" s="26">
        <v>60589940438</v>
      </c>
      <c r="C42" s="26" t="s">
        <v>105</v>
      </c>
      <c r="D42" s="26">
        <v>5550</v>
      </c>
      <c r="E42" s="26" t="s">
        <v>74</v>
      </c>
    </row>
    <row r="43" spans="1:5">
      <c r="A43" s="26" t="s">
        <v>27</v>
      </c>
      <c r="B43" s="26">
        <v>60590689430</v>
      </c>
      <c r="C43" s="26" t="s">
        <v>105</v>
      </c>
      <c r="D43" s="26">
        <v>12543</v>
      </c>
      <c r="E43" s="26" t="s">
        <v>28</v>
      </c>
    </row>
    <row r="44" spans="1:5">
      <c r="A44" s="26" t="s">
        <v>63</v>
      </c>
      <c r="B44" s="26">
        <v>60589917957</v>
      </c>
      <c r="C44" s="26" t="s">
        <v>105</v>
      </c>
      <c r="D44" s="26">
        <v>1016.2</v>
      </c>
      <c r="E44" s="26" t="s">
        <v>64</v>
      </c>
    </row>
    <row r="45" spans="1:5">
      <c r="A45" s="26" t="s">
        <v>23</v>
      </c>
      <c r="B45" s="26">
        <v>60590210961</v>
      </c>
      <c r="C45" s="26" t="s">
        <v>105</v>
      </c>
      <c r="D45" s="26">
        <v>1019.8000000000001</v>
      </c>
      <c r="E45" s="26" t="s">
        <v>24</v>
      </c>
    </row>
    <row r="46" spans="1:5">
      <c r="A46" s="26"/>
      <c r="B46" s="26" t="s">
        <v>106</v>
      </c>
      <c r="C46" s="26"/>
      <c r="D46" s="35">
        <v>149287.20000000001</v>
      </c>
      <c r="E46" s="26" t="s">
        <v>107</v>
      </c>
    </row>
    <row r="48" spans="1:5">
      <c r="A48" s="26"/>
      <c r="B48" s="36" t="s">
        <v>103</v>
      </c>
      <c r="C48" s="36"/>
      <c r="D48" s="37">
        <v>2947.6000000000004</v>
      </c>
      <c r="E48" s="36" t="s">
        <v>104</v>
      </c>
    </row>
    <row r="49" spans="2:5">
      <c r="B49" s="36" t="s">
        <v>106</v>
      </c>
      <c r="C49" s="36"/>
      <c r="D49" s="37">
        <v>149287.20000000001</v>
      </c>
      <c r="E49" s="36" t="s">
        <v>107</v>
      </c>
    </row>
    <row r="50" spans="2:5">
      <c r="B50" s="36"/>
      <c r="C50" s="36"/>
      <c r="D50" s="37">
        <v>152234.79999999999</v>
      </c>
      <c r="E50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3" sqref="A3"/>
    </sheetView>
  </sheetViews>
  <sheetFormatPr baseColWidth="10" defaultRowHeight="15"/>
  <cols>
    <col min="1" max="1" width="19.7109375" customWidth="1"/>
    <col min="2" max="2" width="11.5703125" bestFit="1" customWidth="1"/>
  </cols>
  <sheetData>
    <row r="1" spans="1:6">
      <c r="A1" s="45" t="s">
        <v>114</v>
      </c>
      <c r="B1" s="45"/>
      <c r="C1" s="46"/>
      <c r="D1" s="47"/>
      <c r="E1" s="47"/>
      <c r="F1" s="48"/>
    </row>
    <row r="2" spans="1:6">
      <c r="A2" s="45" t="s">
        <v>165</v>
      </c>
      <c r="B2" s="45"/>
      <c r="C2" s="46"/>
      <c r="D2" s="47"/>
      <c r="E2" s="47"/>
      <c r="F2" s="48"/>
    </row>
    <row r="3" spans="1:6">
      <c r="A3" s="45" t="s">
        <v>115</v>
      </c>
      <c r="B3" s="49" t="s">
        <v>125</v>
      </c>
      <c r="C3" s="46"/>
      <c r="D3" s="47"/>
      <c r="E3" s="47"/>
      <c r="F3" s="48"/>
    </row>
    <row r="4" spans="1:6">
      <c r="A4" s="46"/>
      <c r="B4" s="46"/>
      <c r="C4" s="46"/>
      <c r="D4" s="47"/>
      <c r="E4" s="47"/>
      <c r="F4" s="48"/>
    </row>
    <row r="5" spans="1:6">
      <c r="A5" s="46" t="s">
        <v>116</v>
      </c>
      <c r="B5" s="46" t="s">
        <v>117</v>
      </c>
      <c r="C5" s="46"/>
      <c r="D5" s="47"/>
      <c r="E5" s="47"/>
      <c r="F5" s="48"/>
    </row>
    <row r="6" spans="1:6">
      <c r="A6" s="47" t="s">
        <v>118</v>
      </c>
      <c r="B6" s="50">
        <v>125326.07</v>
      </c>
      <c r="C6" s="47"/>
      <c r="D6" s="47"/>
      <c r="E6" s="47"/>
      <c r="F6" s="48"/>
    </row>
    <row r="7" spans="1:6">
      <c r="A7" s="47" t="s">
        <v>119</v>
      </c>
      <c r="B7" s="50">
        <v>81403.5</v>
      </c>
      <c r="C7" s="47"/>
      <c r="D7" s="47"/>
      <c r="E7" s="47"/>
      <c r="F7" s="48"/>
    </row>
    <row r="8" spans="1:6">
      <c r="A8" s="47" t="s">
        <v>120</v>
      </c>
      <c r="B8" s="50">
        <v>0</v>
      </c>
      <c r="C8" s="47"/>
      <c r="D8" s="47"/>
      <c r="E8" s="47"/>
      <c r="F8" s="48"/>
    </row>
    <row r="9" spans="1:6">
      <c r="A9" s="47" t="s">
        <v>121</v>
      </c>
      <c r="B9" s="50">
        <v>2080.5100000000002</v>
      </c>
      <c r="C9" s="47"/>
      <c r="D9" s="47"/>
      <c r="E9" s="47"/>
      <c r="F9" s="48"/>
    </row>
    <row r="10" spans="1:6">
      <c r="A10" s="47" t="s">
        <v>122</v>
      </c>
      <c r="B10" s="50">
        <v>0</v>
      </c>
      <c r="C10" s="47"/>
      <c r="D10" s="47"/>
      <c r="E10" s="47"/>
      <c r="F10" s="48"/>
    </row>
    <row r="11" spans="1:6">
      <c r="A11" s="47" t="s">
        <v>123</v>
      </c>
      <c r="B11" s="50">
        <v>17732.98</v>
      </c>
      <c r="C11" s="47"/>
      <c r="D11" s="47"/>
      <c r="E11" s="47"/>
      <c r="F11" s="48"/>
    </row>
    <row r="12" spans="1:6" ht="15.75" thickBot="1">
      <c r="A12" s="47" t="s">
        <v>124</v>
      </c>
      <c r="B12" s="51">
        <v>0</v>
      </c>
      <c r="C12" s="47"/>
      <c r="D12" s="47"/>
      <c r="E12" s="47"/>
      <c r="F12" s="48"/>
    </row>
    <row r="13" spans="1:6">
      <c r="A13" s="47"/>
      <c r="B13" s="52">
        <f>SUM(B6:B12)</f>
        <v>226543.06000000003</v>
      </c>
      <c r="C13" s="47"/>
      <c r="D13" s="47"/>
      <c r="E13" s="47"/>
      <c r="F13" s="48"/>
    </row>
    <row r="14" spans="1:6" ht="15.75" thickBot="1">
      <c r="A14" s="47"/>
      <c r="B14" s="53">
        <f>B13*0.16</f>
        <v>36246.889600000002</v>
      </c>
      <c r="C14" s="47"/>
      <c r="D14" s="47"/>
      <c r="E14" s="47"/>
      <c r="F14" s="48"/>
    </row>
    <row r="15" spans="1:6" ht="15.75" thickTop="1">
      <c r="A15" s="47"/>
      <c r="B15" s="54">
        <f>+B13+B14</f>
        <v>262789.94960000005</v>
      </c>
      <c r="C15" s="47"/>
      <c r="D15" s="47"/>
      <c r="E15" s="47"/>
      <c r="F15" s="48"/>
    </row>
    <row r="16" spans="1:6">
      <c r="A16" s="47"/>
      <c r="B16" s="50">
        <v>262789.95</v>
      </c>
      <c r="C16" s="47"/>
      <c r="D16" s="47"/>
      <c r="E16" s="47"/>
      <c r="F16" s="48"/>
    </row>
    <row r="17" spans="1:6">
      <c r="A17" s="47"/>
      <c r="B17" s="50">
        <f>B15-B16</f>
        <v>-3.9999996079131961E-4</v>
      </c>
      <c r="C17" s="47"/>
      <c r="D17" s="47"/>
      <c r="E17" s="47"/>
      <c r="F17" s="48"/>
    </row>
    <row r="18" spans="1:6">
      <c r="A18" s="47"/>
      <c r="B18" s="50"/>
      <c r="C18" s="47"/>
      <c r="D18" s="47"/>
      <c r="E18" s="47"/>
      <c r="F18" s="48"/>
    </row>
    <row r="19" spans="1:6">
      <c r="A19" s="47"/>
      <c r="B19" s="47"/>
      <c r="C19" s="47"/>
      <c r="D19" s="47"/>
      <c r="E19" s="47"/>
      <c r="F19" s="4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2017-05-30T15:16:04Z</cp:lastPrinted>
  <dcterms:created xsi:type="dcterms:W3CDTF">2017-05-25T00:25:50Z</dcterms:created>
  <dcterms:modified xsi:type="dcterms:W3CDTF">2017-05-30T15:16:20Z</dcterms:modified>
</cp:coreProperties>
</file>