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FACTURACION!$A$10:$M$46</definedName>
  </definedNames>
  <calcPr calcId="124519"/>
</workbook>
</file>

<file path=xl/calcChain.xml><?xml version="1.0" encoding="utf-8"?>
<calcChain xmlns="http://schemas.openxmlformats.org/spreadsheetml/2006/main">
  <c r="B13" i="4"/>
  <c r="B14" s="1"/>
  <c r="B15" l="1"/>
  <c r="B17" s="1"/>
  <c r="E12" i="2" l="1"/>
  <c r="G12" s="1"/>
  <c r="E13"/>
  <c r="G13" s="1"/>
  <c r="E14"/>
  <c r="F14" s="1"/>
  <c r="E15"/>
  <c r="G15" s="1"/>
  <c r="E16"/>
  <c r="F16" s="1"/>
  <c r="E17"/>
  <c r="G17" s="1"/>
  <c r="E18"/>
  <c r="F18" s="1"/>
  <c r="E19"/>
  <c r="G19" s="1"/>
  <c r="E20"/>
  <c r="F20" s="1"/>
  <c r="G20"/>
  <c r="E21"/>
  <c r="G21" s="1"/>
  <c r="E22"/>
  <c r="F22" s="1"/>
  <c r="E23"/>
  <c r="G23" s="1"/>
  <c r="E24"/>
  <c r="F24" s="1"/>
  <c r="E25"/>
  <c r="G25" s="1"/>
  <c r="E26"/>
  <c r="F26" s="1"/>
  <c r="E27"/>
  <c r="G27" s="1"/>
  <c r="E28"/>
  <c r="F28" s="1"/>
  <c r="E29"/>
  <c r="G29" s="1"/>
  <c r="E30"/>
  <c r="F30" s="1"/>
  <c r="E31"/>
  <c r="G31" s="1"/>
  <c r="E32"/>
  <c r="F32" s="1"/>
  <c r="E33"/>
  <c r="G33" s="1"/>
  <c r="E34"/>
  <c r="F34" s="1"/>
  <c r="E35"/>
  <c r="G35" s="1"/>
  <c r="E36"/>
  <c r="F36" s="1"/>
  <c r="G36"/>
  <c r="E37"/>
  <c r="G37" s="1"/>
  <c r="E38"/>
  <c r="F38" s="1"/>
  <c r="E39"/>
  <c r="G39" s="1"/>
  <c r="E40"/>
  <c r="F40" s="1"/>
  <c r="E41"/>
  <c r="G41" s="1"/>
  <c r="E42"/>
  <c r="F42" s="1"/>
  <c r="E43"/>
  <c r="G43" s="1"/>
  <c r="E44"/>
  <c r="F44" s="1"/>
  <c r="E45"/>
  <c r="G45" s="1"/>
  <c r="E46"/>
  <c r="F46" s="1"/>
  <c r="E11"/>
  <c r="G46" l="1"/>
  <c r="H46" s="1"/>
  <c r="G26"/>
  <c r="G16"/>
  <c r="G44"/>
  <c r="G38"/>
  <c r="G40"/>
  <c r="G32"/>
  <c r="H44"/>
  <c r="H36"/>
  <c r="G24"/>
  <c r="G18"/>
  <c r="H18" s="1"/>
  <c r="I18" s="1"/>
  <c r="J18" s="1"/>
  <c r="G42"/>
  <c r="G34"/>
  <c r="G28"/>
  <c r="H28" s="1"/>
  <c r="I28" s="1"/>
  <c r="J28" s="1"/>
  <c r="G14"/>
  <c r="H14" s="1"/>
  <c r="G30"/>
  <c r="H30" s="1"/>
  <c r="I30" s="1"/>
  <c r="J30" s="1"/>
  <c r="G22"/>
  <c r="H22" s="1"/>
  <c r="H20"/>
  <c r="G11"/>
  <c r="H42"/>
  <c r="I42" s="1"/>
  <c r="J42" s="1"/>
  <c r="H34"/>
  <c r="H26"/>
  <c r="I26" s="1"/>
  <c r="J26" s="1"/>
  <c r="F11"/>
  <c r="H11" s="1"/>
  <c r="I11" s="1"/>
  <c r="H40"/>
  <c r="I40" s="1"/>
  <c r="J40" s="1"/>
  <c r="H32"/>
  <c r="I32" s="1"/>
  <c r="J32" s="1"/>
  <c r="H24"/>
  <c r="I24" s="1"/>
  <c r="J24" s="1"/>
  <c r="H16"/>
  <c r="I16" s="1"/>
  <c r="J16" s="1"/>
  <c r="H38"/>
  <c r="I38" s="1"/>
  <c r="J38" s="1"/>
  <c r="E49"/>
  <c r="F12"/>
  <c r="H12" s="1"/>
  <c r="I36"/>
  <c r="J36" s="1"/>
  <c r="I44"/>
  <c r="J44" s="1"/>
  <c r="I34"/>
  <c r="J34" s="1"/>
  <c r="I20"/>
  <c r="J20" s="1"/>
  <c r="F45"/>
  <c r="H45" s="1"/>
  <c r="F43"/>
  <c r="F41"/>
  <c r="H41" s="1"/>
  <c r="F39"/>
  <c r="H39" s="1"/>
  <c r="F37"/>
  <c r="H37" s="1"/>
  <c r="F35"/>
  <c r="H35" s="1"/>
  <c r="F33"/>
  <c r="H33" s="1"/>
  <c r="F31"/>
  <c r="F29"/>
  <c r="H29" s="1"/>
  <c r="F27"/>
  <c r="H27" s="1"/>
  <c r="F25"/>
  <c r="H25" s="1"/>
  <c r="F23"/>
  <c r="H23" s="1"/>
  <c r="F21"/>
  <c r="H21" s="1"/>
  <c r="F19"/>
  <c r="H19" s="1"/>
  <c r="F17"/>
  <c r="H17" s="1"/>
  <c r="F15"/>
  <c r="F13"/>
  <c r="H13" s="1"/>
  <c r="H43"/>
  <c r="H31"/>
  <c r="H15"/>
  <c r="I46" l="1"/>
  <c r="J46" s="1"/>
  <c r="I14"/>
  <c r="J14" s="1"/>
  <c r="I22"/>
  <c r="J22" s="1"/>
  <c r="G49"/>
  <c r="H49"/>
  <c r="I12"/>
  <c r="J12" s="1"/>
  <c r="F49"/>
  <c r="J11"/>
  <c r="I13"/>
  <c r="J13" s="1"/>
  <c r="I21"/>
  <c r="J21" s="1"/>
  <c r="I29"/>
  <c r="J29" s="1"/>
  <c r="I37"/>
  <c r="J37" s="1"/>
  <c r="I45"/>
  <c r="J45" s="1"/>
  <c r="I39"/>
  <c r="J39" s="1"/>
  <c r="I17"/>
  <c r="J17" s="1"/>
  <c r="I33"/>
  <c r="J33" s="1"/>
  <c r="I19"/>
  <c r="J19" s="1"/>
  <c r="I31"/>
  <c r="J31" s="1"/>
  <c r="I15"/>
  <c r="J15" s="1"/>
  <c r="I35"/>
  <c r="J35" s="1"/>
  <c r="I25"/>
  <c r="J25" s="1"/>
  <c r="I41"/>
  <c r="J41" s="1"/>
  <c r="I27"/>
  <c r="J27" s="1"/>
  <c r="I43"/>
  <c r="J43" s="1"/>
  <c r="I23"/>
  <c r="J23"/>
  <c r="J49" l="1"/>
  <c r="I49"/>
</calcChain>
</file>

<file path=xl/sharedStrings.xml><?xml version="1.0" encoding="utf-8"?>
<sst xmlns="http://schemas.openxmlformats.org/spreadsheetml/2006/main" count="441" uniqueCount="170">
  <si>
    <t>CONTPAQ i</t>
  </si>
  <si>
    <t xml:space="preserve">      NÓMINAS</t>
  </si>
  <si>
    <t>05 INGENIERIA FISCAL LABORAL SC</t>
  </si>
  <si>
    <t>Lista de Raya (forma tabular)</t>
  </si>
  <si>
    <t>Periodo 20 al 20 Semanal del 10/05/2017 al 16/05/2017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</si>
  <si>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</si>
  <si>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</si>
  <si>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</si>
  <si>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</si>
  <si>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</si>
  <si>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</si>
  <si>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</si>
  <si>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</si>
  <si>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</si>
  <si>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</si>
  <si>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</si>
  <si>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</si>
  <si>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</si>
  <si>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</si>
  <si>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</si>
  <si>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</si>
  <si>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</si>
  <si>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</si>
  <si>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</si>
  <si>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AGK27</t>
  </si>
  <si>
    <t>Alba Gallart Kisai Diego</t>
  </si>
  <si>
    <t>0AQ28</t>
  </si>
  <si>
    <t>Alfaro Quezada Pablo Francisco</t>
  </si>
  <si>
    <t>AAR01</t>
  </si>
  <si>
    <t>Alvarez Aguilera Ruben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</si>
  <si>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</si>
  <si>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</si>
  <si>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</si>
  <si>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</si>
  <si>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</si>
  <si>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</si>
  <si>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</si>
  <si>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</si>
  <si>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</si>
  <si>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</si>
  <si>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</si>
  <si>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</si>
  <si>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</si>
  <si>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</si>
  <si>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</si>
  <si>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</si>
  <si>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</si>
  <si>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</si>
  <si>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DCE09</t>
  </si>
  <si>
    <t>Dominguez Castro Edgar Antonio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</si>
  <si>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</si>
  <si>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</si>
  <si>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</si>
  <si>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</si>
  <si>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</si>
  <si>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</si>
  <si>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</si>
  <si>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</si>
  <si>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</si>
  <si>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</si>
  <si>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HOO24</t>
  </si>
  <si>
    <t>Hernandez Ortiz Oscar</t>
  </si>
  <si>
    <t>0HQ20</t>
  </si>
  <si>
    <t>Hernandez Quintero Maria De La Luz</t>
  </si>
  <si>
    <t>0LC00</t>
  </si>
  <si>
    <t>Leon Cabello Luis Alberto</t>
  </si>
  <si>
    <t>MMP28</t>
  </si>
  <si>
    <t>Magueyal Martinez Pedro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</si>
  <si>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</si>
  <si>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</si>
  <si>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</si>
  <si>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</si>
  <si>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</si>
  <si>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</si>
  <si>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</si>
  <si>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</si>
  <si>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</si>
  <si>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</si>
  <si>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</si>
  <si>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</si>
  <si>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</si>
  <si>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</si>
  <si>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</si>
  <si>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</si>
  <si>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</si>
  <si>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</si>
  <si>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RJO07</t>
  </si>
  <si>
    <t>Rosas Jimenez Omar</t>
  </si>
  <si>
    <t>SSG17</t>
  </si>
  <si>
    <t>Salmoran Salgado Guillermo Manuel</t>
  </si>
  <si>
    <t>SPD02</t>
  </si>
  <si>
    <t>Sanchez Palafox Daniel</t>
  </si>
  <si>
    <t>0TE10</t>
  </si>
  <si>
    <t>Tierrafria Escaramusa Israel</t>
  </si>
  <si>
    <t>VDO03</t>
  </si>
  <si>
    <t>Vega Duran Oscar Ivan</t>
  </si>
  <si>
    <t xml:space="preserve">  =============</t>
  </si>
  <si>
    <t>Total Gral.</t>
  </si>
  <si>
    <t xml:space="preserve"> </t>
  </si>
  <si>
    <t>FACTURA</t>
  </si>
  <si>
    <t>2% NOMINA</t>
  </si>
  <si>
    <t>7.5% COMISION</t>
  </si>
  <si>
    <t>SUBTOTAL</t>
  </si>
  <si>
    <t>IVA</t>
  </si>
  <si>
    <t>TOTAL</t>
  </si>
  <si>
    <t>Periodo 20 del 2017-05-10 al 2017-05-16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</si>
  <si>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</si>
  <si>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</si>
  <si>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</si>
  <si>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</si>
  <si>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</si>
  <si>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</si>
  <si>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</si>
  <si>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</si>
  <si>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</si>
  <si>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</si>
  <si>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35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</si>
  <si>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</si>
  <si>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</si>
  <si>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</si>
  <si>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</si>
  <si>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</si>
  <si>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</si>
  <si>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</si>
  <si>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</si>
  <si>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</si>
  <si>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</si>
  <si>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</si>
  <si>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20</t>
  </si>
  <si>
    <t>10/05/2017 al 16/05/2017</t>
  </si>
  <si>
    <t>VENTAS</t>
  </si>
  <si>
    <t xml:space="preserve">ALBA GALLART DIEGO KISAI </t>
  </si>
  <si>
    <t>ALFARO QUEZADA PABLO FRANCISCO</t>
  </si>
  <si>
    <t>SEMINUEVOS</t>
  </si>
  <si>
    <t>ALVAREZ AGUILERA RUBEN</t>
  </si>
  <si>
    <t>ANDRADE RODRIGUEZ MIGUEL ANGEL</t>
  </si>
  <si>
    <t>ARELLANO ALVAREZ JAVIER</t>
  </si>
  <si>
    <t>CORPORATIVO</t>
  </si>
  <si>
    <t>BECERRA JIMENEZ ALEJANDRO</t>
  </si>
  <si>
    <t>BLANCO AMEZQUITA CECILIA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</si>
  <si>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</si>
  <si>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</si>
  <si>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</si>
  <si>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</si>
  <si>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</si>
  <si>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</si>
  <si>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DOMINGUEZ CASTRO EDGAR ANTONIO</t>
  </si>
  <si>
    <t>GALLEGOS RIOS OCTAVIO ALBERTO</t>
  </si>
  <si>
    <t>GOMEZ TORRES ROSAURA</t>
  </si>
  <si>
    <t>GONZALEZ DUARTE DAVID</t>
  </si>
  <si>
    <t>GONZALEZ GARCIA LUIS ROBERTO</t>
  </si>
  <si>
    <t>GUTIERREZ OLVERA MARIHURI</t>
  </si>
  <si>
    <t>HERNANDEZ ORTIZ OSCAR</t>
  </si>
  <si>
    <t>HERNANDEZ QUINTERO MARIA DE LA LUZ</t>
  </si>
  <si>
    <t>LEON CABELLO LUIS ALBERTO</t>
  </si>
  <si>
    <t>MAGUEYAL MARTINEZ PEDRO</t>
  </si>
  <si>
    <t>MARTINEZ GOMEZ KENT MARTIN</t>
  </si>
  <si>
    <t>MONZON MARROQUIN JUAN ARCADIO</t>
  </si>
  <si>
    <t>ORTEGA SOSA GUILLERMO</t>
  </si>
  <si>
    <t>ORTIZ RODRIGUEZ LUIS JAVIER</t>
  </si>
  <si>
    <t>RAMBLAS ZUÑIGA LIZ SANDRA</t>
  </si>
  <si>
    <t>RAMIREZ LATOUR VICTOR</t>
  </si>
  <si>
    <t>RAMIREZ MONDRAGON RICARDO</t>
  </si>
  <si>
    <t>RODRIGUEZ MEDINA CESAR</t>
  </si>
  <si>
    <t>ROJAS FLORES JOSE ARMANDO</t>
  </si>
  <si>
    <t>ROSAS JIMENEZ OMAR</t>
  </si>
  <si>
    <t>SALMORAN SALGADO GUILLERMO MANUEL</t>
  </si>
  <si>
    <t>SANCHEZ PALAFOX DANIEL</t>
  </si>
  <si>
    <t>TIERRAFRIA ESCARAMUZA ISRAEL</t>
  </si>
  <si>
    <t>VEGA DURAN OSCAR IVAN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</si>
</sst>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0" fontId="0" fillId="0" borderId="6" xfId="0" applyBorder="1"/>
    <xf numFmtId="14" fontId="24" fillId="0" borderId="6" xfId="0" applyNumberFormat="1" applyFont="1" applyBorder="1"/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8" xfId="2" applyFont="1" applyBorder="1"/>
    <xf numFmtId="0" fontId="26" fillId="0" borderId="4" xfId="0" applyFont="1" applyBorder="1"/>
    <xf numFmtId="0" fontId="26" fillId="0" borderId="4" xfId="0" applyFont="1" applyFill="1" applyBorder="1"/>
    <xf numFmtId="0" fontId="26" fillId="0" borderId="10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workbookViewId="0">
      <pane xSplit="2" ySplit="10" topLeftCell="C38" activePane="bottomRight" state="frozen"/>
      <selection pane="topRight" activeCell="C1" sqref="C1"/>
      <selection pane="bottomLeft" activeCell="A11" sqref="A11"/>
      <selection pane="bottomRight" activeCell="K55" sqref="K55"/>
    </sheetView>
  </sheetViews>
  <sheetFormatPr baseColWidth="10" defaultRowHeight="11.25"/>
  <cols>
    <col min="1" max="1" width="8.85546875" style="2" customWidth="1"/>
    <col min="2" max="2" width="27.5703125" style="1" customWidth="1"/>
    <col min="3" max="3" width="13.5703125" style="1" bestFit="1" customWidth="1"/>
    <col min="4" max="4" width="11.42578125" style="1"/>
    <col min="5" max="5" width="13.85546875" style="1" bestFit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98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99</v>
      </c>
      <c r="F7" s="42"/>
      <c r="G7" s="42"/>
      <c r="H7" s="42"/>
      <c r="I7" s="42"/>
      <c r="J7" s="42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27" t="s">
        <v>12</v>
      </c>
      <c r="F8" s="27" t="s">
        <v>100</v>
      </c>
      <c r="G8" s="27" t="s">
        <v>101</v>
      </c>
      <c r="H8" s="27" t="s">
        <v>102</v>
      </c>
      <c r="I8" s="27" t="s">
        <v>103</v>
      </c>
      <c r="J8" s="27" t="s">
        <v>104</v>
      </c>
    </row>
    <row r="9" spans="1:13" ht="12" thickTop="1">
      <c r="A9" s="12" t="s">
        <v>23</v>
      </c>
    </row>
    <row r="11" spans="1:13" ht="14.25">
      <c r="A11" s="2" t="s">
        <v>24</v>
      </c>
      <c r="B11" s="1" t="s">
        <v>25</v>
      </c>
      <c r="C11" s="13">
        <v>1026.76</v>
      </c>
      <c r="E11" s="28">
        <f>+C11</f>
        <v>1026.76</v>
      </c>
      <c r="F11" s="28">
        <f>+E11*2%</f>
        <v>20.5352</v>
      </c>
      <c r="G11" s="28">
        <f>+E11*7.5%</f>
        <v>77.006999999999991</v>
      </c>
      <c r="H11" s="28">
        <f>SUM(E11:G11)</f>
        <v>1124.3022000000001</v>
      </c>
      <c r="I11" s="28">
        <f>+H11*16%</f>
        <v>179.88835200000003</v>
      </c>
      <c r="J11" s="28">
        <f>+H11+I11</f>
        <v>1304.190552</v>
      </c>
      <c r="L11" s="55" t="s">
        <v>130</v>
      </c>
      <c r="M11" s="56" t="s">
        <v>131</v>
      </c>
    </row>
    <row r="12" spans="1:13" ht="14.25">
      <c r="A12" s="2" t="s">
        <v>26</v>
      </c>
      <c r="B12" s="1" t="s">
        <v>27</v>
      </c>
      <c r="C12" s="13">
        <v>3148.44</v>
      </c>
      <c r="E12" s="28">
        <f t="shared" ref="E12:E46" si="0">+C12</f>
        <v>3148.44</v>
      </c>
      <c r="F12" s="28">
        <f t="shared" ref="F12:F46" si="1">+E12*2%</f>
        <v>62.968800000000002</v>
      </c>
      <c r="G12" s="28">
        <f t="shared" ref="G12:G46" si="2">+E12*7.5%</f>
        <v>236.13299999999998</v>
      </c>
      <c r="H12" s="28">
        <f t="shared" ref="H12:H46" si="3">SUM(E12:G12)</f>
        <v>3447.5418</v>
      </c>
      <c r="I12" s="28">
        <f t="shared" ref="I12:I46" si="4">+H12*16%</f>
        <v>551.60668799999996</v>
      </c>
      <c r="J12" s="28">
        <f t="shared" ref="J12:J46" si="5">+H12+I12</f>
        <v>3999.1484879999998</v>
      </c>
      <c r="L12" s="55" t="s">
        <v>130</v>
      </c>
      <c r="M12" s="56" t="s">
        <v>132</v>
      </c>
    </row>
    <row r="13" spans="1:13" ht="14.25">
      <c r="A13" s="2" t="s">
        <v>28</v>
      </c>
      <c r="B13" s="1" t="s">
        <v>29</v>
      </c>
      <c r="C13" s="13">
        <v>6966.14</v>
      </c>
      <c r="E13" s="28">
        <f t="shared" si="0"/>
        <v>6966.14</v>
      </c>
      <c r="F13" s="28">
        <f t="shared" si="1"/>
        <v>139.3228</v>
      </c>
      <c r="G13" s="28">
        <f t="shared" si="2"/>
        <v>522.46050000000002</v>
      </c>
      <c r="H13" s="28">
        <f t="shared" si="3"/>
        <v>7627.9233000000004</v>
      </c>
      <c r="I13" s="28">
        <f t="shared" si="4"/>
        <v>1220.4677280000001</v>
      </c>
      <c r="J13" s="28">
        <f t="shared" si="5"/>
        <v>8848.391028</v>
      </c>
      <c r="L13" s="55" t="s">
        <v>133</v>
      </c>
      <c r="M13" s="56" t="s">
        <v>134</v>
      </c>
    </row>
    <row r="14" spans="1:13" ht="14.25">
      <c r="A14" s="2" t="s">
        <v>30</v>
      </c>
      <c r="B14" s="1" t="s">
        <v>31</v>
      </c>
      <c r="C14" s="13">
        <v>6314.82</v>
      </c>
      <c r="E14" s="28">
        <f t="shared" si="0"/>
        <v>6314.82</v>
      </c>
      <c r="F14" s="28">
        <f t="shared" si="1"/>
        <v>126.29639999999999</v>
      </c>
      <c r="G14" s="28">
        <f t="shared" si="2"/>
        <v>473.61149999999998</v>
      </c>
      <c r="H14" s="28">
        <f t="shared" si="3"/>
        <v>6914.7278999999999</v>
      </c>
      <c r="I14" s="28">
        <f t="shared" si="4"/>
        <v>1106.356464</v>
      </c>
      <c r="J14" s="28">
        <f t="shared" si="5"/>
        <v>8021.0843640000003</v>
      </c>
      <c r="L14" s="55" t="s">
        <v>130</v>
      </c>
      <c r="M14" s="56" t="s">
        <v>135</v>
      </c>
    </row>
    <row r="15" spans="1:13" ht="14.25">
      <c r="A15" s="2" t="s">
        <v>32</v>
      </c>
      <c r="B15" s="1" t="s">
        <v>33</v>
      </c>
      <c r="C15" s="13">
        <v>5975.49</v>
      </c>
      <c r="E15" s="28">
        <f t="shared" si="0"/>
        <v>5975.49</v>
      </c>
      <c r="F15" s="28">
        <f t="shared" si="1"/>
        <v>119.5098</v>
      </c>
      <c r="G15" s="28">
        <f t="shared" si="2"/>
        <v>448.16174999999998</v>
      </c>
      <c r="H15" s="28">
        <f t="shared" si="3"/>
        <v>6543.1615499999998</v>
      </c>
      <c r="I15" s="28">
        <f t="shared" si="4"/>
        <v>1046.9058479999999</v>
      </c>
      <c r="J15" s="28">
        <f t="shared" si="5"/>
        <v>7590.0673979999992</v>
      </c>
      <c r="L15" s="55" t="s">
        <v>130</v>
      </c>
      <c r="M15" s="56" t="s">
        <v>136</v>
      </c>
    </row>
    <row r="16" spans="1:13" ht="14.25">
      <c r="A16" s="2" t="s">
        <v>34</v>
      </c>
      <c r="B16" s="1" t="s">
        <v>35</v>
      </c>
      <c r="C16" s="13">
        <v>1900.01</v>
      </c>
      <c r="E16" s="28">
        <f t="shared" si="0"/>
        <v>1900.01</v>
      </c>
      <c r="F16" s="28">
        <f t="shared" si="1"/>
        <v>38.0002</v>
      </c>
      <c r="G16" s="28">
        <f t="shared" si="2"/>
        <v>142.50074999999998</v>
      </c>
      <c r="H16" s="28">
        <f t="shared" si="3"/>
        <v>2080.5109499999999</v>
      </c>
      <c r="I16" s="28">
        <f t="shared" si="4"/>
        <v>332.88175200000001</v>
      </c>
      <c r="J16" s="28">
        <f t="shared" si="5"/>
        <v>2413.3927020000001</v>
      </c>
      <c r="L16" s="55" t="s">
        <v>137</v>
      </c>
      <c r="M16" s="56" t="s">
        <v>138</v>
      </c>
    </row>
    <row r="17" spans="1:13" ht="14.25">
      <c r="A17" s="2" t="s">
        <v>36</v>
      </c>
      <c r="B17" s="1" t="s">
        <v>37</v>
      </c>
      <c r="C17" s="13">
        <v>855.63</v>
      </c>
      <c r="E17" s="28">
        <f t="shared" si="0"/>
        <v>855.63</v>
      </c>
      <c r="F17" s="28">
        <f t="shared" si="1"/>
        <v>17.1126</v>
      </c>
      <c r="G17" s="28">
        <f t="shared" si="2"/>
        <v>64.172249999999991</v>
      </c>
      <c r="H17" s="28">
        <f t="shared" si="3"/>
        <v>936.91485</v>
      </c>
      <c r="I17" s="28">
        <f t="shared" si="4"/>
        <v>149.90637599999999</v>
      </c>
      <c r="J17" s="28">
        <f t="shared" si="5"/>
        <v>1086.821226</v>
      </c>
      <c r="L17" s="55" t="s">
        <v>133</v>
      </c>
      <c r="M17" s="56" t="s">
        <v>139</v>
      </c>
    </row>
    <row r="18" spans="1:13" ht="14.25">
      <c r="A18" s="2" t="s">
        <v>38</v>
      </c>
      <c r="B18" s="1" t="s">
        <v>39</v>
      </c>
      <c r="C18" s="13">
        <v>1135.77</v>
      </c>
      <c r="E18" s="28">
        <f t="shared" si="0"/>
        <v>1135.77</v>
      </c>
      <c r="F18" s="28">
        <f t="shared" si="1"/>
        <v>22.715399999999999</v>
      </c>
      <c r="G18" s="28">
        <f t="shared" si="2"/>
        <v>85.182749999999999</v>
      </c>
      <c r="H18" s="28">
        <f t="shared" si="3"/>
        <v>1243.66815</v>
      </c>
      <c r="I18" s="28">
        <f t="shared" si="4"/>
        <v>198.98690400000001</v>
      </c>
      <c r="J18" s="28">
        <f t="shared" si="5"/>
        <v>1442.6550540000001</v>
      </c>
      <c r="L18" s="55" t="s">
        <v>133</v>
      </c>
      <c r="M18" s="56" t="s">
        <v>140</v>
      </c>
    </row>
    <row r="19" spans="1:13" ht="14.25">
      <c r="A19" s="2" t="s">
        <v>40</v>
      </c>
      <c r="B19" s="1" t="s">
        <v>41</v>
      </c>
      <c r="C19" s="13">
        <v>4666.76</v>
      </c>
      <c r="E19" s="28">
        <f t="shared" si="0"/>
        <v>4666.76</v>
      </c>
      <c r="F19" s="28">
        <f t="shared" si="1"/>
        <v>93.3352</v>
      </c>
      <c r="G19" s="28">
        <f t="shared" si="2"/>
        <v>350.00700000000001</v>
      </c>
      <c r="H19" s="28">
        <f t="shared" si="3"/>
        <v>5110.1022000000003</v>
      </c>
      <c r="I19" s="28">
        <f t="shared" si="4"/>
        <v>817.61635200000001</v>
      </c>
      <c r="J19" s="28">
        <f t="shared" si="5"/>
        <v>5927.7185520000003</v>
      </c>
      <c r="L19" s="55" t="s">
        <v>130</v>
      </c>
      <c r="M19" s="56" t="s">
        <v>141</v>
      </c>
    </row>
    <row r="20" spans="1:13" ht="14.25">
      <c r="A20" s="2" t="s">
        <v>42</v>
      </c>
      <c r="B20" s="1" t="s">
        <v>43</v>
      </c>
      <c r="C20" s="13">
        <v>15491.26</v>
      </c>
      <c r="E20" s="28">
        <f t="shared" si="0"/>
        <v>15491.26</v>
      </c>
      <c r="F20" s="28">
        <f t="shared" si="1"/>
        <v>309.8252</v>
      </c>
      <c r="G20" s="28">
        <f t="shared" si="2"/>
        <v>1161.8444999999999</v>
      </c>
      <c r="H20" s="28">
        <f t="shared" si="3"/>
        <v>16962.929700000001</v>
      </c>
      <c r="I20" s="28">
        <f t="shared" si="4"/>
        <v>2714.0687520000001</v>
      </c>
      <c r="J20" s="28">
        <f t="shared" si="5"/>
        <v>19676.998452</v>
      </c>
      <c r="L20" s="55" t="s">
        <v>130</v>
      </c>
      <c r="M20" s="56" t="s">
        <v>142</v>
      </c>
    </row>
    <row r="21" spans="1:13" ht="14.25">
      <c r="A21" s="2" t="s">
        <v>44</v>
      </c>
      <c r="B21" s="1" t="s">
        <v>45</v>
      </c>
      <c r="C21" s="13">
        <v>9016.4</v>
      </c>
      <c r="E21" s="28">
        <f t="shared" si="0"/>
        <v>9016.4</v>
      </c>
      <c r="F21" s="28">
        <f t="shared" si="1"/>
        <v>180.328</v>
      </c>
      <c r="G21" s="28">
        <f t="shared" si="2"/>
        <v>676.2299999999999</v>
      </c>
      <c r="H21" s="28">
        <f t="shared" si="3"/>
        <v>9872.9579999999987</v>
      </c>
      <c r="I21" s="28">
        <f t="shared" si="4"/>
        <v>1579.6732799999997</v>
      </c>
      <c r="J21" s="28">
        <f t="shared" si="5"/>
        <v>11452.631279999998</v>
      </c>
      <c r="L21" s="55" t="s">
        <v>143</v>
      </c>
      <c r="M21" s="56" t="s">
        <v>144</v>
      </c>
    </row>
    <row r="22" spans="1:13" ht="14.25">
      <c r="A22" s="2" t="s">
        <v>46</v>
      </c>
      <c r="B22" s="1" t="s">
        <v>47</v>
      </c>
      <c r="C22" s="13">
        <v>1026.76</v>
      </c>
      <c r="E22" s="28">
        <f t="shared" si="0"/>
        <v>1026.76</v>
      </c>
      <c r="F22" s="28">
        <f t="shared" si="1"/>
        <v>20.5352</v>
      </c>
      <c r="G22" s="28">
        <f t="shared" si="2"/>
        <v>77.006999999999991</v>
      </c>
      <c r="H22" s="28">
        <f t="shared" si="3"/>
        <v>1124.3022000000001</v>
      </c>
      <c r="I22" s="28">
        <f t="shared" si="4"/>
        <v>179.88835200000003</v>
      </c>
      <c r="J22" s="28">
        <f t="shared" si="5"/>
        <v>1304.190552</v>
      </c>
      <c r="L22" s="55" t="s">
        <v>130</v>
      </c>
      <c r="M22" s="56" t="s">
        <v>145</v>
      </c>
    </row>
    <row r="23" spans="1:13" ht="14.25">
      <c r="A23" s="2" t="s">
        <v>48</v>
      </c>
      <c r="B23" s="1" t="s">
        <v>49</v>
      </c>
      <c r="C23" s="13">
        <v>2004.2</v>
      </c>
      <c r="E23" s="28">
        <f t="shared" si="0"/>
        <v>2004.2</v>
      </c>
      <c r="F23" s="28">
        <f t="shared" si="1"/>
        <v>40.084000000000003</v>
      </c>
      <c r="G23" s="28">
        <f t="shared" si="2"/>
        <v>150.315</v>
      </c>
      <c r="H23" s="28">
        <f t="shared" si="3"/>
        <v>2194.5990000000002</v>
      </c>
      <c r="I23" s="28">
        <f t="shared" si="4"/>
        <v>351.13584000000003</v>
      </c>
      <c r="J23" s="28">
        <f t="shared" si="5"/>
        <v>2545.7348400000001</v>
      </c>
      <c r="L23" s="55" t="s">
        <v>130</v>
      </c>
      <c r="M23" s="56" t="s">
        <v>146</v>
      </c>
    </row>
    <row r="24" spans="1:13" ht="14.25">
      <c r="A24" s="2" t="s">
        <v>50</v>
      </c>
      <c r="B24" s="1" t="s">
        <v>51</v>
      </c>
      <c r="C24" s="13">
        <v>7482.64</v>
      </c>
      <c r="E24" s="28">
        <f t="shared" si="0"/>
        <v>7482.64</v>
      </c>
      <c r="F24" s="28">
        <f t="shared" si="1"/>
        <v>149.65280000000001</v>
      </c>
      <c r="G24" s="28">
        <f t="shared" si="2"/>
        <v>561.19799999999998</v>
      </c>
      <c r="H24" s="28">
        <f t="shared" si="3"/>
        <v>8193.4907999999996</v>
      </c>
      <c r="I24" s="28">
        <f t="shared" si="4"/>
        <v>1310.9585279999999</v>
      </c>
      <c r="J24" s="28">
        <f t="shared" si="5"/>
        <v>9504.4493279999988</v>
      </c>
      <c r="L24" s="55" t="s">
        <v>130</v>
      </c>
      <c r="M24" s="56" t="s">
        <v>147</v>
      </c>
    </row>
    <row r="25" spans="1:13" ht="14.25">
      <c r="A25" s="2" t="s">
        <v>52</v>
      </c>
      <c r="B25" s="1" t="s">
        <v>53</v>
      </c>
      <c r="C25" s="13">
        <v>6562.61</v>
      </c>
      <c r="E25" s="28">
        <f t="shared" si="0"/>
        <v>6562.61</v>
      </c>
      <c r="F25" s="28">
        <f t="shared" si="1"/>
        <v>131.25219999999999</v>
      </c>
      <c r="G25" s="28">
        <f t="shared" si="2"/>
        <v>492.19574999999998</v>
      </c>
      <c r="H25" s="28">
        <f t="shared" si="3"/>
        <v>7186.0579499999994</v>
      </c>
      <c r="I25" s="28">
        <f t="shared" si="4"/>
        <v>1149.769272</v>
      </c>
      <c r="J25" s="28">
        <f t="shared" si="5"/>
        <v>8335.8272219999999</v>
      </c>
      <c r="L25" s="55" t="s">
        <v>130</v>
      </c>
      <c r="M25" s="56" t="s">
        <v>148</v>
      </c>
    </row>
    <row r="26" spans="1:13" ht="14.25">
      <c r="A26" s="2" t="s">
        <v>54</v>
      </c>
      <c r="B26" s="1" t="s">
        <v>55</v>
      </c>
      <c r="C26" s="13">
        <v>3454.14</v>
      </c>
      <c r="E26" s="28">
        <f t="shared" si="0"/>
        <v>3454.14</v>
      </c>
      <c r="F26" s="28">
        <f t="shared" si="1"/>
        <v>69.082800000000006</v>
      </c>
      <c r="G26" s="28">
        <f t="shared" si="2"/>
        <v>259.06049999999999</v>
      </c>
      <c r="H26" s="28">
        <f t="shared" si="3"/>
        <v>3782.2833000000001</v>
      </c>
      <c r="I26" s="28">
        <f t="shared" si="4"/>
        <v>605.16532800000004</v>
      </c>
      <c r="J26" s="28">
        <f t="shared" si="5"/>
        <v>4387.4486280000001</v>
      </c>
      <c r="L26" s="55" t="s">
        <v>130</v>
      </c>
      <c r="M26" s="56" t="s">
        <v>149</v>
      </c>
    </row>
    <row r="27" spans="1:13" ht="14.25">
      <c r="A27" s="2" t="s">
        <v>56</v>
      </c>
      <c r="B27" s="1" t="s">
        <v>57</v>
      </c>
      <c r="C27" s="13">
        <v>4102.8500000000004</v>
      </c>
      <c r="E27" s="28">
        <f t="shared" si="0"/>
        <v>4102.8500000000004</v>
      </c>
      <c r="F27" s="28">
        <f t="shared" si="1"/>
        <v>82.057000000000002</v>
      </c>
      <c r="G27" s="28">
        <f t="shared" si="2"/>
        <v>307.71375</v>
      </c>
      <c r="H27" s="28">
        <f t="shared" si="3"/>
        <v>4492.62075</v>
      </c>
      <c r="I27" s="28">
        <f t="shared" si="4"/>
        <v>718.81932000000006</v>
      </c>
      <c r="J27" s="28">
        <f t="shared" si="5"/>
        <v>5211.4400700000006</v>
      </c>
      <c r="L27" s="56" t="s">
        <v>130</v>
      </c>
      <c r="M27" s="56" t="s">
        <v>150</v>
      </c>
    </row>
    <row r="28" spans="1:13" ht="14.25">
      <c r="A28" s="2" t="s">
        <v>58</v>
      </c>
      <c r="B28" s="1" t="s">
        <v>59</v>
      </c>
      <c r="C28" s="13">
        <v>5605.53</v>
      </c>
      <c r="E28" s="28">
        <f t="shared" si="0"/>
        <v>5605.53</v>
      </c>
      <c r="F28" s="28">
        <f t="shared" si="1"/>
        <v>112.11059999999999</v>
      </c>
      <c r="G28" s="28">
        <f t="shared" si="2"/>
        <v>420.41474999999997</v>
      </c>
      <c r="H28" s="28">
        <f t="shared" si="3"/>
        <v>6138.0553499999996</v>
      </c>
      <c r="I28" s="28">
        <f t="shared" si="4"/>
        <v>982.08885599999996</v>
      </c>
      <c r="J28" s="28">
        <f t="shared" si="5"/>
        <v>7120.1442059999999</v>
      </c>
      <c r="L28" s="56" t="s">
        <v>130</v>
      </c>
      <c r="M28" s="56" t="s">
        <v>151</v>
      </c>
    </row>
    <row r="29" spans="1:13" ht="14.25">
      <c r="A29" s="2" t="s">
        <v>60</v>
      </c>
      <c r="B29" s="1" t="s">
        <v>61</v>
      </c>
      <c r="C29" s="13">
        <v>2026.76</v>
      </c>
      <c r="E29" s="28">
        <f t="shared" si="0"/>
        <v>2026.76</v>
      </c>
      <c r="F29" s="28">
        <f t="shared" si="1"/>
        <v>40.535200000000003</v>
      </c>
      <c r="G29" s="28">
        <f t="shared" si="2"/>
        <v>152.00700000000001</v>
      </c>
      <c r="H29" s="28">
        <f t="shared" si="3"/>
        <v>2219.3022000000001</v>
      </c>
      <c r="I29" s="28">
        <f t="shared" si="4"/>
        <v>355.08835200000004</v>
      </c>
      <c r="J29" s="28">
        <f t="shared" si="5"/>
        <v>2574.3905520000003</v>
      </c>
      <c r="L29" s="55" t="s">
        <v>130</v>
      </c>
      <c r="M29" s="56" t="s">
        <v>152</v>
      </c>
    </row>
    <row r="30" spans="1:13" ht="14.25">
      <c r="A30" s="2" t="s">
        <v>62</v>
      </c>
      <c r="B30" s="1" t="s">
        <v>63</v>
      </c>
      <c r="C30" s="13">
        <v>1026.76</v>
      </c>
      <c r="E30" s="28">
        <f t="shared" si="0"/>
        <v>1026.76</v>
      </c>
      <c r="F30" s="28">
        <f t="shared" si="1"/>
        <v>20.5352</v>
      </c>
      <c r="G30" s="28">
        <f t="shared" si="2"/>
        <v>77.006999999999991</v>
      </c>
      <c r="H30" s="28">
        <f t="shared" si="3"/>
        <v>1124.3022000000001</v>
      </c>
      <c r="I30" s="28">
        <f t="shared" si="4"/>
        <v>179.88835200000003</v>
      </c>
      <c r="J30" s="28">
        <f t="shared" si="5"/>
        <v>1304.190552</v>
      </c>
      <c r="L30" s="56" t="s">
        <v>130</v>
      </c>
      <c r="M30" s="56" t="s">
        <v>153</v>
      </c>
    </row>
    <row r="31" spans="1:13" ht="14.25">
      <c r="A31" s="2" t="s">
        <v>64</v>
      </c>
      <c r="B31" s="1" t="s">
        <v>65</v>
      </c>
      <c r="C31" s="13">
        <v>8863.33</v>
      </c>
      <c r="E31" s="28">
        <f t="shared" si="0"/>
        <v>8863.33</v>
      </c>
      <c r="F31" s="28">
        <f t="shared" si="1"/>
        <v>177.26660000000001</v>
      </c>
      <c r="G31" s="28">
        <f t="shared" si="2"/>
        <v>664.74974999999995</v>
      </c>
      <c r="H31" s="28">
        <f t="shared" si="3"/>
        <v>9705.3463499999998</v>
      </c>
      <c r="I31" s="28">
        <f t="shared" si="4"/>
        <v>1552.8554160000001</v>
      </c>
      <c r="J31" s="28">
        <f t="shared" si="5"/>
        <v>11258.201766</v>
      </c>
      <c r="L31" s="55" t="s">
        <v>143</v>
      </c>
      <c r="M31" s="56" t="s">
        <v>154</v>
      </c>
    </row>
    <row r="32" spans="1:13" ht="14.25">
      <c r="A32" s="2" t="s">
        <v>66</v>
      </c>
      <c r="B32" s="1" t="s">
        <v>67</v>
      </c>
      <c r="C32" s="13">
        <v>1889.47</v>
      </c>
      <c r="E32" s="28">
        <f t="shared" si="0"/>
        <v>1889.47</v>
      </c>
      <c r="F32" s="28">
        <f t="shared" si="1"/>
        <v>37.789400000000001</v>
      </c>
      <c r="G32" s="28">
        <f t="shared" si="2"/>
        <v>141.71025</v>
      </c>
      <c r="H32" s="28">
        <f t="shared" si="3"/>
        <v>2068.96965</v>
      </c>
      <c r="I32" s="28">
        <f t="shared" si="4"/>
        <v>331.035144</v>
      </c>
      <c r="J32" s="28">
        <f t="shared" si="5"/>
        <v>2400.0047939999999</v>
      </c>
      <c r="L32" s="55" t="s">
        <v>133</v>
      </c>
      <c r="M32" s="56" t="s">
        <v>155</v>
      </c>
    </row>
    <row r="33" spans="1:13" ht="14.25">
      <c r="A33" s="2" t="s">
        <v>68</v>
      </c>
      <c r="B33" s="1" t="s">
        <v>69</v>
      </c>
      <c r="C33" s="13">
        <v>7114.58</v>
      </c>
      <c r="E33" s="28">
        <f t="shared" si="0"/>
        <v>7114.58</v>
      </c>
      <c r="F33" s="28">
        <f t="shared" si="1"/>
        <v>142.29159999999999</v>
      </c>
      <c r="G33" s="28">
        <f t="shared" si="2"/>
        <v>533.59349999999995</v>
      </c>
      <c r="H33" s="28">
        <f t="shared" si="3"/>
        <v>7790.4650999999994</v>
      </c>
      <c r="I33" s="28">
        <f t="shared" si="4"/>
        <v>1246.474416</v>
      </c>
      <c r="J33" s="28">
        <f t="shared" si="5"/>
        <v>9036.9395159999985</v>
      </c>
      <c r="L33" s="56" t="s">
        <v>130</v>
      </c>
      <c r="M33" s="56" t="s">
        <v>156</v>
      </c>
    </row>
    <row r="34" spans="1:13" ht="14.25">
      <c r="A34" s="2" t="s">
        <v>70</v>
      </c>
      <c r="B34" s="1" t="s">
        <v>71</v>
      </c>
      <c r="C34" s="13">
        <v>10095.02</v>
      </c>
      <c r="E34" s="28">
        <f t="shared" si="0"/>
        <v>10095.02</v>
      </c>
      <c r="F34" s="28">
        <f t="shared" si="1"/>
        <v>201.90040000000002</v>
      </c>
      <c r="G34" s="28">
        <f t="shared" si="2"/>
        <v>757.12649999999996</v>
      </c>
      <c r="H34" s="28">
        <f t="shared" si="3"/>
        <v>11054.046900000001</v>
      </c>
      <c r="I34" s="28">
        <f t="shared" si="4"/>
        <v>1768.6475040000003</v>
      </c>
      <c r="J34" s="28">
        <f t="shared" si="5"/>
        <v>12822.694404000002</v>
      </c>
      <c r="L34" s="56" t="s">
        <v>133</v>
      </c>
      <c r="M34" s="56" t="s">
        <v>157</v>
      </c>
    </row>
    <row r="35" spans="1:13" ht="14.25">
      <c r="A35" s="2" t="s">
        <v>72</v>
      </c>
      <c r="B35" s="1" t="s">
        <v>73</v>
      </c>
      <c r="C35" s="13">
        <v>1026.76</v>
      </c>
      <c r="E35" s="28">
        <f t="shared" si="0"/>
        <v>1026.76</v>
      </c>
      <c r="F35" s="28">
        <f t="shared" si="1"/>
        <v>20.5352</v>
      </c>
      <c r="G35" s="28">
        <f t="shared" si="2"/>
        <v>77.006999999999991</v>
      </c>
      <c r="H35" s="28">
        <f t="shared" si="3"/>
        <v>1124.3022000000001</v>
      </c>
      <c r="I35" s="28">
        <f t="shared" si="4"/>
        <v>179.88835200000003</v>
      </c>
      <c r="J35" s="28">
        <f t="shared" si="5"/>
        <v>1304.190552</v>
      </c>
      <c r="L35" s="56" t="s">
        <v>130</v>
      </c>
      <c r="M35" s="56" t="s">
        <v>158</v>
      </c>
    </row>
    <row r="36" spans="1:13" ht="14.25">
      <c r="A36" s="2" t="s">
        <v>74</v>
      </c>
      <c r="B36" s="1" t="s">
        <v>75</v>
      </c>
      <c r="C36" s="13">
        <v>8753.9699999999993</v>
      </c>
      <c r="E36" s="28">
        <f t="shared" si="0"/>
        <v>8753.9699999999993</v>
      </c>
      <c r="F36" s="28">
        <f t="shared" si="1"/>
        <v>175.07939999999999</v>
      </c>
      <c r="G36" s="28">
        <f t="shared" si="2"/>
        <v>656.54774999999995</v>
      </c>
      <c r="H36" s="28">
        <f t="shared" si="3"/>
        <v>9585.5971499999996</v>
      </c>
      <c r="I36" s="28">
        <f t="shared" si="4"/>
        <v>1533.6955439999999</v>
      </c>
      <c r="J36" s="28">
        <f t="shared" si="5"/>
        <v>11119.292694</v>
      </c>
      <c r="L36" s="56" t="s">
        <v>130</v>
      </c>
      <c r="M36" s="56" t="s">
        <v>159</v>
      </c>
    </row>
    <row r="37" spans="1:13" ht="14.25">
      <c r="A37" s="2" t="s">
        <v>76</v>
      </c>
      <c r="B37" s="1" t="s">
        <v>77</v>
      </c>
      <c r="C37" s="13">
        <v>1433.53</v>
      </c>
      <c r="E37" s="28">
        <f t="shared" si="0"/>
        <v>1433.53</v>
      </c>
      <c r="F37" s="28">
        <f t="shared" si="1"/>
        <v>28.6706</v>
      </c>
      <c r="G37" s="28">
        <f t="shared" si="2"/>
        <v>107.51474999999999</v>
      </c>
      <c r="H37" s="28">
        <f t="shared" si="3"/>
        <v>1569.7153499999999</v>
      </c>
      <c r="I37" s="28">
        <f t="shared" si="4"/>
        <v>251.15445600000001</v>
      </c>
      <c r="J37" s="28">
        <f t="shared" si="5"/>
        <v>1820.8698059999999</v>
      </c>
      <c r="L37" s="56" t="s">
        <v>130</v>
      </c>
      <c r="M37" s="56" t="s">
        <v>160</v>
      </c>
    </row>
    <row r="38" spans="1:13" ht="14.25">
      <c r="A38" s="2" t="s">
        <v>78</v>
      </c>
      <c r="B38" s="1" t="s">
        <v>79</v>
      </c>
      <c r="C38" s="13">
        <v>3736.51</v>
      </c>
      <c r="E38" s="28">
        <f t="shared" si="0"/>
        <v>3736.51</v>
      </c>
      <c r="F38" s="28">
        <f t="shared" si="1"/>
        <v>74.730200000000011</v>
      </c>
      <c r="G38" s="28">
        <f t="shared" si="2"/>
        <v>280.23824999999999</v>
      </c>
      <c r="H38" s="28">
        <f t="shared" si="3"/>
        <v>4091.4784500000001</v>
      </c>
      <c r="I38" s="28">
        <f t="shared" si="4"/>
        <v>654.63655200000005</v>
      </c>
      <c r="J38" s="28">
        <f t="shared" si="5"/>
        <v>4746.1150020000005</v>
      </c>
      <c r="L38" s="55" t="s">
        <v>130</v>
      </c>
      <c r="M38" s="56" t="s">
        <v>161</v>
      </c>
    </row>
    <row r="39" spans="1:13" ht="14.25">
      <c r="A39" s="2" t="s">
        <v>80</v>
      </c>
      <c r="B39" s="1" t="s">
        <v>81</v>
      </c>
      <c r="C39" s="13">
        <v>855.63</v>
      </c>
      <c r="E39" s="28">
        <f t="shared" si="0"/>
        <v>855.63</v>
      </c>
      <c r="F39" s="28">
        <f t="shared" si="1"/>
        <v>17.1126</v>
      </c>
      <c r="G39" s="28">
        <f t="shared" si="2"/>
        <v>64.172249999999991</v>
      </c>
      <c r="H39" s="28">
        <f t="shared" si="3"/>
        <v>936.91485</v>
      </c>
      <c r="I39" s="28">
        <f t="shared" si="4"/>
        <v>149.90637599999999</v>
      </c>
      <c r="J39" s="28">
        <f t="shared" si="5"/>
        <v>1086.821226</v>
      </c>
      <c r="L39" s="55" t="s">
        <v>133</v>
      </c>
      <c r="M39" s="56" t="s">
        <v>162</v>
      </c>
    </row>
    <row r="40" spans="1:13" ht="14.25">
      <c r="A40" s="2" t="s">
        <v>82</v>
      </c>
      <c r="B40" s="1" t="s">
        <v>83</v>
      </c>
      <c r="C40" s="13">
        <v>7208.89</v>
      </c>
      <c r="E40" s="28">
        <f t="shared" si="0"/>
        <v>7208.89</v>
      </c>
      <c r="F40" s="28">
        <f t="shared" si="1"/>
        <v>144.17780000000002</v>
      </c>
      <c r="G40" s="28">
        <f t="shared" si="2"/>
        <v>540.66674999999998</v>
      </c>
      <c r="H40" s="28">
        <f t="shared" si="3"/>
        <v>7893.734550000001</v>
      </c>
      <c r="I40" s="28">
        <f t="shared" si="4"/>
        <v>1262.9975280000001</v>
      </c>
      <c r="J40" s="28">
        <f t="shared" si="5"/>
        <v>9156.7320780000009</v>
      </c>
      <c r="L40" s="55" t="s">
        <v>130</v>
      </c>
      <c r="M40" s="56" t="s">
        <v>163</v>
      </c>
    </row>
    <row r="41" spans="1:13" ht="14.25">
      <c r="A41" s="2" t="s">
        <v>84</v>
      </c>
      <c r="B41" s="1" t="s">
        <v>85</v>
      </c>
      <c r="C41" s="13">
        <v>5872.49</v>
      </c>
      <c r="E41" s="28">
        <f t="shared" si="0"/>
        <v>5872.49</v>
      </c>
      <c r="F41" s="28">
        <f t="shared" si="1"/>
        <v>117.4498</v>
      </c>
      <c r="G41" s="28">
        <f t="shared" si="2"/>
        <v>440.43674999999996</v>
      </c>
      <c r="H41" s="28">
        <f t="shared" si="3"/>
        <v>6430.37655</v>
      </c>
      <c r="I41" s="28">
        <f t="shared" si="4"/>
        <v>1028.860248</v>
      </c>
      <c r="J41" s="28">
        <f t="shared" si="5"/>
        <v>7459.2367979999999</v>
      </c>
      <c r="L41" s="55" t="s">
        <v>143</v>
      </c>
      <c r="M41" s="56" t="s">
        <v>164</v>
      </c>
    </row>
    <row r="42" spans="1:13" ht="14.25">
      <c r="A42" s="2" t="s">
        <v>86</v>
      </c>
      <c r="B42" s="1" t="s">
        <v>87</v>
      </c>
      <c r="C42" s="13">
        <v>7232.71</v>
      </c>
      <c r="E42" s="28">
        <f t="shared" si="0"/>
        <v>7232.71</v>
      </c>
      <c r="F42" s="28">
        <f t="shared" si="1"/>
        <v>144.6542</v>
      </c>
      <c r="G42" s="28">
        <f t="shared" si="2"/>
        <v>542.45325000000003</v>
      </c>
      <c r="H42" s="28">
        <f t="shared" si="3"/>
        <v>7919.8174500000005</v>
      </c>
      <c r="I42" s="28">
        <f t="shared" si="4"/>
        <v>1267.1707920000001</v>
      </c>
      <c r="J42" s="28">
        <f t="shared" si="5"/>
        <v>9186.9882420000013</v>
      </c>
      <c r="L42" s="55" t="s">
        <v>133</v>
      </c>
      <c r="M42" s="56" t="s">
        <v>165</v>
      </c>
    </row>
    <row r="43" spans="1:13" ht="14.25">
      <c r="A43" s="2" t="s">
        <v>88</v>
      </c>
      <c r="B43" s="1" t="s">
        <v>89</v>
      </c>
      <c r="C43" s="13">
        <v>1026.76</v>
      </c>
      <c r="E43" s="28">
        <f t="shared" si="0"/>
        <v>1026.76</v>
      </c>
      <c r="F43" s="28">
        <f t="shared" si="1"/>
        <v>20.5352</v>
      </c>
      <c r="G43" s="28">
        <f t="shared" si="2"/>
        <v>77.006999999999991</v>
      </c>
      <c r="H43" s="28">
        <f t="shared" si="3"/>
        <v>1124.3022000000001</v>
      </c>
      <c r="I43" s="28">
        <f t="shared" si="4"/>
        <v>179.88835200000003</v>
      </c>
      <c r="J43" s="28">
        <f t="shared" si="5"/>
        <v>1304.190552</v>
      </c>
      <c r="L43" s="55" t="s">
        <v>130</v>
      </c>
      <c r="M43" s="56" t="s">
        <v>166</v>
      </c>
    </row>
    <row r="44" spans="1:13" ht="14.25">
      <c r="A44" s="2" t="s">
        <v>90</v>
      </c>
      <c r="B44" s="1" t="s">
        <v>91</v>
      </c>
      <c r="C44" s="13">
        <v>6987.45</v>
      </c>
      <c r="E44" s="28">
        <f t="shared" si="0"/>
        <v>6987.45</v>
      </c>
      <c r="F44" s="28">
        <f t="shared" si="1"/>
        <v>139.749</v>
      </c>
      <c r="G44" s="28">
        <f t="shared" si="2"/>
        <v>524.05874999999992</v>
      </c>
      <c r="H44" s="28">
        <f t="shared" si="3"/>
        <v>7651.2577499999998</v>
      </c>
      <c r="I44" s="28">
        <f t="shared" si="4"/>
        <v>1224.2012400000001</v>
      </c>
      <c r="J44" s="28">
        <f t="shared" si="5"/>
        <v>8875.4589899999992</v>
      </c>
      <c r="L44" s="56" t="s">
        <v>130</v>
      </c>
      <c r="M44" s="56" t="s">
        <v>167</v>
      </c>
    </row>
    <row r="45" spans="1:13" ht="14.25">
      <c r="A45" s="2" t="s">
        <v>92</v>
      </c>
      <c r="B45" s="1" t="s">
        <v>93</v>
      </c>
      <c r="C45" s="13">
        <v>855.63</v>
      </c>
      <c r="E45" s="28">
        <f t="shared" si="0"/>
        <v>855.63</v>
      </c>
      <c r="F45" s="28">
        <f t="shared" si="1"/>
        <v>17.1126</v>
      </c>
      <c r="G45" s="28">
        <f t="shared" si="2"/>
        <v>64.172249999999991</v>
      </c>
      <c r="H45" s="28">
        <f t="shared" si="3"/>
        <v>936.91485</v>
      </c>
      <c r="I45" s="28">
        <f t="shared" si="4"/>
        <v>149.90637599999999</v>
      </c>
      <c r="J45" s="28">
        <f t="shared" si="5"/>
        <v>1086.821226</v>
      </c>
      <c r="L45" s="55" t="s">
        <v>133</v>
      </c>
      <c r="M45" s="56" t="s">
        <v>168</v>
      </c>
    </row>
    <row r="46" spans="1:13" ht="14.25">
      <c r="A46" s="2" t="s">
        <v>94</v>
      </c>
      <c r="B46" s="1" t="s">
        <v>95</v>
      </c>
      <c r="C46" s="13">
        <v>1026.76</v>
      </c>
      <c r="E46" s="28">
        <f t="shared" si="0"/>
        <v>1026.76</v>
      </c>
      <c r="F46" s="28">
        <f t="shared" si="1"/>
        <v>20.5352</v>
      </c>
      <c r="G46" s="28">
        <f t="shared" si="2"/>
        <v>77.006999999999991</v>
      </c>
      <c r="H46" s="28">
        <f t="shared" si="3"/>
        <v>1124.3022000000001</v>
      </c>
      <c r="I46" s="28">
        <f t="shared" si="4"/>
        <v>179.88835200000003</v>
      </c>
      <c r="J46" s="28">
        <f t="shared" si="5"/>
        <v>1304.190552</v>
      </c>
      <c r="L46" s="57" t="s">
        <v>130</v>
      </c>
      <c r="M46" s="57" t="s">
        <v>169</v>
      </c>
    </row>
    <row r="48" spans="1:13" s="7" customFormat="1">
      <c r="A48" s="15"/>
      <c r="C48" s="7" t="s">
        <v>96</v>
      </c>
      <c r="E48" s="26" t="s">
        <v>96</v>
      </c>
      <c r="F48" s="26" t="s">
        <v>96</v>
      </c>
      <c r="G48" s="26" t="s">
        <v>96</v>
      </c>
      <c r="H48" s="26" t="s">
        <v>96</v>
      </c>
      <c r="I48" s="26" t="s">
        <v>96</v>
      </c>
      <c r="J48" s="26" t="s">
        <v>96</v>
      </c>
    </row>
    <row r="49" spans="1:10" ht="13.5" thickBot="1">
      <c r="A49" s="18" t="s">
        <v>97</v>
      </c>
      <c r="B49" s="1" t="s">
        <v>98</v>
      </c>
      <c r="C49" s="17">
        <v>163769.22</v>
      </c>
      <c r="E49" s="29">
        <f>SUM(E11:E46)</f>
        <v>163769.22000000003</v>
      </c>
      <c r="F49" s="29">
        <f t="shared" ref="F49:J49" si="6">SUM(F11:F46)</f>
        <v>3275.384399999999</v>
      </c>
      <c r="G49" s="29">
        <f t="shared" si="6"/>
        <v>12282.691499999997</v>
      </c>
      <c r="H49" s="29">
        <f t="shared" si="6"/>
        <v>179327.2959</v>
      </c>
      <c r="I49" s="29">
        <f t="shared" si="6"/>
        <v>28692.367344000006</v>
      </c>
      <c r="J49" s="29">
        <f t="shared" si="6"/>
        <v>208019.663244</v>
      </c>
    </row>
    <row r="50" spans="1:10" ht="12" thickTop="1"/>
    <row r="51" spans="1:10">
      <c r="C51" s="1" t="s">
        <v>98</v>
      </c>
    </row>
    <row r="52" spans="1:10">
      <c r="A52" s="2" t="s">
        <v>98</v>
      </c>
      <c r="B52" s="1" t="s">
        <v>98</v>
      </c>
      <c r="C52" s="16"/>
    </row>
  </sheetData>
  <autoFilter ref="A10:M46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2"/>
  <sheetViews>
    <sheetView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E31" sqref="E31"/>
    </sheetView>
  </sheetViews>
  <sheetFormatPr baseColWidth="10" defaultRowHeight="11.25"/>
  <cols>
    <col min="1" max="1" width="8.85546875" style="2" customWidth="1"/>
    <col min="2" max="2" width="27.5703125" style="1" customWidth="1"/>
    <col min="3" max="3" width="11.42578125" style="1" customWidth="1"/>
    <col min="4" max="4" width="10" style="1" customWidth="1"/>
    <col min="5" max="5" width="13.140625" style="1" customWidth="1"/>
    <col min="6" max="6" width="13.5703125" style="1" bestFit="1" customWidth="1"/>
    <col min="7" max="7" width="14.5703125" style="1" bestFit="1" customWidth="1"/>
    <col min="8" max="9" width="13" style="1" bestFit="1" customWidth="1"/>
    <col min="10" max="10" width="15.7109375" style="1" customWidth="1"/>
    <col min="11" max="11" width="11.28515625" style="1" customWidth="1"/>
    <col min="12" max="12" width="12.28515625" style="1" customWidth="1"/>
    <col min="13" max="13" width="10" style="1" customWidth="1"/>
    <col min="14" max="14" width="9.85546875" style="1" customWidth="1"/>
    <col min="15" max="16" width="13" style="1" bestFit="1" customWidth="1"/>
    <col min="17" max="16384" width="11.42578125" style="1"/>
  </cols>
  <sheetData>
    <row r="1" spans="1:16" ht="18" customHeight="1">
      <c r="A1" s="3" t="s">
        <v>0</v>
      </c>
      <c r="B1" s="43" t="s">
        <v>98</v>
      </c>
      <c r="C1" s="44"/>
      <c r="D1" s="44"/>
    </row>
    <row r="2" spans="1:16" ht="24.95" customHeight="1">
      <c r="A2" s="4" t="s">
        <v>1</v>
      </c>
      <c r="B2" s="20" t="s">
        <v>2</v>
      </c>
      <c r="C2" s="21"/>
      <c r="D2" s="21"/>
    </row>
    <row r="3" spans="1:16" ht="15.75">
      <c r="B3" s="22" t="s">
        <v>3</v>
      </c>
      <c r="C3" s="23"/>
      <c r="D3" s="23"/>
      <c r="E3" s="7"/>
    </row>
    <row r="4" spans="1:16" ht="15">
      <c r="B4" s="24" t="s">
        <v>4</v>
      </c>
      <c r="C4" s="23"/>
      <c r="D4" s="23"/>
      <c r="E4" s="7"/>
    </row>
    <row r="5" spans="1:16">
      <c r="B5" s="6" t="s">
        <v>5</v>
      </c>
    </row>
    <row r="6" spans="1:16">
      <c r="B6" s="6" t="s">
        <v>6</v>
      </c>
    </row>
    <row r="8" spans="1:16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10" t="s">
        <v>21</v>
      </c>
      <c r="P8" s="11" t="s">
        <v>22</v>
      </c>
    </row>
    <row r="9" spans="1:16" ht="12" thickTop="1">
      <c r="A9" s="12" t="s">
        <v>23</v>
      </c>
    </row>
    <row r="11" spans="1:16">
      <c r="A11" s="2" t="s">
        <v>24</v>
      </c>
      <c r="B11" s="1" t="s">
        <v>25</v>
      </c>
      <c r="C11" s="13">
        <v>880.08</v>
      </c>
      <c r="D11" s="13">
        <v>146.68</v>
      </c>
      <c r="E11" s="13">
        <v>0</v>
      </c>
      <c r="F11" s="13">
        <v>1026.76</v>
      </c>
      <c r="G11" s="13">
        <v>0</v>
      </c>
      <c r="H11" s="13">
        <v>0</v>
      </c>
      <c r="I11" s="13">
        <v>0</v>
      </c>
      <c r="J11" s="14">
        <v>-18.41</v>
      </c>
      <c r="K11" s="13">
        <v>0</v>
      </c>
      <c r="L11" s="13">
        <v>25.48</v>
      </c>
      <c r="M11" s="13">
        <v>0.09</v>
      </c>
      <c r="N11" s="13">
        <v>0</v>
      </c>
      <c r="O11" s="13">
        <v>7.16</v>
      </c>
      <c r="P11" s="13">
        <v>1019.6</v>
      </c>
    </row>
    <row r="12" spans="1:16">
      <c r="A12" s="2" t="s">
        <v>26</v>
      </c>
      <c r="B12" s="1" t="s">
        <v>27</v>
      </c>
      <c r="C12" s="13">
        <v>880.08</v>
      </c>
      <c r="D12" s="13">
        <v>146.68</v>
      </c>
      <c r="E12" s="13">
        <v>2121.6799999999998</v>
      </c>
      <c r="F12" s="13">
        <v>3148.44</v>
      </c>
      <c r="G12" s="13">
        <v>0</v>
      </c>
      <c r="H12" s="13">
        <v>0</v>
      </c>
      <c r="I12" s="13">
        <v>0</v>
      </c>
      <c r="J12" s="13">
        <v>0</v>
      </c>
      <c r="K12" s="13">
        <v>417.12</v>
      </c>
      <c r="L12" s="13">
        <v>228.22</v>
      </c>
      <c r="M12" s="14">
        <v>-0.1</v>
      </c>
      <c r="N12" s="13">
        <v>0</v>
      </c>
      <c r="O12" s="13">
        <v>645.24</v>
      </c>
      <c r="P12" s="13">
        <v>2503.1999999999998</v>
      </c>
    </row>
    <row r="13" spans="1:16">
      <c r="A13" s="2" t="s">
        <v>28</v>
      </c>
      <c r="B13" s="1" t="s">
        <v>29</v>
      </c>
      <c r="C13" s="13">
        <v>880.08</v>
      </c>
      <c r="D13" s="13">
        <v>146.68</v>
      </c>
      <c r="E13" s="13">
        <v>5939.38</v>
      </c>
      <c r="F13" s="13">
        <v>6966.14</v>
      </c>
      <c r="G13" s="13">
        <v>0</v>
      </c>
      <c r="H13" s="13">
        <v>0</v>
      </c>
      <c r="I13" s="13">
        <v>0</v>
      </c>
      <c r="J13" s="13">
        <v>0</v>
      </c>
      <c r="K13" s="13">
        <v>1279.74</v>
      </c>
      <c r="L13" s="13">
        <v>25.48</v>
      </c>
      <c r="M13" s="14">
        <v>-0.08</v>
      </c>
      <c r="N13" s="13">
        <v>0</v>
      </c>
      <c r="O13" s="13">
        <v>1305.1400000000001</v>
      </c>
      <c r="P13" s="13">
        <v>5661</v>
      </c>
    </row>
    <row r="14" spans="1:16">
      <c r="A14" s="2" t="s">
        <v>30</v>
      </c>
      <c r="B14" s="1" t="s">
        <v>31</v>
      </c>
      <c r="C14" s="13">
        <v>880.08</v>
      </c>
      <c r="D14" s="13">
        <v>146.68</v>
      </c>
      <c r="E14" s="13">
        <v>5288.06</v>
      </c>
      <c r="F14" s="13">
        <v>6314.82</v>
      </c>
      <c r="G14" s="13">
        <v>0</v>
      </c>
      <c r="H14" s="13">
        <v>0</v>
      </c>
      <c r="I14" s="13">
        <v>0</v>
      </c>
      <c r="J14" s="13">
        <v>0</v>
      </c>
      <c r="K14" s="13">
        <v>1126.55</v>
      </c>
      <c r="L14" s="13">
        <v>64.400000000000006</v>
      </c>
      <c r="M14" s="13">
        <v>7.0000000000000007E-2</v>
      </c>
      <c r="N14" s="13">
        <v>0</v>
      </c>
      <c r="O14" s="13">
        <v>1191.02</v>
      </c>
      <c r="P14" s="13">
        <v>5123.8</v>
      </c>
    </row>
    <row r="15" spans="1:16">
      <c r="A15" s="2" t="s">
        <v>32</v>
      </c>
      <c r="B15" s="1" t="s">
        <v>33</v>
      </c>
      <c r="C15" s="13">
        <v>880.08</v>
      </c>
      <c r="D15" s="13">
        <v>146.68</v>
      </c>
      <c r="E15" s="13">
        <v>4948.7299999999996</v>
      </c>
      <c r="F15" s="13">
        <v>5975.49</v>
      </c>
      <c r="G15" s="13">
        <v>0</v>
      </c>
      <c r="H15" s="13">
        <v>439.2</v>
      </c>
      <c r="I15" s="13">
        <v>0</v>
      </c>
      <c r="J15" s="13">
        <v>0</v>
      </c>
      <c r="K15" s="13">
        <v>1046.74</v>
      </c>
      <c r="L15" s="13">
        <v>130.94999999999999</v>
      </c>
      <c r="M15" s="13">
        <v>0</v>
      </c>
      <c r="N15" s="13">
        <v>0</v>
      </c>
      <c r="O15" s="13">
        <v>1616.89</v>
      </c>
      <c r="P15" s="13">
        <v>4358.6000000000004</v>
      </c>
    </row>
    <row r="16" spans="1:16">
      <c r="A16" s="2" t="s">
        <v>34</v>
      </c>
      <c r="B16" s="1" t="s">
        <v>35</v>
      </c>
      <c r="C16" s="13">
        <v>1628.58</v>
      </c>
      <c r="D16" s="13">
        <v>271.43</v>
      </c>
      <c r="E16" s="13">
        <v>0</v>
      </c>
      <c r="F16" s="13">
        <v>1900.01</v>
      </c>
      <c r="G16" s="13">
        <v>0</v>
      </c>
      <c r="H16" s="13">
        <v>0</v>
      </c>
      <c r="I16" s="13">
        <v>0</v>
      </c>
      <c r="J16" s="13">
        <v>0</v>
      </c>
      <c r="K16" s="13">
        <v>168.22</v>
      </c>
      <c r="L16" s="13">
        <v>49.06</v>
      </c>
      <c r="M16" s="13">
        <v>0.13</v>
      </c>
      <c r="N16" s="13">
        <v>200</v>
      </c>
      <c r="O16" s="13">
        <v>417.41</v>
      </c>
      <c r="P16" s="13">
        <v>1482.6</v>
      </c>
    </row>
    <row r="17" spans="1:16">
      <c r="A17" s="2" t="s">
        <v>36</v>
      </c>
      <c r="B17" s="1" t="s">
        <v>37</v>
      </c>
      <c r="C17" s="13">
        <v>733.4</v>
      </c>
      <c r="D17" s="13">
        <v>122.23</v>
      </c>
      <c r="E17" s="13">
        <v>0</v>
      </c>
      <c r="F17" s="13">
        <v>855.63</v>
      </c>
      <c r="G17" s="13">
        <v>0</v>
      </c>
      <c r="H17" s="13">
        <v>412.25</v>
      </c>
      <c r="I17" s="13">
        <v>0</v>
      </c>
      <c r="J17" s="14">
        <v>-38.42</v>
      </c>
      <c r="K17" s="13">
        <v>0</v>
      </c>
      <c r="L17" s="13">
        <v>99.9</v>
      </c>
      <c r="M17" s="13">
        <v>0.1</v>
      </c>
      <c r="N17" s="13">
        <v>0</v>
      </c>
      <c r="O17" s="13">
        <v>473.83</v>
      </c>
      <c r="P17" s="13">
        <v>381.8</v>
      </c>
    </row>
    <row r="18" spans="1:16">
      <c r="A18" s="2" t="s">
        <v>38</v>
      </c>
      <c r="B18" s="1" t="s">
        <v>39</v>
      </c>
      <c r="C18" s="13">
        <v>733.4</v>
      </c>
      <c r="D18" s="13">
        <v>122.23</v>
      </c>
      <c r="E18" s="13">
        <v>280.14</v>
      </c>
      <c r="F18" s="13">
        <v>1135.77</v>
      </c>
      <c r="G18" s="13">
        <v>0</v>
      </c>
      <c r="H18" s="13">
        <v>0</v>
      </c>
      <c r="I18" s="13">
        <v>0</v>
      </c>
      <c r="J18" s="13">
        <v>0</v>
      </c>
      <c r="K18" s="13">
        <v>0.21</v>
      </c>
      <c r="L18" s="13">
        <v>124.22</v>
      </c>
      <c r="M18" s="14">
        <v>-0.06</v>
      </c>
      <c r="N18" s="13">
        <v>0</v>
      </c>
      <c r="O18" s="13">
        <v>124.37</v>
      </c>
      <c r="P18" s="13">
        <v>1011.4</v>
      </c>
    </row>
    <row r="19" spans="1:16">
      <c r="A19" s="2" t="s">
        <v>40</v>
      </c>
      <c r="B19" s="1" t="s">
        <v>41</v>
      </c>
      <c r="C19" s="13">
        <v>4000.08</v>
      </c>
      <c r="D19" s="13">
        <v>666.68</v>
      </c>
      <c r="E19" s="13">
        <v>0</v>
      </c>
      <c r="F19" s="13">
        <v>4666.76</v>
      </c>
      <c r="G19" s="13">
        <v>0</v>
      </c>
      <c r="H19" s="13">
        <v>0</v>
      </c>
      <c r="I19" s="13">
        <v>0</v>
      </c>
      <c r="J19" s="13">
        <v>0</v>
      </c>
      <c r="K19" s="13">
        <v>741.43</v>
      </c>
      <c r="L19" s="13">
        <v>360.26</v>
      </c>
      <c r="M19" s="14">
        <v>-0.13</v>
      </c>
      <c r="N19" s="13">
        <v>480</v>
      </c>
      <c r="O19" s="13">
        <v>1581.56</v>
      </c>
      <c r="P19" s="13">
        <v>3085.2</v>
      </c>
    </row>
    <row r="20" spans="1:16">
      <c r="A20" s="2" t="s">
        <v>42</v>
      </c>
      <c r="B20" s="1" t="s">
        <v>43</v>
      </c>
      <c r="C20" s="13">
        <v>880.08</v>
      </c>
      <c r="D20" s="13">
        <v>146.68</v>
      </c>
      <c r="E20" s="13">
        <v>14464.5</v>
      </c>
      <c r="F20" s="13">
        <v>15491.26</v>
      </c>
      <c r="G20" s="13">
        <v>0</v>
      </c>
      <c r="H20" s="13">
        <v>0</v>
      </c>
      <c r="I20" s="13">
        <v>0</v>
      </c>
      <c r="J20" s="13">
        <v>0</v>
      </c>
      <c r="K20" s="13">
        <v>3822.21</v>
      </c>
      <c r="L20" s="13">
        <v>248.96</v>
      </c>
      <c r="M20" s="14">
        <v>-0.11</v>
      </c>
      <c r="N20" s="13">
        <v>0</v>
      </c>
      <c r="O20" s="13">
        <v>4071.06</v>
      </c>
      <c r="P20" s="13">
        <v>11420.2</v>
      </c>
    </row>
    <row r="21" spans="1:16">
      <c r="A21" s="2" t="s">
        <v>44</v>
      </c>
      <c r="B21" s="1" t="s">
        <v>45</v>
      </c>
      <c r="C21" s="13">
        <v>1000.08</v>
      </c>
      <c r="D21" s="13">
        <v>166.68</v>
      </c>
      <c r="E21" s="13">
        <v>7849.64</v>
      </c>
      <c r="F21" s="13">
        <v>9016.4</v>
      </c>
      <c r="G21" s="13">
        <v>0</v>
      </c>
      <c r="H21" s="13">
        <v>499.32</v>
      </c>
      <c r="I21" s="13">
        <v>0</v>
      </c>
      <c r="J21" s="13">
        <v>0</v>
      </c>
      <c r="K21" s="13">
        <v>1857.76</v>
      </c>
      <c r="L21" s="13">
        <v>86.06</v>
      </c>
      <c r="M21" s="13">
        <v>0.06</v>
      </c>
      <c r="N21" s="13">
        <v>0</v>
      </c>
      <c r="O21" s="13">
        <v>2443.1999999999998</v>
      </c>
      <c r="P21" s="13">
        <v>6573.2</v>
      </c>
    </row>
    <row r="22" spans="1:16">
      <c r="A22" s="2" t="s">
        <v>46</v>
      </c>
      <c r="B22" s="1" t="s">
        <v>47</v>
      </c>
      <c r="C22" s="13">
        <v>880.08</v>
      </c>
      <c r="D22" s="13">
        <v>146.68</v>
      </c>
      <c r="E22" s="13">
        <v>0</v>
      </c>
      <c r="F22" s="13">
        <v>1026.76</v>
      </c>
      <c r="G22" s="13">
        <v>0</v>
      </c>
      <c r="H22" s="13">
        <v>0</v>
      </c>
      <c r="I22" s="13">
        <v>0</v>
      </c>
      <c r="J22" s="14">
        <v>-18.41</v>
      </c>
      <c r="K22" s="13">
        <v>0</v>
      </c>
      <c r="L22" s="13">
        <v>58.66</v>
      </c>
      <c r="M22" s="13">
        <v>0.11</v>
      </c>
      <c r="N22" s="13">
        <v>0</v>
      </c>
      <c r="O22" s="13">
        <v>40.36</v>
      </c>
      <c r="P22" s="13">
        <v>986.4</v>
      </c>
    </row>
    <row r="23" spans="1:16">
      <c r="A23" s="2" t="s">
        <v>48</v>
      </c>
      <c r="B23" s="1" t="s">
        <v>49</v>
      </c>
      <c r="C23" s="13">
        <v>880.08</v>
      </c>
      <c r="D23" s="13">
        <v>146.68</v>
      </c>
      <c r="E23" s="13">
        <v>977.44</v>
      </c>
      <c r="F23" s="13">
        <v>2004.2</v>
      </c>
      <c r="G23" s="13">
        <v>0</v>
      </c>
      <c r="H23" s="13">
        <v>0</v>
      </c>
      <c r="I23" s="13">
        <v>0</v>
      </c>
      <c r="J23" s="13">
        <v>0</v>
      </c>
      <c r="K23" s="13">
        <v>185.34</v>
      </c>
      <c r="L23" s="13">
        <v>60.73</v>
      </c>
      <c r="M23" s="13">
        <v>0.13</v>
      </c>
      <c r="N23" s="13">
        <v>0</v>
      </c>
      <c r="O23" s="13">
        <v>246.2</v>
      </c>
      <c r="P23" s="13">
        <v>1758</v>
      </c>
    </row>
    <row r="24" spans="1:16">
      <c r="A24" s="2" t="s">
        <v>50</v>
      </c>
      <c r="B24" s="1" t="s">
        <v>51</v>
      </c>
      <c r="C24" s="13">
        <v>6000</v>
      </c>
      <c r="D24" s="13">
        <v>1000</v>
      </c>
      <c r="E24" s="13">
        <v>482.64</v>
      </c>
      <c r="F24" s="13">
        <v>7482.64</v>
      </c>
      <c r="G24" s="13">
        <v>0</v>
      </c>
      <c r="H24" s="13">
        <v>146.4</v>
      </c>
      <c r="I24" s="13">
        <v>0</v>
      </c>
      <c r="J24" s="13">
        <v>0</v>
      </c>
      <c r="K24" s="13">
        <v>1401.22</v>
      </c>
      <c r="L24" s="13">
        <v>360.26</v>
      </c>
      <c r="M24" s="14">
        <v>-0.04</v>
      </c>
      <c r="N24" s="13">
        <v>380</v>
      </c>
      <c r="O24" s="13">
        <v>2287.84</v>
      </c>
      <c r="P24" s="13">
        <v>5194.8</v>
      </c>
    </row>
    <row r="25" spans="1:16">
      <c r="A25" s="2" t="s">
        <v>52</v>
      </c>
      <c r="B25" s="1" t="s">
        <v>53</v>
      </c>
      <c r="C25" s="13">
        <v>880.08</v>
      </c>
      <c r="D25" s="13">
        <v>146.68</v>
      </c>
      <c r="E25" s="13">
        <v>5535.85</v>
      </c>
      <c r="F25" s="13">
        <v>6562.61</v>
      </c>
      <c r="G25" s="13">
        <v>0</v>
      </c>
      <c r="H25" s="13">
        <v>0</v>
      </c>
      <c r="I25" s="13">
        <v>0</v>
      </c>
      <c r="J25" s="13">
        <v>0</v>
      </c>
      <c r="K25" s="13">
        <v>1184.83</v>
      </c>
      <c r="L25" s="13">
        <v>136.06</v>
      </c>
      <c r="M25" s="13">
        <v>0.12</v>
      </c>
      <c r="N25" s="13">
        <v>0</v>
      </c>
      <c r="O25" s="13">
        <v>1321.01</v>
      </c>
      <c r="P25" s="13">
        <v>5241.6000000000004</v>
      </c>
    </row>
    <row r="26" spans="1:16">
      <c r="A26" s="2" t="s">
        <v>54</v>
      </c>
      <c r="B26" s="1" t="s">
        <v>55</v>
      </c>
      <c r="C26" s="13">
        <v>880.08</v>
      </c>
      <c r="D26" s="13">
        <v>146.68</v>
      </c>
      <c r="E26" s="13">
        <v>2427.38</v>
      </c>
      <c r="F26" s="13">
        <v>3454.14</v>
      </c>
      <c r="G26" s="13">
        <v>0</v>
      </c>
      <c r="H26" s="13">
        <v>0</v>
      </c>
      <c r="I26" s="13">
        <v>0</v>
      </c>
      <c r="J26" s="13">
        <v>0</v>
      </c>
      <c r="K26" s="13">
        <v>482.41</v>
      </c>
      <c r="L26" s="13">
        <v>158.80000000000001</v>
      </c>
      <c r="M26" s="14">
        <v>-7.0000000000000007E-2</v>
      </c>
      <c r="N26" s="13">
        <v>350</v>
      </c>
      <c r="O26" s="13">
        <v>991.14</v>
      </c>
      <c r="P26" s="13">
        <v>2463</v>
      </c>
    </row>
    <row r="27" spans="1:16">
      <c r="A27" s="2" t="s">
        <v>56</v>
      </c>
      <c r="B27" s="1" t="s">
        <v>57</v>
      </c>
      <c r="C27" s="13">
        <v>880.08</v>
      </c>
      <c r="D27" s="13">
        <v>146.68</v>
      </c>
      <c r="E27" s="13">
        <v>3076.09</v>
      </c>
      <c r="F27" s="13">
        <v>4102.8500000000004</v>
      </c>
      <c r="G27" s="13">
        <v>0</v>
      </c>
      <c r="H27" s="13">
        <v>0</v>
      </c>
      <c r="I27" s="13">
        <v>0</v>
      </c>
      <c r="J27" s="13">
        <v>0</v>
      </c>
      <c r="K27" s="13">
        <v>620.98</v>
      </c>
      <c r="L27" s="13">
        <v>222.32</v>
      </c>
      <c r="M27" s="14">
        <v>-0.05</v>
      </c>
      <c r="N27" s="13">
        <v>0</v>
      </c>
      <c r="O27" s="13">
        <v>843.25</v>
      </c>
      <c r="P27" s="13">
        <v>3259.6</v>
      </c>
    </row>
    <row r="28" spans="1:16">
      <c r="A28" s="2" t="s">
        <v>58</v>
      </c>
      <c r="B28" s="1" t="s">
        <v>59</v>
      </c>
      <c r="C28" s="13">
        <v>4000.08</v>
      </c>
      <c r="D28" s="13">
        <v>666.68</v>
      </c>
      <c r="E28" s="13">
        <v>938.77</v>
      </c>
      <c r="F28" s="13">
        <v>5605.53</v>
      </c>
      <c r="G28" s="13">
        <v>15</v>
      </c>
      <c r="H28" s="13">
        <v>358.64</v>
      </c>
      <c r="I28" s="13">
        <v>0</v>
      </c>
      <c r="J28" s="13">
        <v>0</v>
      </c>
      <c r="K28" s="13">
        <v>959.73</v>
      </c>
      <c r="L28" s="13">
        <v>360.26</v>
      </c>
      <c r="M28" s="13">
        <v>0.1</v>
      </c>
      <c r="N28" s="13">
        <v>600</v>
      </c>
      <c r="O28" s="13">
        <v>2293.73</v>
      </c>
      <c r="P28" s="13">
        <v>3311.8</v>
      </c>
    </row>
    <row r="29" spans="1:16">
      <c r="A29" s="2" t="s">
        <v>60</v>
      </c>
      <c r="B29" s="1" t="s">
        <v>61</v>
      </c>
      <c r="C29" s="13">
        <v>880.08</v>
      </c>
      <c r="D29" s="13">
        <v>146.68</v>
      </c>
      <c r="E29" s="13">
        <v>1000</v>
      </c>
      <c r="F29" s="13">
        <v>2026.76</v>
      </c>
      <c r="G29" s="13">
        <v>0</v>
      </c>
      <c r="H29" s="13">
        <v>685.23</v>
      </c>
      <c r="I29" s="13">
        <v>0</v>
      </c>
      <c r="J29" s="13">
        <v>0</v>
      </c>
      <c r="K29" s="13">
        <v>189.38</v>
      </c>
      <c r="L29" s="13">
        <v>104.8</v>
      </c>
      <c r="M29" s="14">
        <v>-0.05</v>
      </c>
      <c r="N29" s="13">
        <v>0</v>
      </c>
      <c r="O29" s="13">
        <v>979.36</v>
      </c>
      <c r="P29" s="13">
        <v>1047.4000000000001</v>
      </c>
    </row>
    <row r="30" spans="1:16">
      <c r="A30" s="2" t="s">
        <v>62</v>
      </c>
      <c r="B30" s="1" t="s">
        <v>63</v>
      </c>
      <c r="C30" s="13">
        <v>880.08</v>
      </c>
      <c r="D30" s="13">
        <v>146.68</v>
      </c>
      <c r="E30" s="13">
        <v>0</v>
      </c>
      <c r="F30" s="13">
        <v>1026.76</v>
      </c>
      <c r="G30" s="13">
        <v>0</v>
      </c>
      <c r="H30" s="13">
        <v>0</v>
      </c>
      <c r="I30" s="13">
        <v>0</v>
      </c>
      <c r="J30" s="14">
        <v>-18.41</v>
      </c>
      <c r="K30" s="13">
        <v>0</v>
      </c>
      <c r="L30" s="13">
        <v>330.34</v>
      </c>
      <c r="M30" s="13">
        <v>0.03</v>
      </c>
      <c r="N30" s="13">
        <v>0</v>
      </c>
      <c r="O30" s="13">
        <v>311.95999999999998</v>
      </c>
      <c r="P30" s="13">
        <v>714.8</v>
      </c>
    </row>
    <row r="31" spans="1:16">
      <c r="A31" s="2" t="s">
        <v>64</v>
      </c>
      <c r="B31" s="1" t="s">
        <v>65</v>
      </c>
      <c r="C31" s="13">
        <v>1000.08</v>
      </c>
      <c r="D31" s="13">
        <v>166.68</v>
      </c>
      <c r="E31" s="13">
        <v>7696.57</v>
      </c>
      <c r="F31" s="13">
        <v>8863.33</v>
      </c>
      <c r="G31" s="13">
        <v>0</v>
      </c>
      <c r="H31" s="13">
        <v>0</v>
      </c>
      <c r="I31" s="13">
        <v>0</v>
      </c>
      <c r="J31" s="13">
        <v>0</v>
      </c>
      <c r="K31" s="13">
        <v>1811.84</v>
      </c>
      <c r="L31" s="13">
        <v>89.32</v>
      </c>
      <c r="M31" s="14">
        <v>-0.03</v>
      </c>
      <c r="N31" s="13">
        <v>0</v>
      </c>
      <c r="O31" s="13">
        <v>1901.13</v>
      </c>
      <c r="P31" s="13">
        <v>6962.2</v>
      </c>
    </row>
    <row r="32" spans="1:16">
      <c r="A32" s="2" t="s">
        <v>66</v>
      </c>
      <c r="B32" s="1" t="s">
        <v>67</v>
      </c>
      <c r="C32" s="13">
        <v>733.4</v>
      </c>
      <c r="D32" s="13">
        <v>122.23</v>
      </c>
      <c r="E32" s="13">
        <v>1033.8399999999999</v>
      </c>
      <c r="F32" s="13">
        <v>1889.47</v>
      </c>
      <c r="G32" s="13">
        <v>0</v>
      </c>
      <c r="H32" s="13">
        <v>0</v>
      </c>
      <c r="I32" s="13">
        <v>0</v>
      </c>
      <c r="J32" s="13">
        <v>0</v>
      </c>
      <c r="K32" s="13">
        <v>166.53</v>
      </c>
      <c r="L32" s="13">
        <v>26</v>
      </c>
      <c r="M32" s="14">
        <v>-0.06</v>
      </c>
      <c r="N32" s="13">
        <v>0</v>
      </c>
      <c r="O32" s="13">
        <v>192.47</v>
      </c>
      <c r="P32" s="13">
        <v>1697</v>
      </c>
    </row>
    <row r="33" spans="1:16">
      <c r="A33" s="2" t="s">
        <v>68</v>
      </c>
      <c r="B33" s="1" t="s">
        <v>69</v>
      </c>
      <c r="C33" s="13">
        <v>880.08</v>
      </c>
      <c r="D33" s="13">
        <v>146.68</v>
      </c>
      <c r="E33" s="13">
        <v>6087.82</v>
      </c>
      <c r="F33" s="13">
        <v>7114.58</v>
      </c>
      <c r="G33" s="13">
        <v>0</v>
      </c>
      <c r="H33" s="13">
        <v>0</v>
      </c>
      <c r="I33" s="13">
        <v>0</v>
      </c>
      <c r="J33" s="13">
        <v>0</v>
      </c>
      <c r="K33" s="13">
        <v>1314.66</v>
      </c>
      <c r="L33" s="13">
        <v>144.44</v>
      </c>
      <c r="M33" s="14">
        <v>-0.12</v>
      </c>
      <c r="N33" s="13">
        <v>360</v>
      </c>
      <c r="O33" s="13">
        <v>1818.98</v>
      </c>
      <c r="P33" s="13">
        <v>5295.6</v>
      </c>
    </row>
    <row r="34" spans="1:16">
      <c r="A34" s="2" t="s">
        <v>70</v>
      </c>
      <c r="B34" s="1" t="s">
        <v>71</v>
      </c>
      <c r="C34" s="13">
        <v>3333.4</v>
      </c>
      <c r="D34" s="13">
        <v>555.57000000000005</v>
      </c>
      <c r="E34" s="13">
        <v>6206.05</v>
      </c>
      <c r="F34" s="13">
        <v>10095.02</v>
      </c>
      <c r="G34" s="13">
        <v>0</v>
      </c>
      <c r="H34" s="13">
        <v>154.88999999999999</v>
      </c>
      <c r="I34" s="13">
        <v>0</v>
      </c>
      <c r="J34" s="13">
        <v>0</v>
      </c>
      <c r="K34" s="13">
        <v>2181.34</v>
      </c>
      <c r="L34" s="13">
        <v>327.23</v>
      </c>
      <c r="M34" s="13">
        <v>0.16</v>
      </c>
      <c r="N34" s="13">
        <v>0</v>
      </c>
      <c r="O34" s="13">
        <v>2663.62</v>
      </c>
      <c r="P34" s="13">
        <v>7431.4</v>
      </c>
    </row>
    <row r="35" spans="1:16">
      <c r="A35" s="2" t="s">
        <v>72</v>
      </c>
      <c r="B35" s="1" t="s">
        <v>73</v>
      </c>
      <c r="C35" s="13">
        <v>880.08</v>
      </c>
      <c r="D35" s="13">
        <v>146.68</v>
      </c>
      <c r="E35" s="13">
        <v>0</v>
      </c>
      <c r="F35" s="13">
        <v>1026.76</v>
      </c>
      <c r="G35" s="13">
        <v>0</v>
      </c>
      <c r="H35" s="13">
        <v>0</v>
      </c>
      <c r="I35" s="13">
        <v>707.65</v>
      </c>
      <c r="J35" s="14">
        <v>-18.41</v>
      </c>
      <c r="K35" s="13">
        <v>0</v>
      </c>
      <c r="L35" s="13">
        <v>100.12</v>
      </c>
      <c r="M35" s="13">
        <v>0</v>
      </c>
      <c r="N35" s="13">
        <v>200</v>
      </c>
      <c r="O35" s="13">
        <v>989.36</v>
      </c>
      <c r="P35" s="13">
        <v>37.4</v>
      </c>
    </row>
    <row r="36" spans="1:16">
      <c r="A36" s="2" t="s">
        <v>74</v>
      </c>
      <c r="B36" s="1" t="s">
        <v>75</v>
      </c>
      <c r="C36" s="13">
        <v>880.08</v>
      </c>
      <c r="D36" s="13">
        <v>146.68</v>
      </c>
      <c r="E36" s="13">
        <v>7727.21</v>
      </c>
      <c r="F36" s="13">
        <v>8753.9699999999993</v>
      </c>
      <c r="G36" s="13">
        <v>0</v>
      </c>
      <c r="H36" s="13">
        <v>0</v>
      </c>
      <c r="I36" s="13">
        <v>0</v>
      </c>
      <c r="J36" s="13">
        <v>0</v>
      </c>
      <c r="K36" s="13">
        <v>1779.03</v>
      </c>
      <c r="L36" s="13">
        <v>47.44</v>
      </c>
      <c r="M36" s="13">
        <v>0.1</v>
      </c>
      <c r="N36" s="13">
        <v>0</v>
      </c>
      <c r="O36" s="13">
        <v>1826.57</v>
      </c>
      <c r="P36" s="13">
        <v>6927.4</v>
      </c>
    </row>
    <row r="37" spans="1:16">
      <c r="A37" s="2" t="s">
        <v>76</v>
      </c>
      <c r="B37" s="1" t="s">
        <v>77</v>
      </c>
      <c r="C37" s="13">
        <v>880.08</v>
      </c>
      <c r="D37" s="13">
        <v>146.68</v>
      </c>
      <c r="E37" s="13">
        <v>406.77</v>
      </c>
      <c r="F37" s="13">
        <v>1433.53</v>
      </c>
      <c r="G37" s="13">
        <v>0</v>
      </c>
      <c r="H37" s="13">
        <v>0</v>
      </c>
      <c r="I37" s="13">
        <v>0</v>
      </c>
      <c r="J37" s="13">
        <v>0</v>
      </c>
      <c r="K37" s="13">
        <v>49.04</v>
      </c>
      <c r="L37" s="13">
        <v>100.6</v>
      </c>
      <c r="M37" s="14">
        <v>-0.11</v>
      </c>
      <c r="N37" s="13">
        <v>400</v>
      </c>
      <c r="O37" s="13">
        <v>549.53</v>
      </c>
      <c r="P37" s="13">
        <v>884</v>
      </c>
    </row>
    <row r="38" spans="1:16">
      <c r="A38" s="2" t="s">
        <v>78</v>
      </c>
      <c r="B38" s="1" t="s">
        <v>79</v>
      </c>
      <c r="C38" s="13">
        <v>880.08</v>
      </c>
      <c r="D38" s="13">
        <v>146.68</v>
      </c>
      <c r="E38" s="13">
        <v>2709.75</v>
      </c>
      <c r="F38" s="13">
        <v>3736.51</v>
      </c>
      <c r="G38" s="13">
        <v>0</v>
      </c>
      <c r="H38" s="13">
        <v>0</v>
      </c>
      <c r="I38" s="13">
        <v>0</v>
      </c>
      <c r="J38" s="13">
        <v>0</v>
      </c>
      <c r="K38" s="13">
        <v>542.73</v>
      </c>
      <c r="L38" s="13">
        <v>63.32</v>
      </c>
      <c r="M38" s="14">
        <v>-0.14000000000000001</v>
      </c>
      <c r="N38" s="13">
        <v>0</v>
      </c>
      <c r="O38" s="13">
        <v>605.91</v>
      </c>
      <c r="P38" s="13">
        <v>3130.6</v>
      </c>
    </row>
    <row r="39" spans="1:16">
      <c r="A39" s="2" t="s">
        <v>80</v>
      </c>
      <c r="B39" s="1" t="s">
        <v>81</v>
      </c>
      <c r="C39" s="13">
        <v>733.4</v>
      </c>
      <c r="D39" s="13">
        <v>122.23</v>
      </c>
      <c r="E39" s="13">
        <v>0</v>
      </c>
      <c r="F39" s="13">
        <v>855.63</v>
      </c>
      <c r="G39" s="13">
        <v>0</v>
      </c>
      <c r="H39" s="13">
        <v>0</v>
      </c>
      <c r="I39" s="13">
        <v>0</v>
      </c>
      <c r="J39" s="14">
        <v>-38.42</v>
      </c>
      <c r="K39" s="13">
        <v>0</v>
      </c>
      <c r="L39" s="13">
        <v>61.34</v>
      </c>
      <c r="M39" s="13">
        <v>0.11</v>
      </c>
      <c r="N39" s="13">
        <v>0</v>
      </c>
      <c r="O39" s="13">
        <v>23.03</v>
      </c>
      <c r="P39" s="13">
        <v>832.6</v>
      </c>
    </row>
    <row r="40" spans="1:16">
      <c r="A40" s="2" t="s">
        <v>82</v>
      </c>
      <c r="B40" s="1" t="s">
        <v>83</v>
      </c>
      <c r="C40" s="13">
        <v>1285.68</v>
      </c>
      <c r="D40" s="13">
        <v>214.28</v>
      </c>
      <c r="E40" s="13">
        <v>5708.93</v>
      </c>
      <c r="F40" s="13">
        <v>7208.89</v>
      </c>
      <c r="G40" s="13">
        <v>0</v>
      </c>
      <c r="H40" s="13">
        <v>0</v>
      </c>
      <c r="I40" s="13">
        <v>0</v>
      </c>
      <c r="J40" s="13">
        <v>0</v>
      </c>
      <c r="K40" s="13">
        <v>1336.84</v>
      </c>
      <c r="L40" s="13">
        <v>69.5</v>
      </c>
      <c r="M40" s="13">
        <v>0.15</v>
      </c>
      <c r="N40" s="13">
        <v>0</v>
      </c>
      <c r="O40" s="13">
        <v>1406.49</v>
      </c>
      <c r="P40" s="13">
        <v>5802.4</v>
      </c>
    </row>
    <row r="41" spans="1:16">
      <c r="A41" s="2" t="s">
        <v>84</v>
      </c>
      <c r="B41" s="1" t="s">
        <v>85</v>
      </c>
      <c r="C41" s="13">
        <v>1000.02</v>
      </c>
      <c r="D41" s="13">
        <v>166.67</v>
      </c>
      <c r="E41" s="13">
        <v>4705.8</v>
      </c>
      <c r="F41" s="13">
        <v>5872.49</v>
      </c>
      <c r="G41" s="13">
        <v>0</v>
      </c>
      <c r="H41" s="13">
        <v>0</v>
      </c>
      <c r="I41" s="13">
        <v>0</v>
      </c>
      <c r="J41" s="13">
        <v>0</v>
      </c>
      <c r="K41" s="13">
        <v>1022.52</v>
      </c>
      <c r="L41" s="13">
        <v>76.69</v>
      </c>
      <c r="M41" s="13">
        <v>0.08</v>
      </c>
      <c r="N41" s="13">
        <v>0</v>
      </c>
      <c r="O41" s="13">
        <v>1099.29</v>
      </c>
      <c r="P41" s="13">
        <v>4773.2</v>
      </c>
    </row>
    <row r="42" spans="1:16">
      <c r="A42" s="2" t="s">
        <v>86</v>
      </c>
      <c r="B42" s="1" t="s">
        <v>87</v>
      </c>
      <c r="C42" s="13">
        <v>880.08</v>
      </c>
      <c r="D42" s="13">
        <v>146.68</v>
      </c>
      <c r="E42" s="13">
        <v>6205.95</v>
      </c>
      <c r="F42" s="13">
        <v>7232.71</v>
      </c>
      <c r="G42" s="13">
        <v>0</v>
      </c>
      <c r="H42" s="13">
        <v>0</v>
      </c>
      <c r="I42" s="13">
        <v>0</v>
      </c>
      <c r="J42" s="13">
        <v>0</v>
      </c>
      <c r="K42" s="13">
        <v>1342.44</v>
      </c>
      <c r="L42" s="13">
        <v>81.17</v>
      </c>
      <c r="M42" s="13">
        <v>0.1</v>
      </c>
      <c r="N42" s="13">
        <v>0</v>
      </c>
      <c r="O42" s="13">
        <v>1423.71</v>
      </c>
      <c r="P42" s="13">
        <v>5809</v>
      </c>
    </row>
    <row r="43" spans="1:16">
      <c r="A43" s="2" t="s">
        <v>88</v>
      </c>
      <c r="B43" s="1" t="s">
        <v>89</v>
      </c>
      <c r="C43" s="13">
        <v>880.08</v>
      </c>
      <c r="D43" s="13">
        <v>146.68</v>
      </c>
      <c r="E43" s="13">
        <v>0</v>
      </c>
      <c r="F43" s="13">
        <v>1026.76</v>
      </c>
      <c r="G43" s="13">
        <v>0</v>
      </c>
      <c r="H43" s="13">
        <v>0</v>
      </c>
      <c r="I43" s="13">
        <v>0</v>
      </c>
      <c r="J43" s="14">
        <v>-18.41</v>
      </c>
      <c r="K43" s="13">
        <v>0</v>
      </c>
      <c r="L43" s="13">
        <v>62.62</v>
      </c>
      <c r="M43" s="14">
        <v>-0.05</v>
      </c>
      <c r="N43" s="13">
        <v>0</v>
      </c>
      <c r="O43" s="13">
        <v>44.16</v>
      </c>
      <c r="P43" s="13">
        <v>982.6</v>
      </c>
    </row>
    <row r="44" spans="1:16">
      <c r="A44" s="2" t="s">
        <v>90</v>
      </c>
      <c r="B44" s="1" t="s">
        <v>91</v>
      </c>
      <c r="C44" s="13">
        <v>880.08</v>
      </c>
      <c r="D44" s="13">
        <v>146.68</v>
      </c>
      <c r="E44" s="13">
        <v>5960.69</v>
      </c>
      <c r="F44" s="13">
        <v>6987.45</v>
      </c>
      <c r="G44" s="13">
        <v>0</v>
      </c>
      <c r="H44" s="13">
        <v>0</v>
      </c>
      <c r="I44" s="13">
        <v>0</v>
      </c>
      <c r="J44" s="13">
        <v>0</v>
      </c>
      <c r="K44" s="13">
        <v>1284.75</v>
      </c>
      <c r="L44" s="13">
        <v>146.15</v>
      </c>
      <c r="M44" s="14">
        <v>-0.05</v>
      </c>
      <c r="N44" s="13">
        <v>2552</v>
      </c>
      <c r="O44" s="13">
        <v>3982.85</v>
      </c>
      <c r="P44" s="13">
        <v>3004.6</v>
      </c>
    </row>
    <row r="45" spans="1:16">
      <c r="A45" s="2" t="s">
        <v>92</v>
      </c>
      <c r="B45" s="1" t="s">
        <v>93</v>
      </c>
      <c r="C45" s="13">
        <v>733.4</v>
      </c>
      <c r="D45" s="13">
        <v>122.23</v>
      </c>
      <c r="E45" s="13">
        <v>0</v>
      </c>
      <c r="F45" s="13">
        <v>855.63</v>
      </c>
      <c r="G45" s="13">
        <v>0</v>
      </c>
      <c r="H45" s="13">
        <v>541.29999999999995</v>
      </c>
      <c r="I45" s="13">
        <v>0</v>
      </c>
      <c r="J45" s="14">
        <v>-38.42</v>
      </c>
      <c r="K45" s="13">
        <v>0</v>
      </c>
      <c r="L45" s="13">
        <v>55.59</v>
      </c>
      <c r="M45" s="13">
        <v>0.16</v>
      </c>
      <c r="N45" s="13">
        <v>0</v>
      </c>
      <c r="O45" s="13">
        <v>558.63</v>
      </c>
      <c r="P45" s="13">
        <v>297</v>
      </c>
    </row>
    <row r="46" spans="1:16">
      <c r="A46" s="2" t="s">
        <v>94</v>
      </c>
      <c r="B46" s="1" t="s">
        <v>95</v>
      </c>
      <c r="C46" s="13">
        <v>880.08</v>
      </c>
      <c r="D46" s="13">
        <v>146.68</v>
      </c>
      <c r="E46" s="13">
        <v>0</v>
      </c>
      <c r="F46" s="13">
        <v>1026.76</v>
      </c>
      <c r="G46" s="13">
        <v>0</v>
      </c>
      <c r="H46" s="13">
        <v>0</v>
      </c>
      <c r="I46" s="13">
        <v>0</v>
      </c>
      <c r="J46" s="14">
        <v>-18.41</v>
      </c>
      <c r="K46" s="13">
        <v>0</v>
      </c>
      <c r="L46" s="13">
        <v>33.520000000000003</v>
      </c>
      <c r="M46" s="13">
        <v>0.05</v>
      </c>
      <c r="N46" s="13">
        <v>0</v>
      </c>
      <c r="O46" s="13">
        <v>15.16</v>
      </c>
      <c r="P46" s="13">
        <v>1011.6</v>
      </c>
    </row>
    <row r="48" spans="1:16" s="7" customFormat="1">
      <c r="A48" s="15"/>
      <c r="C48" s="7" t="s">
        <v>96</v>
      </c>
      <c r="D48" s="7" t="s">
        <v>96</v>
      </c>
      <c r="E48" s="7" t="s">
        <v>96</v>
      </c>
      <c r="F48" s="7" t="s">
        <v>96</v>
      </c>
      <c r="G48" s="7" t="s">
        <v>96</v>
      </c>
      <c r="H48" s="7" t="s">
        <v>96</v>
      </c>
      <c r="I48" s="7" t="s">
        <v>96</v>
      </c>
      <c r="J48" s="7" t="s">
        <v>96</v>
      </c>
      <c r="K48" s="7" t="s">
        <v>96</v>
      </c>
      <c r="L48" s="7" t="s">
        <v>96</v>
      </c>
      <c r="M48" s="7" t="s">
        <v>96</v>
      </c>
      <c r="N48" s="7" t="s">
        <v>96</v>
      </c>
      <c r="O48" s="7" t="s">
        <v>96</v>
      </c>
      <c r="P48" s="7" t="s">
        <v>96</v>
      </c>
    </row>
    <row r="49" spans="1:16">
      <c r="A49" s="18" t="s">
        <v>97</v>
      </c>
      <c r="B49" s="1" t="s">
        <v>98</v>
      </c>
      <c r="C49" s="17">
        <v>46276.76</v>
      </c>
      <c r="D49" s="17">
        <v>7712.78</v>
      </c>
      <c r="E49" s="17">
        <v>109779.68</v>
      </c>
      <c r="F49" s="17">
        <v>163769.22</v>
      </c>
      <c r="G49" s="17">
        <v>15</v>
      </c>
      <c r="H49" s="17">
        <v>3237.23</v>
      </c>
      <c r="I49" s="17">
        <v>707.65</v>
      </c>
      <c r="J49" s="19">
        <v>-225.72</v>
      </c>
      <c r="K49" s="17">
        <v>28315.59</v>
      </c>
      <c r="L49" s="17">
        <v>4720.2700000000004</v>
      </c>
      <c r="M49" s="17">
        <v>0.6</v>
      </c>
      <c r="N49" s="17">
        <v>5522</v>
      </c>
      <c r="O49" s="17">
        <v>42292.62</v>
      </c>
      <c r="P49" s="17">
        <v>121476.6</v>
      </c>
    </row>
    <row r="51" spans="1:16">
      <c r="C51" s="1" t="s">
        <v>98</v>
      </c>
      <c r="D51" s="1" t="s">
        <v>98</v>
      </c>
      <c r="E51" s="1" t="s">
        <v>98</v>
      </c>
      <c r="F51" s="1" t="s">
        <v>98</v>
      </c>
      <c r="G51" s="1" t="s">
        <v>98</v>
      </c>
      <c r="H51" s="1" t="s">
        <v>98</v>
      </c>
      <c r="I51" s="1" t="s">
        <v>98</v>
      </c>
      <c r="J51" s="1" t="s">
        <v>98</v>
      </c>
      <c r="K51" s="1" t="s">
        <v>98</v>
      </c>
      <c r="L51" s="1" t="s">
        <v>98</v>
      </c>
      <c r="M51" s="1" t="s">
        <v>98</v>
      </c>
      <c r="N51" s="1" t="s">
        <v>98</v>
      </c>
      <c r="O51" s="1" t="s">
        <v>98</v>
      </c>
      <c r="P51" s="1" t="s">
        <v>98</v>
      </c>
    </row>
    <row r="52" spans="1:16">
      <c r="A52" s="2" t="s">
        <v>98</v>
      </c>
      <c r="B52" s="1" t="s">
        <v>98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topLeftCell="A25" workbookViewId="0"/>
  </sheetViews>
  <sheetFormatPr baseColWidth="10" defaultRowHeight="15"/>
  <cols>
    <col min="2" max="2" width="14.140625" customWidth="1"/>
    <col min="3" max="3" width="19.7109375" customWidth="1"/>
    <col min="4" max="4" width="12.5703125" bestFit="1" customWidth="1"/>
    <col min="5" max="5" width="35.28515625" bestFit="1" customWidth="1"/>
  </cols>
  <sheetData>
    <row r="1" spans="1:10">
      <c r="A1" s="31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32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9.5">
      <c r="A3" s="30" t="s">
        <v>2</v>
      </c>
      <c r="B3" s="30"/>
      <c r="C3" s="33"/>
      <c r="D3" s="30"/>
      <c r="E3" s="30"/>
      <c r="F3" s="30"/>
      <c r="G3" s="30"/>
      <c r="H3" s="30"/>
      <c r="I3" s="30"/>
      <c r="J3" s="30"/>
    </row>
    <row r="4" spans="1:10">
      <c r="A4" s="30" t="s">
        <v>105</v>
      </c>
      <c r="B4" s="30"/>
      <c r="C4" s="30"/>
      <c r="D4" s="30"/>
      <c r="E4" s="30"/>
      <c r="F4" s="30"/>
      <c r="G4" s="30"/>
      <c r="H4" s="30"/>
      <c r="I4" s="30"/>
      <c r="J4" s="30"/>
    </row>
    <row r="6" spans="1:10">
      <c r="A6" s="34"/>
      <c r="B6" s="34"/>
      <c r="C6" s="34"/>
      <c r="D6" s="34"/>
      <c r="E6" s="34"/>
      <c r="F6" s="34"/>
      <c r="G6" s="34"/>
      <c r="H6" s="34"/>
      <c r="I6" s="30"/>
      <c r="J6" s="30"/>
    </row>
    <row r="7" spans="1:10">
      <c r="A7" s="35"/>
      <c r="B7" s="35"/>
      <c r="C7" s="35"/>
      <c r="D7" s="35"/>
      <c r="E7" s="35"/>
      <c r="F7" s="35"/>
      <c r="G7" s="35"/>
      <c r="H7" s="35"/>
      <c r="I7" s="30"/>
      <c r="J7" s="30"/>
    </row>
    <row r="8" spans="1:10">
      <c r="A8" s="37" t="s">
        <v>106</v>
      </c>
      <c r="B8" s="37" t="s">
        <v>107</v>
      </c>
      <c r="C8" s="37" t="s">
        <v>108</v>
      </c>
      <c r="D8" s="38" t="s">
        <v>109</v>
      </c>
      <c r="E8" s="37" t="s">
        <v>110</v>
      </c>
      <c r="F8" s="36"/>
      <c r="G8" s="36"/>
      <c r="H8" s="36"/>
      <c r="I8" s="36"/>
      <c r="J8" s="36"/>
    </row>
    <row r="9" spans="1:10">
      <c r="A9" s="30" t="s">
        <v>86</v>
      </c>
      <c r="B9" s="30"/>
      <c r="C9" s="30" t="s">
        <v>111</v>
      </c>
      <c r="D9" s="30">
        <v>5809</v>
      </c>
      <c r="E9" s="30" t="s">
        <v>87</v>
      </c>
      <c r="F9" s="30"/>
      <c r="G9" s="30"/>
      <c r="H9" s="30"/>
      <c r="I9" s="30"/>
      <c r="J9" s="30"/>
    </row>
    <row r="10" spans="1:10">
      <c r="A10" s="30"/>
      <c r="B10" s="30" t="s">
        <v>112</v>
      </c>
      <c r="C10" s="30"/>
      <c r="D10" s="39">
        <v>5809</v>
      </c>
      <c r="E10" s="30" t="s">
        <v>113</v>
      </c>
      <c r="F10" s="30"/>
      <c r="G10" s="30"/>
      <c r="H10" s="30"/>
      <c r="I10" s="30"/>
      <c r="J10" s="30"/>
    </row>
    <row r="12" spans="1:10">
      <c r="A12" s="30" t="s">
        <v>26</v>
      </c>
      <c r="B12" s="30">
        <v>56708882790</v>
      </c>
      <c r="C12" s="30" t="s">
        <v>114</v>
      </c>
      <c r="D12" s="30">
        <v>2503.2000000000003</v>
      </c>
      <c r="E12" s="30" t="s">
        <v>27</v>
      </c>
      <c r="F12" s="30"/>
      <c r="G12" s="30"/>
      <c r="H12" s="30"/>
      <c r="I12" s="30"/>
      <c r="J12" s="30"/>
    </row>
    <row r="13" spans="1:10">
      <c r="A13" s="30" t="s">
        <v>34</v>
      </c>
      <c r="B13" s="30">
        <v>60590324373</v>
      </c>
      <c r="C13" s="30" t="s">
        <v>114</v>
      </c>
      <c r="D13" s="30">
        <v>1482.6000000000001</v>
      </c>
      <c r="E13" s="30" t="s">
        <v>35</v>
      </c>
      <c r="F13" s="30"/>
      <c r="G13" s="30"/>
      <c r="H13" s="30"/>
      <c r="I13" s="30"/>
      <c r="J13" s="30"/>
    </row>
    <row r="14" spans="1:10">
      <c r="A14" s="30" t="s">
        <v>42</v>
      </c>
      <c r="B14" s="30">
        <v>56708847789</v>
      </c>
      <c r="C14" s="30" t="s">
        <v>114</v>
      </c>
      <c r="D14" s="30">
        <v>11420.2</v>
      </c>
      <c r="E14" s="30" t="s">
        <v>43</v>
      </c>
      <c r="F14" s="30"/>
      <c r="G14" s="30"/>
      <c r="H14" s="30"/>
      <c r="I14" s="30"/>
      <c r="J14" s="30"/>
    </row>
    <row r="15" spans="1:10">
      <c r="A15" s="30" t="s">
        <v>44</v>
      </c>
      <c r="B15" s="30">
        <v>56708883259</v>
      </c>
      <c r="C15" s="30" t="s">
        <v>114</v>
      </c>
      <c r="D15" s="30">
        <v>6573.2000000000007</v>
      </c>
      <c r="E15" s="30" t="s">
        <v>45</v>
      </c>
      <c r="F15" s="30"/>
      <c r="G15" s="30"/>
      <c r="H15" s="30"/>
      <c r="I15" s="30"/>
      <c r="J15" s="30"/>
    </row>
    <row r="16" spans="1:10">
      <c r="A16" s="30" t="s">
        <v>78</v>
      </c>
      <c r="B16" s="30">
        <v>56708848767</v>
      </c>
      <c r="C16" s="30" t="s">
        <v>114</v>
      </c>
      <c r="D16" s="30">
        <v>3130.6000000000004</v>
      </c>
      <c r="E16" s="30" t="s">
        <v>79</v>
      </c>
      <c r="F16" s="30"/>
      <c r="G16" s="30"/>
      <c r="H16" s="30"/>
      <c r="I16" s="30"/>
      <c r="J16" s="30"/>
    </row>
    <row r="17" spans="1:5">
      <c r="A17" s="30" t="s">
        <v>92</v>
      </c>
      <c r="B17" s="30">
        <v>56708848798</v>
      </c>
      <c r="C17" s="30" t="s">
        <v>114</v>
      </c>
      <c r="D17" s="30">
        <v>297</v>
      </c>
      <c r="E17" s="30" t="s">
        <v>93</v>
      </c>
    </row>
    <row r="18" spans="1:5">
      <c r="A18" s="30" t="s">
        <v>62</v>
      </c>
      <c r="B18" s="30">
        <v>56708883518</v>
      </c>
      <c r="C18" s="30" t="s">
        <v>114</v>
      </c>
      <c r="D18" s="30">
        <v>714.80000000000007</v>
      </c>
      <c r="E18" s="30" t="s">
        <v>63</v>
      </c>
    </row>
    <row r="19" spans="1:5">
      <c r="A19" s="30" t="s">
        <v>54</v>
      </c>
      <c r="B19" s="30">
        <v>56708847960</v>
      </c>
      <c r="C19" s="30" t="s">
        <v>114</v>
      </c>
      <c r="D19" s="30">
        <v>2463</v>
      </c>
      <c r="E19" s="30" t="s">
        <v>55</v>
      </c>
    </row>
    <row r="20" spans="1:5">
      <c r="A20" s="30" t="s">
        <v>52</v>
      </c>
      <c r="B20" s="30">
        <v>56708883319</v>
      </c>
      <c r="C20" s="30" t="s">
        <v>114</v>
      </c>
      <c r="D20" s="30">
        <v>5241.6000000000004</v>
      </c>
      <c r="E20" s="30" t="s">
        <v>53</v>
      </c>
    </row>
    <row r="21" spans="1:5">
      <c r="A21" s="30" t="s">
        <v>56</v>
      </c>
      <c r="B21" s="30">
        <v>56708883370</v>
      </c>
      <c r="C21" s="30" t="s">
        <v>114</v>
      </c>
      <c r="D21" s="30">
        <v>3259.6000000000004</v>
      </c>
      <c r="E21" s="30" t="s">
        <v>57</v>
      </c>
    </row>
    <row r="22" spans="1:5">
      <c r="A22" s="30" t="s">
        <v>80</v>
      </c>
      <c r="B22" s="30">
        <v>56708848770</v>
      </c>
      <c r="C22" s="30" t="s">
        <v>114</v>
      </c>
      <c r="D22" s="30">
        <v>832.6</v>
      </c>
      <c r="E22" s="30" t="s">
        <v>81</v>
      </c>
    </row>
    <row r="23" spans="1:5">
      <c r="A23" s="30" t="s">
        <v>38</v>
      </c>
      <c r="B23" s="30">
        <v>56708883137</v>
      </c>
      <c r="C23" s="30" t="s">
        <v>114</v>
      </c>
      <c r="D23" s="30">
        <v>1011.4000000000001</v>
      </c>
      <c r="E23" s="30" t="s">
        <v>39</v>
      </c>
    </row>
    <row r="24" spans="1:5">
      <c r="A24" s="30" t="s">
        <v>32</v>
      </c>
      <c r="B24" s="30">
        <v>56708847394</v>
      </c>
      <c r="C24" s="30" t="s">
        <v>114</v>
      </c>
      <c r="D24" s="30">
        <v>4358.6000000000004</v>
      </c>
      <c r="E24" s="30" t="s">
        <v>33</v>
      </c>
    </row>
    <row r="25" spans="1:5">
      <c r="A25" s="30" t="s">
        <v>30</v>
      </c>
      <c r="B25" s="30">
        <v>56708847315</v>
      </c>
      <c r="C25" s="30" t="s">
        <v>114</v>
      </c>
      <c r="D25" s="30">
        <v>5123.8</v>
      </c>
      <c r="E25" s="30" t="s">
        <v>31</v>
      </c>
    </row>
    <row r="26" spans="1:5">
      <c r="A26" s="30">
        <v>5</v>
      </c>
      <c r="B26" s="30">
        <v>56708883185</v>
      </c>
      <c r="C26" s="30" t="s">
        <v>114</v>
      </c>
      <c r="D26" s="30">
        <v>3085.2000000000003</v>
      </c>
      <c r="E26" s="30" t="s">
        <v>41</v>
      </c>
    </row>
    <row r="27" spans="1:5">
      <c r="A27" s="30" t="s">
        <v>70</v>
      </c>
      <c r="B27" s="30">
        <v>56708848554</v>
      </c>
      <c r="C27" s="30" t="s">
        <v>114</v>
      </c>
      <c r="D27" s="30">
        <v>7431.4000000000005</v>
      </c>
      <c r="E27" s="30" t="s">
        <v>71</v>
      </c>
    </row>
    <row r="28" spans="1:5">
      <c r="A28" s="30" t="s">
        <v>64</v>
      </c>
      <c r="B28" s="30">
        <v>56708848386</v>
      </c>
      <c r="C28" s="30" t="s">
        <v>114</v>
      </c>
      <c r="D28" s="30">
        <v>6962.2000000000007</v>
      </c>
      <c r="E28" s="30" t="s">
        <v>65</v>
      </c>
    </row>
    <row r="29" spans="1:5">
      <c r="A29" s="30" t="s">
        <v>36</v>
      </c>
      <c r="B29" s="30">
        <v>56708883001</v>
      </c>
      <c r="C29" s="30" t="s">
        <v>114</v>
      </c>
      <c r="D29" s="30">
        <v>381.8</v>
      </c>
      <c r="E29" s="30" t="s">
        <v>37</v>
      </c>
    </row>
    <row r="30" spans="1:5">
      <c r="A30" s="30" t="s">
        <v>68</v>
      </c>
      <c r="B30" s="30">
        <v>56708883688</v>
      </c>
      <c r="C30" s="30" t="s">
        <v>114</v>
      </c>
      <c r="D30" s="30">
        <v>5295.6</v>
      </c>
      <c r="E30" s="30" t="s">
        <v>69</v>
      </c>
    </row>
    <row r="31" spans="1:5">
      <c r="A31" s="30" t="s">
        <v>72</v>
      </c>
      <c r="B31" s="30">
        <v>56708848719</v>
      </c>
      <c r="C31" s="30" t="s">
        <v>114</v>
      </c>
      <c r="D31" s="30">
        <v>37.4</v>
      </c>
      <c r="E31" s="30" t="s">
        <v>73</v>
      </c>
    </row>
    <row r="32" spans="1:5">
      <c r="A32" s="30" t="s">
        <v>58</v>
      </c>
      <c r="B32" s="30">
        <v>56708883430</v>
      </c>
      <c r="C32" s="30" t="s">
        <v>114</v>
      </c>
      <c r="D32" s="30">
        <v>3311.8</v>
      </c>
      <c r="E32" s="30" t="s">
        <v>59</v>
      </c>
    </row>
    <row r="33" spans="1:5">
      <c r="A33" s="30" t="s">
        <v>82</v>
      </c>
      <c r="B33" s="30">
        <v>56708848784</v>
      </c>
      <c r="C33" s="30" t="s">
        <v>114</v>
      </c>
      <c r="D33" s="30">
        <v>5802.4000000000005</v>
      </c>
      <c r="E33" s="30" t="s">
        <v>83</v>
      </c>
    </row>
    <row r="34" spans="1:5">
      <c r="A34" s="30" t="s">
        <v>74</v>
      </c>
      <c r="B34" s="30">
        <v>56710784380</v>
      </c>
      <c r="C34" s="30" t="s">
        <v>114</v>
      </c>
      <c r="D34" s="30">
        <v>6927.4000000000005</v>
      </c>
      <c r="E34" s="30" t="s">
        <v>75</v>
      </c>
    </row>
    <row r="35" spans="1:5">
      <c r="A35" s="30" t="s">
        <v>60</v>
      </c>
      <c r="B35" s="30">
        <v>56710772915</v>
      </c>
      <c r="C35" s="30" t="s">
        <v>114</v>
      </c>
      <c r="D35" s="30">
        <v>1047.4000000000001</v>
      </c>
      <c r="E35" s="30" t="s">
        <v>61</v>
      </c>
    </row>
    <row r="36" spans="1:5">
      <c r="A36" s="30" t="s">
        <v>94</v>
      </c>
      <c r="B36" s="30">
        <v>56710784406</v>
      </c>
      <c r="C36" s="30" t="s">
        <v>114</v>
      </c>
      <c r="D36" s="30">
        <v>1011.6</v>
      </c>
      <c r="E36" s="30" t="s">
        <v>95</v>
      </c>
    </row>
    <row r="37" spans="1:5">
      <c r="A37" s="30" t="s">
        <v>84</v>
      </c>
      <c r="B37" s="30">
        <v>56710784394</v>
      </c>
      <c r="C37" s="30" t="s">
        <v>114</v>
      </c>
      <c r="D37" s="30">
        <v>4773.2</v>
      </c>
      <c r="E37" s="30" t="s">
        <v>85</v>
      </c>
    </row>
    <row r="38" spans="1:5">
      <c r="A38" s="30" t="s">
        <v>50</v>
      </c>
      <c r="B38" s="30">
        <v>56708880312</v>
      </c>
      <c r="C38" s="30" t="s">
        <v>114</v>
      </c>
      <c r="D38" s="30">
        <v>5194.8</v>
      </c>
      <c r="E38" s="30" t="s">
        <v>51</v>
      </c>
    </row>
    <row r="39" spans="1:5">
      <c r="A39" s="30" t="s">
        <v>88</v>
      </c>
      <c r="B39" s="30">
        <v>60589924269</v>
      </c>
      <c r="C39" s="30" t="s">
        <v>114</v>
      </c>
      <c r="D39" s="30">
        <v>982.6</v>
      </c>
      <c r="E39" s="30" t="s">
        <v>89</v>
      </c>
    </row>
    <row r="40" spans="1:5">
      <c r="A40" s="30" t="s">
        <v>90</v>
      </c>
      <c r="B40" s="30">
        <v>60589924670</v>
      </c>
      <c r="C40" s="30" t="s">
        <v>114</v>
      </c>
      <c r="D40" s="30">
        <v>3004.6000000000004</v>
      </c>
      <c r="E40" s="30" t="s">
        <v>91</v>
      </c>
    </row>
    <row r="41" spans="1:5">
      <c r="A41" s="30" t="s">
        <v>46</v>
      </c>
      <c r="B41" s="30">
        <v>60589937915</v>
      </c>
      <c r="C41" s="30" t="s">
        <v>114</v>
      </c>
      <c r="D41" s="30">
        <v>986.40000000000009</v>
      </c>
      <c r="E41" s="30" t="s">
        <v>47</v>
      </c>
    </row>
    <row r="42" spans="1:5">
      <c r="A42" s="30" t="s">
        <v>48</v>
      </c>
      <c r="B42" s="30">
        <v>60589904863</v>
      </c>
      <c r="C42" s="30" t="s">
        <v>114</v>
      </c>
      <c r="D42" s="30">
        <v>1758</v>
      </c>
      <c r="E42" s="30" t="s">
        <v>49</v>
      </c>
    </row>
    <row r="43" spans="1:5">
      <c r="A43" s="30" t="s">
        <v>76</v>
      </c>
      <c r="B43" s="30">
        <v>60589940438</v>
      </c>
      <c r="C43" s="30" t="s">
        <v>114</v>
      </c>
      <c r="D43" s="30">
        <v>884</v>
      </c>
      <c r="E43" s="30" t="s">
        <v>77</v>
      </c>
    </row>
    <row r="44" spans="1:5">
      <c r="A44" s="30" t="s">
        <v>28</v>
      </c>
      <c r="B44" s="30">
        <v>60590689430</v>
      </c>
      <c r="C44" s="30" t="s">
        <v>114</v>
      </c>
      <c r="D44" s="30">
        <v>5661</v>
      </c>
      <c r="E44" s="30" t="s">
        <v>29</v>
      </c>
    </row>
    <row r="45" spans="1:5">
      <c r="A45" s="30" t="s">
        <v>66</v>
      </c>
      <c r="B45" s="30">
        <v>60589917957</v>
      </c>
      <c r="C45" s="30" t="s">
        <v>114</v>
      </c>
      <c r="D45" s="30">
        <v>1697</v>
      </c>
      <c r="E45" s="30" t="s">
        <v>67</v>
      </c>
    </row>
    <row r="46" spans="1:5">
      <c r="A46" s="30" t="s">
        <v>24</v>
      </c>
      <c r="B46" s="30">
        <v>60590210961</v>
      </c>
      <c r="C46" s="30" t="s">
        <v>114</v>
      </c>
      <c r="D46" s="30">
        <v>1019.6</v>
      </c>
      <c r="E46" s="30" t="s">
        <v>25</v>
      </c>
    </row>
    <row r="47" spans="1:5">
      <c r="A47" s="30"/>
      <c r="B47" s="30" t="s">
        <v>115</v>
      </c>
      <c r="C47" s="30"/>
      <c r="D47" s="39">
        <v>115667.6</v>
      </c>
      <c r="E47" s="30" t="s">
        <v>116</v>
      </c>
    </row>
    <row r="49" spans="2:5">
      <c r="B49" s="40" t="s">
        <v>112</v>
      </c>
      <c r="C49" s="40"/>
      <c r="D49" s="41">
        <v>5809</v>
      </c>
      <c r="E49" s="40" t="s">
        <v>113</v>
      </c>
    </row>
    <row r="50" spans="2:5">
      <c r="B50" s="40" t="s">
        <v>115</v>
      </c>
      <c r="C50" s="40"/>
      <c r="D50" s="41">
        <v>115667.6</v>
      </c>
      <c r="E50" s="40" t="s">
        <v>116</v>
      </c>
    </row>
    <row r="51" spans="2:5">
      <c r="B51" s="40"/>
      <c r="C51" s="40"/>
      <c r="D51" s="41">
        <v>121476.6</v>
      </c>
      <c r="E51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A2" sqref="A2"/>
    </sheetView>
  </sheetViews>
  <sheetFormatPr baseColWidth="10" defaultRowHeight="15"/>
  <cols>
    <col min="1" max="1" width="19.140625" customWidth="1"/>
    <col min="2" max="2" width="11.5703125" bestFit="1" customWidth="1"/>
  </cols>
  <sheetData>
    <row r="1" spans="1:6">
      <c r="A1" s="45" t="s">
        <v>117</v>
      </c>
      <c r="B1" s="45"/>
      <c r="C1" s="46"/>
      <c r="D1" s="47"/>
      <c r="E1" s="47"/>
      <c r="F1" s="48"/>
    </row>
    <row r="2" spans="1:6">
      <c r="A2" s="45" t="s">
        <v>128</v>
      </c>
      <c r="B2" s="45"/>
      <c r="C2" s="46"/>
      <c r="D2" s="47"/>
      <c r="E2" s="47"/>
      <c r="F2" s="48"/>
    </row>
    <row r="3" spans="1:6">
      <c r="A3" s="45" t="s">
        <v>118</v>
      </c>
      <c r="B3" s="49" t="s">
        <v>129</v>
      </c>
      <c r="C3" s="46"/>
      <c r="D3" s="47"/>
      <c r="E3" s="47"/>
      <c r="F3" s="48"/>
    </row>
    <row r="4" spans="1:6">
      <c r="A4" s="46"/>
      <c r="B4" s="46"/>
      <c r="C4" s="46"/>
      <c r="D4" s="47"/>
      <c r="E4" s="47"/>
      <c r="F4" s="48"/>
    </row>
    <row r="5" spans="1:6">
      <c r="A5" s="46" t="s">
        <v>119</v>
      </c>
      <c r="B5" s="46" t="s">
        <v>120</v>
      </c>
      <c r="C5" s="46"/>
      <c r="D5" s="47"/>
      <c r="E5" s="47"/>
      <c r="F5" s="48"/>
    </row>
    <row r="6" spans="1:6">
      <c r="A6" s="47" t="s">
        <v>121</v>
      </c>
      <c r="B6" s="50">
        <v>118512.93</v>
      </c>
      <c r="C6" s="47"/>
      <c r="D6" s="47"/>
      <c r="E6" s="47"/>
      <c r="F6" s="48"/>
    </row>
    <row r="7" spans="1:6">
      <c r="A7" s="47" t="s">
        <v>122</v>
      </c>
      <c r="B7" s="50">
        <v>32725.17</v>
      </c>
      <c r="C7" s="47"/>
      <c r="D7" s="47"/>
      <c r="E7" s="47"/>
      <c r="F7" s="48"/>
    </row>
    <row r="8" spans="1:6">
      <c r="A8" s="47" t="s">
        <v>123</v>
      </c>
      <c r="B8" s="50">
        <v>0</v>
      </c>
      <c r="C8" s="47"/>
      <c r="D8" s="47"/>
      <c r="E8" s="47"/>
      <c r="F8" s="48"/>
    </row>
    <row r="9" spans="1:6">
      <c r="A9" s="47" t="s">
        <v>124</v>
      </c>
      <c r="B9" s="50">
        <v>2080.5100000000002</v>
      </c>
      <c r="C9" s="47"/>
      <c r="D9" s="47"/>
      <c r="E9" s="47"/>
      <c r="F9" s="48"/>
    </row>
    <row r="10" spans="1:6">
      <c r="A10" s="47" t="s">
        <v>125</v>
      </c>
      <c r="B10" s="50">
        <v>0</v>
      </c>
      <c r="C10" s="47"/>
      <c r="D10" s="47"/>
      <c r="E10" s="47"/>
      <c r="F10" s="48"/>
    </row>
    <row r="11" spans="1:6">
      <c r="A11" s="47" t="s">
        <v>126</v>
      </c>
      <c r="B11" s="50">
        <v>26008.68</v>
      </c>
      <c r="C11" s="47"/>
      <c r="D11" s="47"/>
      <c r="E11" s="47"/>
      <c r="F11" s="48"/>
    </row>
    <row r="12" spans="1:6" ht="15.75" thickBot="1">
      <c r="A12" s="47" t="s">
        <v>127</v>
      </c>
      <c r="B12" s="51">
        <v>0</v>
      </c>
      <c r="C12" s="47"/>
      <c r="D12" s="47"/>
      <c r="E12" s="47"/>
      <c r="F12" s="48"/>
    </row>
    <row r="13" spans="1:6">
      <c r="A13" s="47"/>
      <c r="B13" s="52">
        <f>SUM(B6:B12)</f>
        <v>179327.28999999998</v>
      </c>
      <c r="C13" s="47"/>
      <c r="D13" s="47"/>
      <c r="E13" s="47"/>
      <c r="F13" s="48"/>
    </row>
    <row r="14" spans="1:6" ht="15.75" thickBot="1">
      <c r="A14" s="47"/>
      <c r="B14" s="53">
        <f>B13*0.16</f>
        <v>28692.366399999999</v>
      </c>
      <c r="C14" s="47"/>
      <c r="D14" s="47"/>
      <c r="E14" s="47"/>
      <c r="F14" s="48"/>
    </row>
    <row r="15" spans="1:6" ht="15.75" thickTop="1">
      <c r="A15" s="47"/>
      <c r="B15" s="54">
        <f>+B13+B14</f>
        <v>208019.65639999998</v>
      </c>
      <c r="C15" s="47"/>
      <c r="D15" s="47"/>
      <c r="E15" s="47"/>
      <c r="F15" s="48"/>
    </row>
    <row r="16" spans="1:6">
      <c r="A16" s="47"/>
      <c r="B16" s="50">
        <v>208019.66</v>
      </c>
      <c r="C16" s="47"/>
      <c r="D16" s="47"/>
      <c r="E16" s="47"/>
      <c r="F16" s="48"/>
    </row>
    <row r="17" spans="1:6">
      <c r="A17" s="47"/>
      <c r="B17" s="50">
        <f>B15-B16</f>
        <v>-3.6000000254716724E-3</v>
      </c>
      <c r="C17" s="47"/>
      <c r="D17" s="47"/>
      <c r="E17" s="47"/>
      <c r="F17" s="48"/>
    </row>
    <row r="18" spans="1:6">
      <c r="A18" s="47"/>
      <c r="B18" s="50"/>
      <c r="C18" s="47"/>
      <c r="D18" s="47"/>
      <c r="E18" s="47"/>
      <c r="F18" s="48"/>
    </row>
    <row r="19" spans="1:6">
      <c r="A19" s="47"/>
      <c r="B19" s="47"/>
      <c r="C19" s="47"/>
      <c r="D19" s="47"/>
      <c r="E19" s="47"/>
      <c r="F1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2017-05-18T23:55:35Z</dcterms:created>
  <dcterms:modified xsi:type="dcterms:W3CDTF">2017-05-30T15:13:40Z</dcterms:modified>
</cp:coreProperties>
</file>