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" sheetId="4" r:id="rId3"/>
    <sheet name="POLIZA" sheetId="5" r:id="rId4"/>
  </sheets>
  <definedNames>
    <definedName name="_xlnm._FilterDatabase" localSheetId="0" hidden="1">FACTURACION!$A$10:$M$47</definedName>
  </definedNames>
  <calcPr calcId="124519"/>
</workbook>
</file>

<file path=xl/calcChain.xml><?xml version="1.0" encoding="utf-8"?>
<calcChain xmlns="http://schemas.openxmlformats.org/spreadsheetml/2006/main">
  <c r="B13" i="5"/>
  <c r="B14" s="1"/>
  <c r="B15" l="1"/>
  <c r="B17" s="1"/>
  <c r="E12" i="3" l="1"/>
  <c r="G12" s="1"/>
  <c r="E13"/>
  <c r="E14"/>
  <c r="G14" s="1"/>
  <c r="E15"/>
  <c r="E16"/>
  <c r="G16" s="1"/>
  <c r="E17"/>
  <c r="E18"/>
  <c r="G18" s="1"/>
  <c r="E19"/>
  <c r="G19" s="1"/>
  <c r="E20"/>
  <c r="G20" s="1"/>
  <c r="E21"/>
  <c r="E22"/>
  <c r="G22" s="1"/>
  <c r="E23"/>
  <c r="E24"/>
  <c r="F24" s="1"/>
  <c r="E25"/>
  <c r="E26"/>
  <c r="F26" s="1"/>
  <c r="E27"/>
  <c r="E28"/>
  <c r="G28" s="1"/>
  <c r="E29"/>
  <c r="E30"/>
  <c r="E31"/>
  <c r="E32"/>
  <c r="F32" s="1"/>
  <c r="E33"/>
  <c r="E34"/>
  <c r="F34" s="1"/>
  <c r="E35"/>
  <c r="E36"/>
  <c r="G36" s="1"/>
  <c r="E37"/>
  <c r="E38"/>
  <c r="F38" s="1"/>
  <c r="E39"/>
  <c r="E40"/>
  <c r="G40" s="1"/>
  <c r="E41"/>
  <c r="E42"/>
  <c r="F42" s="1"/>
  <c r="E43"/>
  <c r="E44"/>
  <c r="F44" s="1"/>
  <c r="E45"/>
  <c r="E46"/>
  <c r="F46" s="1"/>
  <c r="E47"/>
  <c r="E11"/>
  <c r="F11" s="1"/>
  <c r="G46" l="1"/>
  <c r="G44"/>
  <c r="H44" s="1"/>
  <c r="G42"/>
  <c r="G38"/>
  <c r="H38" s="1"/>
  <c r="G34"/>
  <c r="G32"/>
  <c r="H32" s="1"/>
  <c r="G30"/>
  <c r="G26"/>
  <c r="H26" s="1"/>
  <c r="G24"/>
  <c r="E50"/>
  <c r="G11"/>
  <c r="F40"/>
  <c r="H40" s="1"/>
  <c r="F36"/>
  <c r="H36" s="1"/>
  <c r="I36" s="1"/>
  <c r="J36" s="1"/>
  <c r="F30"/>
  <c r="H30" s="1"/>
  <c r="F28"/>
  <c r="H28" s="1"/>
  <c r="F22"/>
  <c r="H22" s="1"/>
  <c r="F20"/>
  <c r="H20" s="1"/>
  <c r="I20" s="1"/>
  <c r="J20" s="1"/>
  <c r="F18"/>
  <c r="H18" s="1"/>
  <c r="I18" s="1"/>
  <c r="J18" s="1"/>
  <c r="F16"/>
  <c r="H16" s="1"/>
  <c r="I16" s="1"/>
  <c r="J16" s="1"/>
  <c r="F14"/>
  <c r="H14" s="1"/>
  <c r="I14" s="1"/>
  <c r="J14" s="1"/>
  <c r="F12"/>
  <c r="F41"/>
  <c r="G41"/>
  <c r="F45"/>
  <c r="G45"/>
  <c r="F37"/>
  <c r="G37"/>
  <c r="H34"/>
  <c r="F29"/>
  <c r="G29"/>
  <c r="G21"/>
  <c r="F21"/>
  <c r="F47"/>
  <c r="G47"/>
  <c r="H46"/>
  <c r="G39"/>
  <c r="F39"/>
  <c r="F35"/>
  <c r="H35" s="1"/>
  <c r="G35"/>
  <c r="F27"/>
  <c r="G27"/>
  <c r="H24"/>
  <c r="F33"/>
  <c r="G33"/>
  <c r="F25"/>
  <c r="G25"/>
  <c r="G43"/>
  <c r="F43"/>
  <c r="H42"/>
  <c r="G31"/>
  <c r="F31"/>
  <c r="G23"/>
  <c r="F23"/>
  <c r="G17"/>
  <c r="G15"/>
  <c r="G13"/>
  <c r="F19"/>
  <c r="H19" s="1"/>
  <c r="F17"/>
  <c r="H17" s="1"/>
  <c r="F15"/>
  <c r="H15" s="1"/>
  <c r="F13"/>
  <c r="H13" s="1"/>
  <c r="H25" l="1"/>
  <c r="H37"/>
  <c r="H45"/>
  <c r="H31"/>
  <c r="I31" s="1"/>
  <c r="J31" s="1"/>
  <c r="H39"/>
  <c r="H29"/>
  <c r="I29" s="1"/>
  <c r="J29" s="1"/>
  <c r="I40"/>
  <c r="J40" s="1"/>
  <c r="H33"/>
  <c r="F50"/>
  <c r="H21"/>
  <c r="I21" s="1"/>
  <c r="J21" s="1"/>
  <c r="H41"/>
  <c r="H12"/>
  <c r="I12" s="1"/>
  <c r="J12" s="1"/>
  <c r="I30"/>
  <c r="J30"/>
  <c r="I28"/>
  <c r="J28"/>
  <c r="I22"/>
  <c r="J22"/>
  <c r="H27"/>
  <c r="H23"/>
  <c r="I23" s="1"/>
  <c r="J23" s="1"/>
  <c r="G50"/>
  <c r="H11"/>
  <c r="I13"/>
  <c r="J13"/>
  <c r="I27"/>
  <c r="I41"/>
  <c r="J41" s="1"/>
  <c r="I32"/>
  <c r="J32" s="1"/>
  <c r="I39"/>
  <c r="J39" s="1"/>
  <c r="I17"/>
  <c r="J17" s="1"/>
  <c r="I26"/>
  <c r="J26" s="1"/>
  <c r="I42"/>
  <c r="J42" s="1"/>
  <c r="H47"/>
  <c r="I19"/>
  <c r="J19" s="1"/>
  <c r="I37"/>
  <c r="J37" s="1"/>
  <c r="I45"/>
  <c r="J45" s="1"/>
  <c r="I33"/>
  <c r="J33" s="1"/>
  <c r="I35"/>
  <c r="J35" s="1"/>
  <c r="I34"/>
  <c r="J34" s="1"/>
  <c r="H43"/>
  <c r="I25"/>
  <c r="J25" s="1"/>
  <c r="I24"/>
  <c r="J24" s="1"/>
  <c r="I38"/>
  <c r="J38" s="1"/>
  <c r="I46"/>
  <c r="J46" s="1"/>
  <c r="I15"/>
  <c r="J15" s="1"/>
  <c r="I44"/>
  <c r="J44" s="1"/>
  <c r="J27" l="1"/>
  <c r="H50"/>
  <c r="I11"/>
  <c r="J43"/>
  <c r="I43"/>
  <c r="J47"/>
  <c r="I47"/>
  <c r="I50" l="1"/>
  <c r="J11"/>
  <c r="J50" s="1"/>
</calcChain>
</file>

<file path=xl/sharedStrings.xml><?xml version="1.0" encoding="utf-8"?>
<sst xmlns="http://schemas.openxmlformats.org/spreadsheetml/2006/main" count="443" uniqueCount="169">
  <si>
    <t>CONTPAQ i</t>
  </si>
  <si>
    <t xml:space="preserve">      NÓMINAS</t>
  </si>
  <si>
    <t>05 INGENIERIA FISCAL LABORAL SC</t>
  </si>
  <si>
    <t>Lista de Raya (forma tabular)</t>
  </si>
  <si>
    <t>Periodo 16 al 16 Semanal del 12/04/2017 al 18/04/2017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</si>
  <si>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</si>
  <si>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</si>
  <si>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</si>
  <si>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</si>
  <si>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</si>
  <si>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</si>
  <si>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</si>
  <si>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</si>
  <si>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</si>
  <si>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</si>
  <si>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</si>
  <si>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</si>
  <si>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</si>
  <si>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</si>
  <si>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</si>
  <si>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</si>
  <si>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</si>
  <si>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</si>
  <si>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</si>
  <si>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</si>
  <si>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</si>
  <si>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</si>
  <si>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</si>
  <si>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</si>
  <si>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</si>
  <si>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</si>
  <si>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</si>
  <si>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</si>
  <si>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</si>
  <si>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</si>
  <si>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</si>
  <si>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</si>
  <si>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</si>
  <si>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</si>
  <si>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</si>
  <si>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</si>
  <si>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</si>
  <si>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</si>
  <si>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</si>
  <si>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</si>
  <si>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</si>
  <si>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</si>
  <si>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FHL16</t>
  </si>
  <si>
    <t>Flores Hernandez Luis Alberto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</si>
  <si>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</si>
  <si>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</si>
  <si>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</si>
  <si>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</si>
  <si>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</si>
  <si>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</si>
  <si>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</si>
  <si>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</si>
  <si>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</si>
  <si>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</si>
  <si>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</si>
  <si>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</si>
  <si>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</si>
  <si>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</si>
  <si>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</si>
  <si>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</si>
  <si>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</si>
  <si>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</si>
  <si>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</si>
  <si>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</si>
  <si>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</si>
  <si>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</si>
  <si>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</si>
  <si>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</si>
  <si>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</si>
  <si>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</si>
  <si>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</si>
  <si>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</si>
  <si>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</si>
  <si>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</si>
  <si>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</si>
  <si>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</si>
  <si>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</si>
  <si>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</si>
  <si>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</si>
  <si>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</si>
  <si>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</si>
  <si>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</si>
  <si>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</si>
  <si>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</si>
  <si>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</si>
  <si>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</si>
  <si>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</si>
  <si>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</si>
  <si>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</si>
  <si>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</si>
  <si>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</si>
  <si>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</si>
  <si>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 xml:space="preserve">  =============</t>
  </si>
  <si>
    <t>Total Gral.</t>
  </si>
  <si>
    <t xml:space="preserve"> </t>
  </si>
  <si>
    <t>Periodo 16 del 2017-04-12 al 2017-04-18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</si>
  <si>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</si>
  <si>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</si>
  <si>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</si>
  <si>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</si>
  <si>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</si>
  <si>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</si>
  <si>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</si>
  <si>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FACTURA</t>
  </si>
  <si>
    <t>2% NOMINA</t>
  </si>
  <si>
    <t>7.5% COMISION</t>
  </si>
  <si>
    <t>SUBTOTAL</t>
  </si>
  <si>
    <t>IVA</t>
  </si>
  <si>
    <t>TOTAL</t>
  </si>
  <si>
    <t>Total de movimientos 37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</si>
  <si>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</si>
  <si>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</si>
  <si>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</si>
  <si>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</si>
  <si>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</si>
  <si>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</si>
  <si>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</si>
  <si>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</si>
  <si>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</si>
  <si>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</si>
  <si>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</si>
  <si>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16</t>
  </si>
  <si>
    <t>12/04/2017 al 18/04/2017</t>
  </si>
  <si>
    <t>VENTAS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</si>
  <si>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</si>
  <si>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</si>
  <si>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</si>
  <si>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</si>
  <si>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</si>
  <si>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</si>
  <si>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</si>
  <si>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</si>
  <si>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</si>
  <si>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</si>
  <si>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</si>
  <si>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</si>
  <si>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</si>
  <si>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</si>
  <si>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</si>
  <si>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FLORES HERNANDEZ LUIS ALBERTO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</si>
  <si>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</si>
  <si>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</si>
  <si>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</si>
  <si>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</si>
  <si>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</si>
  <si>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</si>
  <si>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</si>
  <si>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HERRERA PARRA LUIS ENRIQUE</t>
  </si>
  <si>
    <t>LEON CABELLO LUIS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</si>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</sst>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0" fontId="0" fillId="0" borderId="6" xfId="0" applyBorder="1"/>
    <xf numFmtId="14" fontId="24" fillId="0" borderId="6" xfId="0" applyNumberFormat="1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8" xfId="2" applyFont="1" applyBorder="1"/>
    <xf numFmtId="0" fontId="26" fillId="0" borderId="4" xfId="0" applyFont="1" applyBorder="1"/>
    <xf numFmtId="0" fontId="26" fillId="0" borderId="4" xfId="0" applyFont="1" applyFill="1" applyBorder="1"/>
    <xf numFmtId="0" fontId="26" fillId="4" borderId="4" xfId="0" applyFont="1" applyFill="1" applyBorder="1"/>
    <xf numFmtId="0" fontId="26" fillId="5" borderId="4" xfId="0" applyFont="1" applyFill="1" applyBorder="1"/>
    <xf numFmtId="0" fontId="26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H49" sqref="H49"/>
    </sheetView>
  </sheetViews>
  <sheetFormatPr baseColWidth="10" defaultRowHeight="11.25"/>
  <cols>
    <col min="1" max="1" width="9.5703125" style="2" customWidth="1"/>
    <col min="2" max="2" width="27.28515625" style="1" customWidth="1"/>
    <col min="3" max="3" width="13.5703125" style="1" bestFit="1" customWidth="1"/>
    <col min="4" max="4" width="11.42578125" style="1"/>
    <col min="5" max="5" width="13.71093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99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108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27" t="s">
        <v>12</v>
      </c>
      <c r="F8" s="27" t="s">
        <v>109</v>
      </c>
      <c r="G8" s="27" t="s">
        <v>110</v>
      </c>
      <c r="H8" s="27" t="s">
        <v>111</v>
      </c>
      <c r="I8" s="27" t="s">
        <v>112</v>
      </c>
      <c r="J8" s="27" t="s">
        <v>113</v>
      </c>
    </row>
    <row r="9" spans="1:13" ht="12" thickTop="1">
      <c r="A9" s="12" t="s">
        <v>22</v>
      </c>
    </row>
    <row r="11" spans="1:13" ht="14.25">
      <c r="A11" s="2" t="s">
        <v>23</v>
      </c>
      <c r="B11" s="1" t="s">
        <v>24</v>
      </c>
      <c r="C11" s="13">
        <v>11952.19</v>
      </c>
      <c r="E11" s="28">
        <f>+C11</f>
        <v>11952.19</v>
      </c>
      <c r="F11" s="28">
        <f>+E11*2%</f>
        <v>239.0438</v>
      </c>
      <c r="G11" s="28">
        <f>+E11*7.5%</f>
        <v>896.41425000000004</v>
      </c>
      <c r="H11" s="28">
        <f>SUM(E11:G11)</f>
        <v>13087.64805</v>
      </c>
      <c r="I11" s="28">
        <f>+H11*16%</f>
        <v>2094.0236880000002</v>
      </c>
      <c r="J11" s="28">
        <f>+H11+I11</f>
        <v>15181.671738000001</v>
      </c>
      <c r="L11" s="55" t="s">
        <v>128</v>
      </c>
      <c r="M11" s="56" t="s">
        <v>129</v>
      </c>
    </row>
    <row r="12" spans="1:13" ht="14.25">
      <c r="A12" s="2" t="s">
        <v>25</v>
      </c>
      <c r="B12" s="1" t="s">
        <v>26</v>
      </c>
      <c r="C12" s="13">
        <v>1026.76</v>
      </c>
      <c r="E12" s="28">
        <f t="shared" ref="E12:E47" si="0">+C12</f>
        <v>1026.76</v>
      </c>
      <c r="F12" s="28">
        <f t="shared" ref="F12:F47" si="1">+E12*2%</f>
        <v>20.5352</v>
      </c>
      <c r="G12" s="28">
        <f t="shared" ref="G12:G47" si="2">+E12*7.5%</f>
        <v>77.006999999999991</v>
      </c>
      <c r="H12" s="28">
        <f t="shared" ref="H12:H47" si="3">SUM(E12:G12)</f>
        <v>1124.3022000000001</v>
      </c>
      <c r="I12" s="28">
        <f t="shared" ref="I12:I47" si="4">+H12*16%</f>
        <v>179.88835200000003</v>
      </c>
      <c r="J12" s="28">
        <f t="shared" ref="J12:J47" si="5">+H12+I12</f>
        <v>1304.190552</v>
      </c>
      <c r="L12" s="55" t="s">
        <v>130</v>
      </c>
      <c r="M12" s="56" t="s">
        <v>131</v>
      </c>
    </row>
    <row r="13" spans="1:13" ht="14.25">
      <c r="A13" s="2" t="s">
        <v>27</v>
      </c>
      <c r="B13" s="1" t="s">
        <v>28</v>
      </c>
      <c r="C13" s="13">
        <v>1668.51</v>
      </c>
      <c r="E13" s="28">
        <f t="shared" si="0"/>
        <v>1668.51</v>
      </c>
      <c r="F13" s="28">
        <f t="shared" si="1"/>
        <v>33.370199999999997</v>
      </c>
      <c r="G13" s="28">
        <f t="shared" si="2"/>
        <v>125.13825</v>
      </c>
      <c r="H13" s="28">
        <f t="shared" si="3"/>
        <v>1827.01845</v>
      </c>
      <c r="I13" s="28">
        <f t="shared" si="4"/>
        <v>292.32295199999999</v>
      </c>
      <c r="J13" s="28">
        <f t="shared" si="5"/>
        <v>2119.341402</v>
      </c>
      <c r="L13" s="55" t="s">
        <v>128</v>
      </c>
      <c r="M13" s="56" t="s">
        <v>132</v>
      </c>
    </row>
    <row r="14" spans="1:13" ht="14.25">
      <c r="A14" s="2" t="s">
        <v>29</v>
      </c>
      <c r="B14" s="1" t="s">
        <v>30</v>
      </c>
      <c r="C14" s="13">
        <v>2044.83</v>
      </c>
      <c r="E14" s="28">
        <f t="shared" si="0"/>
        <v>2044.83</v>
      </c>
      <c r="F14" s="28">
        <f t="shared" si="1"/>
        <v>40.896599999999999</v>
      </c>
      <c r="G14" s="28">
        <f t="shared" si="2"/>
        <v>153.36224999999999</v>
      </c>
      <c r="H14" s="28">
        <f t="shared" si="3"/>
        <v>2239.0888500000001</v>
      </c>
      <c r="I14" s="28">
        <f t="shared" si="4"/>
        <v>358.25421600000004</v>
      </c>
      <c r="J14" s="28">
        <f t="shared" si="5"/>
        <v>2597.3430660000004</v>
      </c>
      <c r="L14" s="55" t="s">
        <v>128</v>
      </c>
      <c r="M14" s="56" t="s">
        <v>133</v>
      </c>
    </row>
    <row r="15" spans="1:13" ht="14.25">
      <c r="A15" s="2" t="s">
        <v>31</v>
      </c>
      <c r="B15" s="1" t="s">
        <v>32</v>
      </c>
      <c r="C15" s="13">
        <v>1750</v>
      </c>
      <c r="E15" s="28">
        <f t="shared" si="0"/>
        <v>1750</v>
      </c>
      <c r="F15" s="28">
        <f t="shared" si="1"/>
        <v>35</v>
      </c>
      <c r="G15" s="28">
        <f t="shared" si="2"/>
        <v>131.25</v>
      </c>
      <c r="H15" s="28">
        <f t="shared" si="3"/>
        <v>1916.25</v>
      </c>
      <c r="I15" s="28">
        <f t="shared" si="4"/>
        <v>306.60000000000002</v>
      </c>
      <c r="J15" s="28">
        <f t="shared" si="5"/>
        <v>2222.85</v>
      </c>
      <c r="L15" s="55" t="s">
        <v>134</v>
      </c>
      <c r="M15" s="56" t="s">
        <v>135</v>
      </c>
    </row>
    <row r="16" spans="1:13" ht="14.25">
      <c r="A16" s="2" t="s">
        <v>33</v>
      </c>
      <c r="B16" s="1" t="s">
        <v>34</v>
      </c>
      <c r="C16" s="13">
        <v>8229.4</v>
      </c>
      <c r="E16" s="28">
        <f t="shared" si="0"/>
        <v>8229.4</v>
      </c>
      <c r="F16" s="28">
        <f t="shared" si="1"/>
        <v>164.58799999999999</v>
      </c>
      <c r="G16" s="28">
        <f t="shared" si="2"/>
        <v>617.20499999999993</v>
      </c>
      <c r="H16" s="28">
        <f t="shared" si="3"/>
        <v>9011.1929999999993</v>
      </c>
      <c r="I16" s="28">
        <f t="shared" si="4"/>
        <v>1441.79088</v>
      </c>
      <c r="J16" s="28">
        <f t="shared" si="5"/>
        <v>10452.98388</v>
      </c>
      <c r="L16" s="55" t="s">
        <v>130</v>
      </c>
      <c r="M16" s="56" t="s">
        <v>136</v>
      </c>
    </row>
    <row r="17" spans="1:13" ht="14.25">
      <c r="A17" s="2" t="s">
        <v>35</v>
      </c>
      <c r="B17" s="1" t="s">
        <v>36</v>
      </c>
      <c r="C17" s="13">
        <v>7674.13</v>
      </c>
      <c r="E17" s="28">
        <f t="shared" si="0"/>
        <v>7674.13</v>
      </c>
      <c r="F17" s="28">
        <f t="shared" si="1"/>
        <v>153.48260000000002</v>
      </c>
      <c r="G17" s="28">
        <f t="shared" si="2"/>
        <v>575.55975000000001</v>
      </c>
      <c r="H17" s="28">
        <f t="shared" si="3"/>
        <v>8403.1723500000007</v>
      </c>
      <c r="I17" s="28">
        <f t="shared" si="4"/>
        <v>1344.5075760000002</v>
      </c>
      <c r="J17" s="28">
        <f t="shared" si="5"/>
        <v>9747.6799260000007</v>
      </c>
      <c r="L17" s="55" t="s">
        <v>130</v>
      </c>
      <c r="M17" s="56" t="s">
        <v>137</v>
      </c>
    </row>
    <row r="18" spans="1:13" ht="14.25">
      <c r="A18" s="2" t="s">
        <v>37</v>
      </c>
      <c r="B18" s="1" t="s">
        <v>38</v>
      </c>
      <c r="C18" s="13">
        <v>11636.97</v>
      </c>
      <c r="E18" s="28">
        <f t="shared" si="0"/>
        <v>11636.97</v>
      </c>
      <c r="F18" s="28">
        <f t="shared" si="1"/>
        <v>232.73939999999999</v>
      </c>
      <c r="G18" s="28">
        <f t="shared" si="2"/>
        <v>872.77274999999997</v>
      </c>
      <c r="H18" s="28">
        <f t="shared" si="3"/>
        <v>12742.48215</v>
      </c>
      <c r="I18" s="28">
        <f t="shared" si="4"/>
        <v>2038.7971440000001</v>
      </c>
      <c r="J18" s="28">
        <f t="shared" si="5"/>
        <v>14781.279294</v>
      </c>
      <c r="L18" s="55" t="s">
        <v>128</v>
      </c>
      <c r="M18" s="56" t="s">
        <v>138</v>
      </c>
    </row>
    <row r="19" spans="1:13" ht="14.25">
      <c r="A19" s="2" t="s">
        <v>39</v>
      </c>
      <c r="B19" s="1" t="s">
        <v>40</v>
      </c>
      <c r="C19" s="13">
        <v>30063.86</v>
      </c>
      <c r="E19" s="28">
        <f t="shared" si="0"/>
        <v>30063.86</v>
      </c>
      <c r="F19" s="28">
        <f t="shared" si="1"/>
        <v>601.27719999999999</v>
      </c>
      <c r="G19" s="28">
        <f t="shared" si="2"/>
        <v>2254.7894999999999</v>
      </c>
      <c r="H19" s="28">
        <f t="shared" si="3"/>
        <v>32919.926700000004</v>
      </c>
      <c r="I19" s="28">
        <f t="shared" si="4"/>
        <v>5267.1882720000003</v>
      </c>
      <c r="J19" s="28">
        <f t="shared" si="5"/>
        <v>38187.114972000003</v>
      </c>
      <c r="L19" s="55" t="s">
        <v>128</v>
      </c>
      <c r="M19" s="56" t="s">
        <v>139</v>
      </c>
    </row>
    <row r="20" spans="1:13" ht="14.25">
      <c r="A20" s="2" t="s">
        <v>41</v>
      </c>
      <c r="B20" s="1" t="s">
        <v>42</v>
      </c>
      <c r="C20" s="13">
        <v>1744.73</v>
      </c>
      <c r="E20" s="28">
        <f t="shared" si="0"/>
        <v>1744.73</v>
      </c>
      <c r="F20" s="28">
        <f t="shared" si="1"/>
        <v>34.894600000000004</v>
      </c>
      <c r="G20" s="28">
        <f t="shared" si="2"/>
        <v>130.85475</v>
      </c>
      <c r="H20" s="28">
        <f t="shared" si="3"/>
        <v>1910.4793500000001</v>
      </c>
      <c r="I20" s="28">
        <f t="shared" si="4"/>
        <v>305.67669599999999</v>
      </c>
      <c r="J20" s="28">
        <f t="shared" si="5"/>
        <v>2216.1560460000001</v>
      </c>
      <c r="L20" s="55" t="s">
        <v>140</v>
      </c>
      <c r="M20" s="56" t="s">
        <v>141</v>
      </c>
    </row>
    <row r="21" spans="1:13" ht="14.25">
      <c r="A21" s="2" t="s">
        <v>43</v>
      </c>
      <c r="B21" s="1" t="s">
        <v>44</v>
      </c>
      <c r="C21" s="13">
        <v>4762.8900000000003</v>
      </c>
      <c r="E21" s="28">
        <f t="shared" si="0"/>
        <v>4762.8900000000003</v>
      </c>
      <c r="F21" s="28">
        <f t="shared" si="1"/>
        <v>95.257800000000003</v>
      </c>
      <c r="G21" s="28">
        <f t="shared" si="2"/>
        <v>357.21674999999999</v>
      </c>
      <c r="H21" s="28">
        <f t="shared" si="3"/>
        <v>5215.3645500000002</v>
      </c>
      <c r="I21" s="28">
        <f t="shared" si="4"/>
        <v>834.45832800000005</v>
      </c>
      <c r="J21" s="28">
        <f t="shared" si="5"/>
        <v>6049.8228779999999</v>
      </c>
      <c r="L21" s="55" t="s">
        <v>128</v>
      </c>
      <c r="M21" s="56" t="s">
        <v>142</v>
      </c>
    </row>
    <row r="22" spans="1:13" ht="14.25">
      <c r="A22" s="2" t="s">
        <v>45</v>
      </c>
      <c r="B22" s="1" t="s">
        <v>46</v>
      </c>
      <c r="C22" s="13">
        <v>8510.02</v>
      </c>
      <c r="E22" s="28">
        <f t="shared" si="0"/>
        <v>8510.02</v>
      </c>
      <c r="F22" s="28">
        <f t="shared" si="1"/>
        <v>170.2004</v>
      </c>
      <c r="G22" s="28">
        <f t="shared" si="2"/>
        <v>638.25149999999996</v>
      </c>
      <c r="H22" s="28">
        <f t="shared" si="3"/>
        <v>9318.4719000000005</v>
      </c>
      <c r="I22" s="28">
        <f t="shared" si="4"/>
        <v>1490.955504</v>
      </c>
      <c r="J22" s="28">
        <f t="shared" si="5"/>
        <v>10809.427404</v>
      </c>
      <c r="L22" s="55" t="s">
        <v>128</v>
      </c>
      <c r="M22" s="56" t="s">
        <v>143</v>
      </c>
    </row>
    <row r="23" spans="1:13" ht="14.25">
      <c r="A23" s="2" t="s">
        <v>47</v>
      </c>
      <c r="B23" s="1" t="s">
        <v>48</v>
      </c>
      <c r="C23" s="13">
        <v>1026.76</v>
      </c>
      <c r="E23" s="28">
        <f t="shared" si="0"/>
        <v>1026.76</v>
      </c>
      <c r="F23" s="28">
        <f t="shared" si="1"/>
        <v>20.5352</v>
      </c>
      <c r="G23" s="28">
        <f t="shared" si="2"/>
        <v>77.006999999999991</v>
      </c>
      <c r="H23" s="28">
        <f t="shared" si="3"/>
        <v>1124.3022000000001</v>
      </c>
      <c r="I23" s="28">
        <f t="shared" si="4"/>
        <v>179.88835200000003</v>
      </c>
      <c r="J23" s="28">
        <f t="shared" si="5"/>
        <v>1304.190552</v>
      </c>
      <c r="L23" s="57" t="s">
        <v>128</v>
      </c>
      <c r="M23" s="57" t="s">
        <v>144</v>
      </c>
    </row>
    <row r="24" spans="1:13" ht="14.25">
      <c r="A24" s="2" t="s">
        <v>49</v>
      </c>
      <c r="B24" s="1" t="s">
        <v>50</v>
      </c>
      <c r="C24" s="13">
        <v>53952.03</v>
      </c>
      <c r="E24" s="28">
        <f t="shared" si="0"/>
        <v>53952.03</v>
      </c>
      <c r="F24" s="28">
        <f t="shared" si="1"/>
        <v>1079.0406</v>
      </c>
      <c r="G24" s="28">
        <f t="shared" si="2"/>
        <v>4046.4022499999996</v>
      </c>
      <c r="H24" s="28">
        <f t="shared" si="3"/>
        <v>59077.472849999998</v>
      </c>
      <c r="I24" s="28">
        <f t="shared" si="4"/>
        <v>9452.3956560000006</v>
      </c>
      <c r="J24" s="28">
        <f t="shared" si="5"/>
        <v>68529.868505999999</v>
      </c>
      <c r="L24" s="55" t="s">
        <v>128</v>
      </c>
      <c r="M24" s="56" t="s">
        <v>145</v>
      </c>
    </row>
    <row r="25" spans="1:13" ht="14.25">
      <c r="A25" s="2" t="s">
        <v>51</v>
      </c>
      <c r="B25" s="1" t="s">
        <v>52</v>
      </c>
      <c r="C25" s="13">
        <v>1026.76</v>
      </c>
      <c r="E25" s="28">
        <f t="shared" si="0"/>
        <v>1026.76</v>
      </c>
      <c r="F25" s="28">
        <f t="shared" si="1"/>
        <v>20.5352</v>
      </c>
      <c r="G25" s="28">
        <f t="shared" si="2"/>
        <v>77.006999999999991</v>
      </c>
      <c r="H25" s="28">
        <f t="shared" si="3"/>
        <v>1124.3022000000001</v>
      </c>
      <c r="I25" s="28">
        <f t="shared" si="4"/>
        <v>179.88835200000003</v>
      </c>
      <c r="J25" s="28">
        <f t="shared" si="5"/>
        <v>1304.190552</v>
      </c>
      <c r="L25" s="55" t="s">
        <v>128</v>
      </c>
      <c r="M25" s="56" t="s">
        <v>146</v>
      </c>
    </row>
    <row r="26" spans="1:13" ht="14.25">
      <c r="A26" s="2" t="s">
        <v>53</v>
      </c>
      <c r="B26" s="1" t="s">
        <v>54</v>
      </c>
      <c r="C26" s="13">
        <v>11744.98</v>
      </c>
      <c r="E26" s="28">
        <f t="shared" si="0"/>
        <v>11744.98</v>
      </c>
      <c r="F26" s="28">
        <f t="shared" si="1"/>
        <v>234.89959999999999</v>
      </c>
      <c r="G26" s="28">
        <f t="shared" si="2"/>
        <v>880.87349999999992</v>
      </c>
      <c r="H26" s="28">
        <f t="shared" si="3"/>
        <v>12860.7531</v>
      </c>
      <c r="I26" s="28">
        <f t="shared" si="4"/>
        <v>2057.7204959999999</v>
      </c>
      <c r="J26" s="28">
        <f t="shared" si="5"/>
        <v>14918.473596</v>
      </c>
      <c r="L26" s="55" t="s">
        <v>128</v>
      </c>
      <c r="M26" s="56" t="s">
        <v>147</v>
      </c>
    </row>
    <row r="27" spans="1:13" ht="14.25">
      <c r="A27" s="2" t="s">
        <v>55</v>
      </c>
      <c r="B27" s="1" t="s">
        <v>56</v>
      </c>
      <c r="C27" s="13">
        <v>7000.15</v>
      </c>
      <c r="E27" s="28">
        <f t="shared" si="0"/>
        <v>7000.15</v>
      </c>
      <c r="F27" s="28">
        <f t="shared" si="1"/>
        <v>140.00299999999999</v>
      </c>
      <c r="G27" s="28">
        <f t="shared" si="2"/>
        <v>525.0112499999999</v>
      </c>
      <c r="H27" s="28">
        <f t="shared" si="3"/>
        <v>7665.1642499999989</v>
      </c>
      <c r="I27" s="28">
        <f t="shared" si="4"/>
        <v>1226.4262799999999</v>
      </c>
      <c r="J27" s="28">
        <f t="shared" si="5"/>
        <v>8891.5905299999995</v>
      </c>
      <c r="L27" s="56" t="s">
        <v>128</v>
      </c>
      <c r="M27" s="56" t="s">
        <v>148</v>
      </c>
    </row>
    <row r="28" spans="1:13" ht="14.25">
      <c r="A28" s="2" t="s">
        <v>57</v>
      </c>
      <c r="B28" s="1" t="s">
        <v>58</v>
      </c>
      <c r="C28" s="13">
        <v>14751.29</v>
      </c>
      <c r="E28" s="28">
        <f t="shared" si="0"/>
        <v>14751.29</v>
      </c>
      <c r="F28" s="28">
        <f t="shared" si="1"/>
        <v>295.0258</v>
      </c>
      <c r="G28" s="28">
        <f t="shared" si="2"/>
        <v>1106.3467499999999</v>
      </c>
      <c r="H28" s="28">
        <f t="shared" si="3"/>
        <v>16152.662550000001</v>
      </c>
      <c r="I28" s="28">
        <f t="shared" si="4"/>
        <v>2584.4260080000004</v>
      </c>
      <c r="J28" s="28">
        <f t="shared" si="5"/>
        <v>18737.088558000003</v>
      </c>
      <c r="L28" s="58" t="s">
        <v>128</v>
      </c>
      <c r="M28" s="58" t="s">
        <v>149</v>
      </c>
    </row>
    <row r="29" spans="1:13" ht="14.25">
      <c r="A29" s="2" t="s">
        <v>59</v>
      </c>
      <c r="B29" s="1" t="s">
        <v>60</v>
      </c>
      <c r="C29" s="13">
        <v>5574.76</v>
      </c>
      <c r="E29" s="28">
        <f t="shared" si="0"/>
        <v>5574.76</v>
      </c>
      <c r="F29" s="28">
        <f t="shared" si="1"/>
        <v>111.49520000000001</v>
      </c>
      <c r="G29" s="28">
        <f t="shared" si="2"/>
        <v>418.10700000000003</v>
      </c>
      <c r="H29" s="28">
        <f t="shared" si="3"/>
        <v>6104.3622000000005</v>
      </c>
      <c r="I29" s="28">
        <f t="shared" si="4"/>
        <v>976.6979520000001</v>
      </c>
      <c r="J29" s="28">
        <f t="shared" si="5"/>
        <v>7081.0601520000009</v>
      </c>
      <c r="L29" s="55" t="s">
        <v>128</v>
      </c>
      <c r="M29" s="56" t="s">
        <v>150</v>
      </c>
    </row>
    <row r="30" spans="1:13" ht="14.25">
      <c r="A30" s="2" t="s">
        <v>61</v>
      </c>
      <c r="B30" s="1" t="s">
        <v>62</v>
      </c>
      <c r="C30" s="13">
        <v>25341.22</v>
      </c>
      <c r="E30" s="28">
        <f t="shared" si="0"/>
        <v>25341.22</v>
      </c>
      <c r="F30" s="28">
        <f t="shared" si="1"/>
        <v>506.82440000000003</v>
      </c>
      <c r="G30" s="28">
        <f t="shared" si="2"/>
        <v>1900.5915</v>
      </c>
      <c r="H30" s="28">
        <f t="shared" si="3"/>
        <v>27748.635900000001</v>
      </c>
      <c r="I30" s="28">
        <f t="shared" si="4"/>
        <v>4439.7817439999999</v>
      </c>
      <c r="J30" s="28">
        <f t="shared" si="5"/>
        <v>32188.417644000001</v>
      </c>
      <c r="L30" s="56" t="s">
        <v>128</v>
      </c>
      <c r="M30" s="56" t="s">
        <v>151</v>
      </c>
    </row>
    <row r="31" spans="1:13" ht="14.25">
      <c r="A31" s="2" t="s">
        <v>63</v>
      </c>
      <c r="B31" s="1" t="s">
        <v>64</v>
      </c>
      <c r="C31" s="13">
        <v>18403.43</v>
      </c>
      <c r="E31" s="28">
        <f t="shared" si="0"/>
        <v>18403.43</v>
      </c>
      <c r="F31" s="28">
        <f t="shared" si="1"/>
        <v>368.0686</v>
      </c>
      <c r="G31" s="28">
        <f t="shared" si="2"/>
        <v>1380.2572499999999</v>
      </c>
      <c r="H31" s="28">
        <f t="shared" si="3"/>
        <v>20151.755849999998</v>
      </c>
      <c r="I31" s="28">
        <f t="shared" si="4"/>
        <v>3224.2809359999997</v>
      </c>
      <c r="J31" s="28">
        <f t="shared" si="5"/>
        <v>23376.036785999997</v>
      </c>
      <c r="L31" s="56" t="s">
        <v>128</v>
      </c>
      <c r="M31" s="56" t="s">
        <v>152</v>
      </c>
    </row>
    <row r="32" spans="1:13" ht="14.25">
      <c r="A32" s="2" t="s">
        <v>65</v>
      </c>
      <c r="B32" s="1" t="s">
        <v>66</v>
      </c>
      <c r="C32" s="13">
        <v>2921.25</v>
      </c>
      <c r="E32" s="28">
        <f t="shared" si="0"/>
        <v>2921.25</v>
      </c>
      <c r="F32" s="28">
        <f t="shared" si="1"/>
        <v>58.425000000000004</v>
      </c>
      <c r="G32" s="28">
        <f t="shared" si="2"/>
        <v>219.09375</v>
      </c>
      <c r="H32" s="28">
        <f t="shared" si="3"/>
        <v>3198.7687500000002</v>
      </c>
      <c r="I32" s="28">
        <f t="shared" si="4"/>
        <v>511.80300000000005</v>
      </c>
      <c r="J32" s="28">
        <f t="shared" si="5"/>
        <v>3710.5717500000001</v>
      </c>
      <c r="L32" s="55" t="s">
        <v>140</v>
      </c>
      <c r="M32" s="56" t="s">
        <v>153</v>
      </c>
    </row>
    <row r="33" spans="1:13" ht="14.25">
      <c r="A33" s="2" t="s">
        <v>67</v>
      </c>
      <c r="B33" s="1" t="s">
        <v>68</v>
      </c>
      <c r="C33" s="13">
        <v>1026.76</v>
      </c>
      <c r="E33" s="28">
        <f t="shared" si="0"/>
        <v>1026.76</v>
      </c>
      <c r="F33" s="28">
        <f t="shared" si="1"/>
        <v>20.5352</v>
      </c>
      <c r="G33" s="28">
        <f t="shared" si="2"/>
        <v>77.006999999999991</v>
      </c>
      <c r="H33" s="28">
        <f t="shared" si="3"/>
        <v>1124.3022000000001</v>
      </c>
      <c r="I33" s="28">
        <f t="shared" si="4"/>
        <v>179.88835200000003</v>
      </c>
      <c r="J33" s="28">
        <f t="shared" si="5"/>
        <v>1304.190552</v>
      </c>
      <c r="L33" s="55" t="s">
        <v>130</v>
      </c>
      <c r="M33" s="56" t="s">
        <v>154</v>
      </c>
    </row>
    <row r="34" spans="1:13" ht="14.25">
      <c r="A34" s="2" t="s">
        <v>69</v>
      </c>
      <c r="B34" s="1" t="s">
        <v>70</v>
      </c>
      <c r="C34" s="13">
        <v>1479.31</v>
      </c>
      <c r="E34" s="28">
        <f t="shared" si="0"/>
        <v>1479.31</v>
      </c>
      <c r="F34" s="28">
        <f t="shared" si="1"/>
        <v>29.586199999999998</v>
      </c>
      <c r="G34" s="28">
        <f t="shared" si="2"/>
        <v>110.94824999999999</v>
      </c>
      <c r="H34" s="28">
        <f t="shared" si="3"/>
        <v>1619.8444499999998</v>
      </c>
      <c r="I34" s="28">
        <f t="shared" si="4"/>
        <v>259.17511199999996</v>
      </c>
      <c r="J34" s="28">
        <f t="shared" si="5"/>
        <v>1879.0195619999997</v>
      </c>
      <c r="L34" s="56" t="s">
        <v>128</v>
      </c>
      <c r="M34" s="56" t="s">
        <v>155</v>
      </c>
    </row>
    <row r="35" spans="1:13" ht="14.25">
      <c r="A35" s="2" t="s">
        <v>71</v>
      </c>
      <c r="B35" s="1" t="s">
        <v>72</v>
      </c>
      <c r="C35" s="13">
        <v>8724.8700000000008</v>
      </c>
      <c r="E35" s="28">
        <f t="shared" si="0"/>
        <v>8724.8700000000008</v>
      </c>
      <c r="F35" s="28">
        <f t="shared" si="1"/>
        <v>174.49740000000003</v>
      </c>
      <c r="G35" s="28">
        <f t="shared" si="2"/>
        <v>654.36525000000006</v>
      </c>
      <c r="H35" s="28">
        <f t="shared" si="3"/>
        <v>9553.7326500000017</v>
      </c>
      <c r="I35" s="28">
        <f t="shared" si="4"/>
        <v>1528.5972240000003</v>
      </c>
      <c r="J35" s="28">
        <f t="shared" si="5"/>
        <v>11082.329874000003</v>
      </c>
      <c r="L35" s="56" t="s">
        <v>130</v>
      </c>
      <c r="M35" s="56" t="s">
        <v>156</v>
      </c>
    </row>
    <row r="36" spans="1:13" ht="14.25">
      <c r="A36" s="2" t="s">
        <v>73</v>
      </c>
      <c r="B36" s="1" t="s">
        <v>74</v>
      </c>
      <c r="C36" s="13">
        <v>5309.94</v>
      </c>
      <c r="E36" s="28">
        <f t="shared" si="0"/>
        <v>5309.94</v>
      </c>
      <c r="F36" s="28">
        <f t="shared" si="1"/>
        <v>106.19879999999999</v>
      </c>
      <c r="G36" s="28">
        <f t="shared" si="2"/>
        <v>398.24549999999994</v>
      </c>
      <c r="H36" s="28">
        <f t="shared" si="3"/>
        <v>5814.3842999999997</v>
      </c>
      <c r="I36" s="28">
        <f t="shared" si="4"/>
        <v>930.30148799999995</v>
      </c>
      <c r="J36" s="28">
        <f t="shared" si="5"/>
        <v>6744.6857879999998</v>
      </c>
      <c r="L36" s="56" t="s">
        <v>128</v>
      </c>
      <c r="M36" s="56" t="s">
        <v>157</v>
      </c>
    </row>
    <row r="37" spans="1:13" ht="14.25">
      <c r="A37" s="2" t="s">
        <v>75</v>
      </c>
      <c r="B37" s="1" t="s">
        <v>76</v>
      </c>
      <c r="C37" s="13">
        <v>1026.76</v>
      </c>
      <c r="E37" s="28">
        <f t="shared" si="0"/>
        <v>1026.76</v>
      </c>
      <c r="F37" s="28">
        <f t="shared" si="1"/>
        <v>20.5352</v>
      </c>
      <c r="G37" s="28">
        <f t="shared" si="2"/>
        <v>77.006999999999991</v>
      </c>
      <c r="H37" s="28">
        <f t="shared" si="3"/>
        <v>1124.3022000000001</v>
      </c>
      <c r="I37" s="28">
        <f t="shared" si="4"/>
        <v>179.88835200000003</v>
      </c>
      <c r="J37" s="28">
        <f t="shared" si="5"/>
        <v>1304.190552</v>
      </c>
      <c r="L37" s="56" t="s">
        <v>128</v>
      </c>
      <c r="M37" s="56" t="s">
        <v>158</v>
      </c>
    </row>
    <row r="38" spans="1:13" ht="14.25">
      <c r="A38" s="2" t="s">
        <v>77</v>
      </c>
      <c r="B38" s="1" t="s">
        <v>78</v>
      </c>
      <c r="C38" s="13">
        <v>1026.76</v>
      </c>
      <c r="E38" s="28">
        <f t="shared" si="0"/>
        <v>1026.76</v>
      </c>
      <c r="F38" s="28">
        <f t="shared" si="1"/>
        <v>20.5352</v>
      </c>
      <c r="G38" s="28">
        <f t="shared" si="2"/>
        <v>77.006999999999991</v>
      </c>
      <c r="H38" s="28">
        <f t="shared" si="3"/>
        <v>1124.3022000000001</v>
      </c>
      <c r="I38" s="28">
        <f t="shared" si="4"/>
        <v>179.88835200000003</v>
      </c>
      <c r="J38" s="28">
        <f t="shared" si="5"/>
        <v>1304.190552</v>
      </c>
      <c r="L38" s="56" t="s">
        <v>128</v>
      </c>
      <c r="M38" s="56" t="s">
        <v>159</v>
      </c>
    </row>
    <row r="39" spans="1:13" ht="14.25">
      <c r="A39" s="2" t="s">
        <v>79</v>
      </c>
      <c r="B39" s="1" t="s">
        <v>80</v>
      </c>
      <c r="C39" s="13">
        <v>2283.8200000000002</v>
      </c>
      <c r="E39" s="28">
        <f t="shared" si="0"/>
        <v>2283.8200000000002</v>
      </c>
      <c r="F39" s="28">
        <f t="shared" si="1"/>
        <v>45.676400000000001</v>
      </c>
      <c r="G39" s="28">
        <f t="shared" si="2"/>
        <v>171.28650000000002</v>
      </c>
      <c r="H39" s="28">
        <f t="shared" si="3"/>
        <v>2500.7829000000002</v>
      </c>
      <c r="I39" s="28">
        <f t="shared" si="4"/>
        <v>400.12526400000002</v>
      </c>
      <c r="J39" s="28">
        <f t="shared" si="5"/>
        <v>2900.9081640000004</v>
      </c>
      <c r="L39" s="55" t="s">
        <v>128</v>
      </c>
      <c r="M39" s="56" t="s">
        <v>160</v>
      </c>
    </row>
    <row r="40" spans="1:13" ht="14.25">
      <c r="A40" s="2" t="s">
        <v>81</v>
      </c>
      <c r="B40" s="1" t="s">
        <v>82</v>
      </c>
      <c r="C40" s="13">
        <v>7530.39</v>
      </c>
      <c r="E40" s="28">
        <f t="shared" si="0"/>
        <v>7530.39</v>
      </c>
      <c r="F40" s="28">
        <f t="shared" si="1"/>
        <v>150.6078</v>
      </c>
      <c r="G40" s="28">
        <f t="shared" si="2"/>
        <v>564.77925000000005</v>
      </c>
      <c r="H40" s="28">
        <f t="shared" si="3"/>
        <v>8245.7770500000006</v>
      </c>
      <c r="I40" s="28">
        <f t="shared" si="4"/>
        <v>1319.3243280000002</v>
      </c>
      <c r="J40" s="28">
        <f t="shared" si="5"/>
        <v>9565.1013780000012</v>
      </c>
      <c r="L40" s="55" t="s">
        <v>130</v>
      </c>
      <c r="M40" s="56" t="s">
        <v>161</v>
      </c>
    </row>
    <row r="41" spans="1:13" ht="14.25">
      <c r="A41" s="2" t="s">
        <v>83</v>
      </c>
      <c r="B41" s="1" t="s">
        <v>84</v>
      </c>
      <c r="C41" s="13">
        <v>5420.27</v>
      </c>
      <c r="E41" s="28">
        <f t="shared" si="0"/>
        <v>5420.27</v>
      </c>
      <c r="F41" s="28">
        <f t="shared" si="1"/>
        <v>108.40540000000001</v>
      </c>
      <c r="G41" s="28">
        <f t="shared" si="2"/>
        <v>406.52025000000003</v>
      </c>
      <c r="H41" s="28">
        <f t="shared" si="3"/>
        <v>5935.1956499999997</v>
      </c>
      <c r="I41" s="28">
        <f t="shared" si="4"/>
        <v>949.631304</v>
      </c>
      <c r="J41" s="28">
        <f t="shared" si="5"/>
        <v>6884.8269540000001</v>
      </c>
      <c r="L41" s="55" t="s">
        <v>128</v>
      </c>
      <c r="M41" s="56" t="s">
        <v>162</v>
      </c>
    </row>
    <row r="42" spans="1:13" ht="14.25">
      <c r="A42" s="2" t="s">
        <v>85</v>
      </c>
      <c r="B42" s="1" t="s">
        <v>86</v>
      </c>
      <c r="C42" s="13">
        <v>1551.56</v>
      </c>
      <c r="E42" s="28">
        <f t="shared" si="0"/>
        <v>1551.56</v>
      </c>
      <c r="F42" s="28">
        <f t="shared" si="1"/>
        <v>31.031199999999998</v>
      </c>
      <c r="G42" s="28">
        <f t="shared" si="2"/>
        <v>116.36699999999999</v>
      </c>
      <c r="H42" s="28">
        <f t="shared" si="3"/>
        <v>1698.9581999999998</v>
      </c>
      <c r="I42" s="28">
        <f t="shared" si="4"/>
        <v>271.83331199999998</v>
      </c>
      <c r="J42" s="28">
        <f t="shared" si="5"/>
        <v>1970.7915119999998</v>
      </c>
      <c r="L42" s="55" t="s">
        <v>140</v>
      </c>
      <c r="M42" s="56" t="s">
        <v>163</v>
      </c>
    </row>
    <row r="43" spans="1:13" ht="14.25">
      <c r="A43" s="2" t="s">
        <v>87</v>
      </c>
      <c r="B43" s="1" t="s">
        <v>88</v>
      </c>
      <c r="C43" s="13">
        <v>3526.76</v>
      </c>
      <c r="E43" s="28">
        <f t="shared" si="0"/>
        <v>3526.76</v>
      </c>
      <c r="F43" s="28">
        <f t="shared" si="1"/>
        <v>70.535200000000003</v>
      </c>
      <c r="G43" s="28">
        <f t="shared" si="2"/>
        <v>264.50700000000001</v>
      </c>
      <c r="H43" s="28">
        <f t="shared" si="3"/>
        <v>3861.8022000000001</v>
      </c>
      <c r="I43" s="28">
        <f t="shared" si="4"/>
        <v>617.88835200000005</v>
      </c>
      <c r="J43" s="28">
        <f t="shared" si="5"/>
        <v>4479.690552</v>
      </c>
      <c r="L43" s="55" t="s">
        <v>130</v>
      </c>
      <c r="M43" s="56" t="s">
        <v>164</v>
      </c>
    </row>
    <row r="44" spans="1:13" ht="14.25">
      <c r="A44" s="2" t="s">
        <v>89</v>
      </c>
      <c r="B44" s="1" t="s">
        <v>90</v>
      </c>
      <c r="C44" s="13">
        <v>7683.57</v>
      </c>
      <c r="E44" s="28">
        <f t="shared" si="0"/>
        <v>7683.57</v>
      </c>
      <c r="F44" s="28">
        <f t="shared" si="1"/>
        <v>153.67140000000001</v>
      </c>
      <c r="G44" s="28">
        <f t="shared" si="2"/>
        <v>576.26774999999998</v>
      </c>
      <c r="H44" s="28">
        <f t="shared" si="3"/>
        <v>8413.5091499999999</v>
      </c>
      <c r="I44" s="28">
        <f t="shared" si="4"/>
        <v>1346.161464</v>
      </c>
      <c r="J44" s="28">
        <f t="shared" si="5"/>
        <v>9759.6706140000006</v>
      </c>
      <c r="L44" s="55" t="s">
        <v>128</v>
      </c>
      <c r="M44" s="56" t="s">
        <v>165</v>
      </c>
    </row>
    <row r="45" spans="1:13" ht="14.25">
      <c r="A45" s="2" t="s">
        <v>91</v>
      </c>
      <c r="B45" s="1" t="s">
        <v>92</v>
      </c>
      <c r="C45" s="13">
        <v>1026.76</v>
      </c>
      <c r="E45" s="28">
        <f t="shared" si="0"/>
        <v>1026.76</v>
      </c>
      <c r="F45" s="28">
        <f t="shared" si="1"/>
        <v>20.5352</v>
      </c>
      <c r="G45" s="28">
        <f t="shared" si="2"/>
        <v>77.006999999999991</v>
      </c>
      <c r="H45" s="28">
        <f t="shared" si="3"/>
        <v>1124.3022000000001</v>
      </c>
      <c r="I45" s="28">
        <f t="shared" si="4"/>
        <v>179.88835200000003</v>
      </c>
      <c r="J45" s="28">
        <f t="shared" si="5"/>
        <v>1304.190552</v>
      </c>
      <c r="L45" s="56" t="s">
        <v>128</v>
      </c>
      <c r="M45" s="56" t="s">
        <v>166</v>
      </c>
    </row>
    <row r="46" spans="1:13" ht="14.25">
      <c r="A46" s="2" t="s">
        <v>93</v>
      </c>
      <c r="B46" s="1" t="s">
        <v>94</v>
      </c>
      <c r="C46" s="13">
        <v>1026.76</v>
      </c>
      <c r="E46" s="28">
        <f t="shared" si="0"/>
        <v>1026.76</v>
      </c>
      <c r="F46" s="28">
        <f t="shared" si="1"/>
        <v>20.5352</v>
      </c>
      <c r="G46" s="28">
        <f t="shared" si="2"/>
        <v>77.006999999999991</v>
      </c>
      <c r="H46" s="28">
        <f t="shared" si="3"/>
        <v>1124.3022000000001</v>
      </c>
      <c r="I46" s="28">
        <f t="shared" si="4"/>
        <v>179.88835200000003</v>
      </c>
      <c r="J46" s="28">
        <f t="shared" si="5"/>
        <v>1304.190552</v>
      </c>
      <c r="L46" s="55" t="s">
        <v>130</v>
      </c>
      <c r="M46" s="56" t="s">
        <v>167</v>
      </c>
    </row>
    <row r="47" spans="1:13" ht="14.25">
      <c r="A47" s="2" t="s">
        <v>95</v>
      </c>
      <c r="B47" s="1" t="s">
        <v>96</v>
      </c>
      <c r="C47" s="13">
        <v>1026.76</v>
      </c>
      <c r="E47" s="28">
        <f t="shared" si="0"/>
        <v>1026.76</v>
      </c>
      <c r="F47" s="28">
        <f t="shared" si="1"/>
        <v>20.5352</v>
      </c>
      <c r="G47" s="28">
        <f t="shared" si="2"/>
        <v>77.006999999999991</v>
      </c>
      <c r="H47" s="28">
        <f t="shared" si="3"/>
        <v>1124.3022000000001</v>
      </c>
      <c r="I47" s="28">
        <f t="shared" si="4"/>
        <v>179.88835200000003</v>
      </c>
      <c r="J47" s="28">
        <f t="shared" si="5"/>
        <v>1304.190552</v>
      </c>
      <c r="L47" s="59" t="s">
        <v>128</v>
      </c>
      <c r="M47" s="59" t="s">
        <v>168</v>
      </c>
    </row>
    <row r="49" spans="1:10" s="7" customFormat="1">
      <c r="A49" s="15"/>
      <c r="C49" s="7" t="s">
        <v>97</v>
      </c>
      <c r="E49" s="26" t="s">
        <v>97</v>
      </c>
      <c r="F49" s="26" t="s">
        <v>97</v>
      </c>
      <c r="G49" s="26" t="s">
        <v>97</v>
      </c>
      <c r="H49" s="26" t="s">
        <v>97</v>
      </c>
      <c r="I49" s="26" t="s">
        <v>97</v>
      </c>
      <c r="J49" s="26" t="s">
        <v>97</v>
      </c>
    </row>
    <row r="50" spans="1:10" ht="13.5" thickBot="1">
      <c r="A50" s="18" t="s">
        <v>98</v>
      </c>
      <c r="B50" s="1" t="s">
        <v>99</v>
      </c>
      <c r="C50" s="17">
        <v>282477.96999999997</v>
      </c>
      <c r="E50" s="29">
        <f>SUM(E11:E47)</f>
        <v>282477.97000000009</v>
      </c>
      <c r="F50" s="29">
        <f t="shared" ref="F50:J50" si="6">SUM(F11:F47)</f>
        <v>5649.5594000000019</v>
      </c>
      <c r="G50" s="29">
        <f t="shared" si="6"/>
        <v>21185.847750000008</v>
      </c>
      <c r="H50" s="29">
        <f t="shared" si="6"/>
        <v>309313.37714999984</v>
      </c>
      <c r="I50" s="29">
        <f t="shared" si="6"/>
        <v>49490.140344000014</v>
      </c>
      <c r="J50" s="29">
        <f t="shared" si="6"/>
        <v>358803.51749400009</v>
      </c>
    </row>
    <row r="51" spans="1:10" ht="12" thickTop="1"/>
    <row r="52" spans="1:10">
      <c r="C52" s="1" t="s">
        <v>99</v>
      </c>
    </row>
    <row r="53" spans="1:10">
      <c r="A53" s="2" t="s">
        <v>99</v>
      </c>
      <c r="B53" s="1" t="s">
        <v>99</v>
      </c>
      <c r="C53" s="16"/>
    </row>
  </sheetData>
  <autoFilter ref="A10:M47"/>
  <mergeCells count="1">
    <mergeCell ref="E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pane xSplit="2" ySplit="10" topLeftCell="E26" activePane="bottomRight" state="frozen"/>
      <selection pane="topRight" activeCell="C1" sqref="C1"/>
      <selection pane="bottomLeft" activeCell="A11" sqref="A11"/>
      <selection pane="bottomRight" activeCell="O32" sqref="O32"/>
    </sheetView>
  </sheetViews>
  <sheetFormatPr baseColWidth="10" defaultRowHeight="11.25"/>
  <cols>
    <col min="1" max="1" width="8.140625" style="2" customWidth="1"/>
    <col min="2" max="2" width="27.28515625" style="1" customWidth="1"/>
    <col min="3" max="4" width="10.42578125" style="1" customWidth="1"/>
    <col min="5" max="5" width="11.5703125" style="1" customWidth="1"/>
    <col min="6" max="6" width="13.5703125" style="1" bestFit="1" customWidth="1"/>
    <col min="7" max="9" width="13" style="1" bestFit="1" customWidth="1"/>
    <col min="10" max="10" width="11.28515625" style="1" customWidth="1"/>
    <col min="11" max="11" width="11.5703125" style="1" customWidth="1"/>
    <col min="12" max="12" width="9.85546875" style="1" customWidth="1"/>
    <col min="13" max="13" width="10.28515625" style="1" customWidth="1"/>
    <col min="14" max="15" width="13" style="1" bestFit="1" customWidth="1"/>
    <col min="16" max="16384" width="11.42578125" style="1"/>
  </cols>
  <sheetData>
    <row r="1" spans="1:15" ht="18" customHeight="1">
      <c r="A1" s="3" t="s">
        <v>0</v>
      </c>
      <c r="B1" s="43" t="s">
        <v>99</v>
      </c>
      <c r="C1" s="44"/>
      <c r="D1" s="44"/>
    </row>
    <row r="2" spans="1:15" ht="24.95" customHeight="1">
      <c r="A2" s="4" t="s">
        <v>1</v>
      </c>
      <c r="B2" s="20" t="s">
        <v>2</v>
      </c>
      <c r="C2" s="21"/>
      <c r="D2" s="21"/>
    </row>
    <row r="3" spans="1:15" ht="15.75">
      <c r="B3" s="22" t="s">
        <v>3</v>
      </c>
      <c r="C3" s="23"/>
      <c r="D3" s="23"/>
      <c r="E3" s="7"/>
    </row>
    <row r="4" spans="1:15" ht="15">
      <c r="B4" s="24" t="s">
        <v>4</v>
      </c>
      <c r="C4" s="23"/>
      <c r="D4" s="23"/>
      <c r="E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880.08</v>
      </c>
      <c r="D11" s="13">
        <v>146.68</v>
      </c>
      <c r="E11" s="13">
        <v>10925.43</v>
      </c>
      <c r="F11" s="13">
        <v>11952.19</v>
      </c>
      <c r="G11" s="13">
        <v>0</v>
      </c>
      <c r="H11" s="13">
        <v>0</v>
      </c>
      <c r="I11" s="13">
        <v>0</v>
      </c>
      <c r="J11" s="13">
        <v>2738.5</v>
      </c>
      <c r="K11" s="13">
        <v>327.10000000000002</v>
      </c>
      <c r="L11" s="14">
        <v>-0.08</v>
      </c>
      <c r="M11" s="13">
        <v>266.67</v>
      </c>
      <c r="N11" s="13">
        <v>3332.19</v>
      </c>
      <c r="O11" s="13">
        <v>8620</v>
      </c>
    </row>
    <row r="12" spans="1:15">
      <c r="A12" s="2" t="s">
        <v>25</v>
      </c>
      <c r="B12" s="1" t="s">
        <v>26</v>
      </c>
      <c r="C12" s="13">
        <v>880.08</v>
      </c>
      <c r="D12" s="13">
        <v>146.68</v>
      </c>
      <c r="E12" s="13">
        <v>0</v>
      </c>
      <c r="F12" s="13">
        <v>1026.76</v>
      </c>
      <c r="G12" s="13">
        <v>0</v>
      </c>
      <c r="H12" s="13">
        <v>0</v>
      </c>
      <c r="I12" s="14">
        <v>-18.41</v>
      </c>
      <c r="J12" s="13">
        <v>0</v>
      </c>
      <c r="K12" s="13">
        <v>25.48</v>
      </c>
      <c r="L12" s="14">
        <v>-0.11</v>
      </c>
      <c r="M12" s="13">
        <v>0</v>
      </c>
      <c r="N12" s="13">
        <v>6.96</v>
      </c>
      <c r="O12" s="13">
        <v>1019.8</v>
      </c>
    </row>
    <row r="13" spans="1:15">
      <c r="A13" s="2" t="s">
        <v>27</v>
      </c>
      <c r="B13" s="1" t="s">
        <v>28</v>
      </c>
      <c r="C13" s="13">
        <v>880.08</v>
      </c>
      <c r="D13" s="13">
        <v>146.68</v>
      </c>
      <c r="E13" s="13">
        <v>641.75</v>
      </c>
      <c r="F13" s="13">
        <v>1668.51</v>
      </c>
      <c r="G13" s="13">
        <v>0</v>
      </c>
      <c r="H13" s="13">
        <v>0</v>
      </c>
      <c r="I13" s="13">
        <v>0</v>
      </c>
      <c r="J13" s="13">
        <v>82.87</v>
      </c>
      <c r="K13" s="13">
        <v>155.5</v>
      </c>
      <c r="L13" s="14">
        <v>-0.13</v>
      </c>
      <c r="M13" s="13">
        <v>266.67</v>
      </c>
      <c r="N13" s="13">
        <v>504.91</v>
      </c>
      <c r="O13" s="13">
        <v>1163.5999999999999</v>
      </c>
    </row>
    <row r="14" spans="1:15">
      <c r="A14" s="2" t="s">
        <v>29</v>
      </c>
      <c r="B14" s="1" t="s">
        <v>30</v>
      </c>
      <c r="C14" s="13">
        <v>880.08</v>
      </c>
      <c r="D14" s="13">
        <v>146.68</v>
      </c>
      <c r="E14" s="13">
        <v>1018.07</v>
      </c>
      <c r="F14" s="13">
        <v>2044.83</v>
      </c>
      <c r="G14" s="13">
        <v>367.04</v>
      </c>
      <c r="H14" s="13">
        <v>0</v>
      </c>
      <c r="I14" s="13">
        <v>0</v>
      </c>
      <c r="J14" s="13">
        <v>192.62</v>
      </c>
      <c r="K14" s="13">
        <v>263.97000000000003</v>
      </c>
      <c r="L14" s="13">
        <v>0</v>
      </c>
      <c r="M14" s="13">
        <v>0</v>
      </c>
      <c r="N14" s="13">
        <v>823.63</v>
      </c>
      <c r="O14" s="13">
        <v>1221.2</v>
      </c>
    </row>
    <row r="15" spans="1:15">
      <c r="A15" s="2" t="s">
        <v>31</v>
      </c>
      <c r="B15" s="1" t="s">
        <v>32</v>
      </c>
      <c r="C15" s="13">
        <v>1500</v>
      </c>
      <c r="D15" s="13">
        <v>250</v>
      </c>
      <c r="E15" s="13">
        <v>0</v>
      </c>
      <c r="F15" s="13">
        <v>1750</v>
      </c>
      <c r="G15" s="13">
        <v>0</v>
      </c>
      <c r="H15" s="13">
        <v>0</v>
      </c>
      <c r="I15" s="13">
        <v>0</v>
      </c>
      <c r="J15" s="13">
        <v>144.21</v>
      </c>
      <c r="K15" s="13">
        <v>44.69</v>
      </c>
      <c r="L15" s="14">
        <v>-0.1</v>
      </c>
      <c r="M15" s="13">
        <v>0</v>
      </c>
      <c r="N15" s="13">
        <v>188.8</v>
      </c>
      <c r="O15" s="13">
        <v>1561.2</v>
      </c>
    </row>
    <row r="16" spans="1:15">
      <c r="A16" s="2" t="s">
        <v>33</v>
      </c>
      <c r="B16" s="1" t="s">
        <v>34</v>
      </c>
      <c r="C16" s="13">
        <v>880.08</v>
      </c>
      <c r="D16" s="13">
        <v>146.68</v>
      </c>
      <c r="E16" s="13">
        <v>7202.64</v>
      </c>
      <c r="F16" s="13">
        <v>8229.4</v>
      </c>
      <c r="G16" s="13">
        <v>469.66</v>
      </c>
      <c r="H16" s="13">
        <v>0</v>
      </c>
      <c r="I16" s="13">
        <v>0</v>
      </c>
      <c r="J16" s="13">
        <v>1621.66</v>
      </c>
      <c r="K16" s="13">
        <v>158.25</v>
      </c>
      <c r="L16" s="13">
        <v>0.03</v>
      </c>
      <c r="M16" s="13">
        <v>0</v>
      </c>
      <c r="N16" s="13">
        <v>2249.6</v>
      </c>
      <c r="O16" s="13">
        <v>5979.8</v>
      </c>
    </row>
    <row r="17" spans="1:15">
      <c r="A17" s="2" t="s">
        <v>35</v>
      </c>
      <c r="B17" s="1" t="s">
        <v>36</v>
      </c>
      <c r="C17" s="13">
        <v>880.08</v>
      </c>
      <c r="D17" s="13">
        <v>146.68</v>
      </c>
      <c r="E17" s="13">
        <v>6647.37</v>
      </c>
      <c r="F17" s="13">
        <v>7674.13</v>
      </c>
      <c r="G17" s="13">
        <v>0</v>
      </c>
      <c r="H17" s="13">
        <v>0</v>
      </c>
      <c r="I17" s="13">
        <v>0</v>
      </c>
      <c r="J17" s="13">
        <v>1455.08</v>
      </c>
      <c r="K17" s="13">
        <v>45.36</v>
      </c>
      <c r="L17" s="14">
        <v>-0.11</v>
      </c>
      <c r="M17" s="13">
        <v>0</v>
      </c>
      <c r="N17" s="13">
        <v>1500.33</v>
      </c>
      <c r="O17" s="13">
        <v>6173.8</v>
      </c>
    </row>
    <row r="18" spans="1:15">
      <c r="A18" s="2" t="s">
        <v>37</v>
      </c>
      <c r="B18" s="1" t="s">
        <v>38</v>
      </c>
      <c r="C18" s="13">
        <v>4000.08</v>
      </c>
      <c r="D18" s="13">
        <v>666.68</v>
      </c>
      <c r="E18" s="13">
        <v>6970.21</v>
      </c>
      <c r="F18" s="13">
        <v>11636.97</v>
      </c>
      <c r="G18" s="13">
        <v>0</v>
      </c>
      <c r="H18" s="13">
        <v>0</v>
      </c>
      <c r="I18" s="13">
        <v>0</v>
      </c>
      <c r="J18" s="13">
        <v>2643.93</v>
      </c>
      <c r="K18" s="13">
        <v>360.26</v>
      </c>
      <c r="L18" s="14">
        <v>-0.02</v>
      </c>
      <c r="M18" s="13">
        <v>480</v>
      </c>
      <c r="N18" s="13">
        <v>3484.17</v>
      </c>
      <c r="O18" s="13">
        <v>8152.8</v>
      </c>
    </row>
    <row r="19" spans="1:15">
      <c r="A19" s="2" t="s">
        <v>39</v>
      </c>
      <c r="B19" s="1" t="s">
        <v>40</v>
      </c>
      <c r="C19" s="13">
        <v>880.08</v>
      </c>
      <c r="D19" s="13">
        <v>146.68</v>
      </c>
      <c r="E19" s="13">
        <v>29037.1</v>
      </c>
      <c r="F19" s="13">
        <v>30063.86</v>
      </c>
      <c r="G19" s="13">
        <v>0</v>
      </c>
      <c r="H19" s="13">
        <v>0</v>
      </c>
      <c r="I19" s="13">
        <v>0</v>
      </c>
      <c r="J19" s="13">
        <v>8702.9500000000007</v>
      </c>
      <c r="K19" s="13">
        <v>281.52</v>
      </c>
      <c r="L19" s="14">
        <v>-0.08</v>
      </c>
      <c r="M19" s="13">
        <v>266.67</v>
      </c>
      <c r="N19" s="13">
        <v>9251.06</v>
      </c>
      <c r="O19" s="13">
        <v>20812.8</v>
      </c>
    </row>
    <row r="20" spans="1:15">
      <c r="A20" s="2" t="s">
        <v>41</v>
      </c>
      <c r="B20" s="1" t="s">
        <v>42</v>
      </c>
      <c r="C20" s="13">
        <v>1000.08</v>
      </c>
      <c r="D20" s="13">
        <v>166.68</v>
      </c>
      <c r="E20" s="13">
        <v>577.97</v>
      </c>
      <c r="F20" s="13">
        <v>1744.73</v>
      </c>
      <c r="G20" s="13">
        <v>405.41</v>
      </c>
      <c r="H20" s="13">
        <v>0</v>
      </c>
      <c r="I20" s="13">
        <v>0</v>
      </c>
      <c r="J20" s="13">
        <v>143.37</v>
      </c>
      <c r="K20" s="13">
        <v>138.4</v>
      </c>
      <c r="L20" s="14">
        <v>-0.05</v>
      </c>
      <c r="M20" s="13">
        <v>0</v>
      </c>
      <c r="N20" s="13">
        <v>687.13</v>
      </c>
      <c r="O20" s="13">
        <v>1057.5999999999999</v>
      </c>
    </row>
    <row r="21" spans="1:15">
      <c r="A21" s="2" t="s">
        <v>43</v>
      </c>
      <c r="B21" s="1" t="s">
        <v>44</v>
      </c>
      <c r="C21" s="13">
        <v>880.08</v>
      </c>
      <c r="D21" s="13">
        <v>146.68</v>
      </c>
      <c r="E21" s="13">
        <v>3736.13</v>
      </c>
      <c r="F21" s="13">
        <v>4762.8900000000003</v>
      </c>
      <c r="G21" s="13">
        <v>0</v>
      </c>
      <c r="H21" s="13">
        <v>0</v>
      </c>
      <c r="I21" s="13">
        <v>0</v>
      </c>
      <c r="J21" s="13">
        <v>761.96</v>
      </c>
      <c r="K21" s="13">
        <v>25.48</v>
      </c>
      <c r="L21" s="13">
        <v>0.05</v>
      </c>
      <c r="M21" s="13">
        <v>0</v>
      </c>
      <c r="N21" s="13">
        <v>787.49</v>
      </c>
      <c r="O21" s="13">
        <v>3975.4</v>
      </c>
    </row>
    <row r="22" spans="1:15">
      <c r="A22" s="2" t="s">
        <v>45</v>
      </c>
      <c r="B22" s="1" t="s">
        <v>46</v>
      </c>
      <c r="C22" s="13">
        <v>880.08</v>
      </c>
      <c r="D22" s="13">
        <v>146.68</v>
      </c>
      <c r="E22" s="13">
        <v>7483.26</v>
      </c>
      <c r="F22" s="13">
        <v>8510.02</v>
      </c>
      <c r="G22" s="13">
        <v>0</v>
      </c>
      <c r="H22" s="13">
        <v>0</v>
      </c>
      <c r="I22" s="13">
        <v>0</v>
      </c>
      <c r="J22" s="13">
        <v>1705.84</v>
      </c>
      <c r="K22" s="13">
        <v>25.48</v>
      </c>
      <c r="L22" s="14">
        <v>-0.1</v>
      </c>
      <c r="M22" s="13">
        <v>0</v>
      </c>
      <c r="N22" s="13">
        <v>1731.22</v>
      </c>
      <c r="O22" s="13">
        <v>6778.8</v>
      </c>
    </row>
    <row r="23" spans="1:15">
      <c r="A23" s="2" t="s">
        <v>47</v>
      </c>
      <c r="B23" s="1" t="s">
        <v>48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25.48</v>
      </c>
      <c r="L23" s="14">
        <v>-0.11</v>
      </c>
      <c r="M23" s="13">
        <v>0</v>
      </c>
      <c r="N23" s="13">
        <v>6.96</v>
      </c>
      <c r="O23" s="13">
        <v>1019.8</v>
      </c>
    </row>
    <row r="24" spans="1:15">
      <c r="A24" s="2" t="s">
        <v>49</v>
      </c>
      <c r="B24" s="1" t="s">
        <v>50</v>
      </c>
      <c r="C24" s="13">
        <v>6000</v>
      </c>
      <c r="D24" s="13">
        <v>1000</v>
      </c>
      <c r="E24" s="13">
        <v>46952.03</v>
      </c>
      <c r="F24" s="13">
        <v>53952.03</v>
      </c>
      <c r="G24" s="13">
        <v>174.31</v>
      </c>
      <c r="H24" s="13">
        <v>0</v>
      </c>
      <c r="I24" s="13">
        <v>0</v>
      </c>
      <c r="J24" s="13">
        <v>16824.93</v>
      </c>
      <c r="K24" s="13">
        <v>360.26</v>
      </c>
      <c r="L24" s="13">
        <v>0.13</v>
      </c>
      <c r="M24" s="13">
        <v>380</v>
      </c>
      <c r="N24" s="13">
        <v>17739.63</v>
      </c>
      <c r="O24" s="13">
        <v>36212.400000000001</v>
      </c>
    </row>
    <row r="25" spans="1:15">
      <c r="A25" s="2" t="s">
        <v>51</v>
      </c>
      <c r="B25" s="1" t="s">
        <v>52</v>
      </c>
      <c r="C25" s="13">
        <v>880.08</v>
      </c>
      <c r="D25" s="13">
        <v>146.68</v>
      </c>
      <c r="E25" s="13">
        <v>0</v>
      </c>
      <c r="F25" s="13">
        <v>1026.76</v>
      </c>
      <c r="G25" s="13">
        <v>0</v>
      </c>
      <c r="H25" s="13">
        <v>0</v>
      </c>
      <c r="I25" s="14">
        <v>-18.41</v>
      </c>
      <c r="J25" s="13">
        <v>0</v>
      </c>
      <c r="K25" s="13">
        <v>223.48</v>
      </c>
      <c r="L25" s="13">
        <v>0.02</v>
      </c>
      <c r="M25" s="13">
        <v>266.67</v>
      </c>
      <c r="N25" s="13">
        <v>471.76</v>
      </c>
      <c r="O25" s="13">
        <v>555</v>
      </c>
    </row>
    <row r="26" spans="1:15">
      <c r="A26" s="2" t="s">
        <v>53</v>
      </c>
      <c r="B26" s="1" t="s">
        <v>54</v>
      </c>
      <c r="C26" s="13">
        <v>880.08</v>
      </c>
      <c r="D26" s="13">
        <v>146.68</v>
      </c>
      <c r="E26" s="13">
        <v>10718.22</v>
      </c>
      <c r="F26" s="13">
        <v>11744.98</v>
      </c>
      <c r="G26" s="13">
        <v>0</v>
      </c>
      <c r="H26" s="13">
        <v>0</v>
      </c>
      <c r="I26" s="13">
        <v>0</v>
      </c>
      <c r="J26" s="13">
        <v>2676.33</v>
      </c>
      <c r="K26" s="13">
        <v>119.17</v>
      </c>
      <c r="L26" s="13">
        <v>0.08</v>
      </c>
      <c r="M26" s="13">
        <v>350</v>
      </c>
      <c r="N26" s="13">
        <v>3145.58</v>
      </c>
      <c r="O26" s="13">
        <v>8599.4</v>
      </c>
    </row>
    <row r="27" spans="1:15">
      <c r="A27" s="2" t="s">
        <v>55</v>
      </c>
      <c r="B27" s="1" t="s">
        <v>56</v>
      </c>
      <c r="C27" s="13">
        <v>880.08</v>
      </c>
      <c r="D27" s="13">
        <v>146.68</v>
      </c>
      <c r="E27" s="13">
        <v>5973.39</v>
      </c>
      <c r="F27" s="13">
        <v>7000.15</v>
      </c>
      <c r="G27" s="13">
        <v>0</v>
      </c>
      <c r="H27" s="13">
        <v>0</v>
      </c>
      <c r="I27" s="13">
        <v>0</v>
      </c>
      <c r="J27" s="13">
        <v>1287.74</v>
      </c>
      <c r="K27" s="13">
        <v>344.5</v>
      </c>
      <c r="L27" s="13">
        <v>0.11</v>
      </c>
      <c r="M27" s="13">
        <v>0</v>
      </c>
      <c r="N27" s="13">
        <v>1632.35</v>
      </c>
      <c r="O27" s="13">
        <v>5367.8</v>
      </c>
    </row>
    <row r="28" spans="1:15">
      <c r="A28" s="2" t="s">
        <v>57</v>
      </c>
      <c r="B28" s="1" t="s">
        <v>58</v>
      </c>
      <c r="C28" s="13">
        <v>0</v>
      </c>
      <c r="D28" s="13">
        <v>0</v>
      </c>
      <c r="E28" s="13">
        <v>14751.29</v>
      </c>
      <c r="F28" s="13">
        <v>14751.29</v>
      </c>
      <c r="G28" s="13">
        <v>0</v>
      </c>
      <c r="H28" s="13">
        <v>0</v>
      </c>
      <c r="I28" s="13">
        <v>0</v>
      </c>
      <c r="J28" s="13">
        <v>3585.42</v>
      </c>
      <c r="K28" s="13">
        <v>0</v>
      </c>
      <c r="L28" s="14">
        <v>-0.13</v>
      </c>
      <c r="M28" s="13">
        <v>0</v>
      </c>
      <c r="N28" s="13">
        <v>3585.29</v>
      </c>
      <c r="O28" s="13">
        <v>11166</v>
      </c>
    </row>
    <row r="29" spans="1:15">
      <c r="A29" s="2" t="s">
        <v>59</v>
      </c>
      <c r="B29" s="1" t="s">
        <v>60</v>
      </c>
      <c r="C29" s="13">
        <v>880.08</v>
      </c>
      <c r="D29" s="13">
        <v>146.68</v>
      </c>
      <c r="E29" s="13">
        <v>4548</v>
      </c>
      <c r="F29" s="13">
        <v>5574.76</v>
      </c>
      <c r="G29" s="13">
        <v>679.42</v>
      </c>
      <c r="H29" s="13">
        <v>0</v>
      </c>
      <c r="I29" s="13">
        <v>0</v>
      </c>
      <c r="J29" s="13">
        <v>952.49</v>
      </c>
      <c r="K29" s="13">
        <v>111.14</v>
      </c>
      <c r="L29" s="14">
        <v>-0.09</v>
      </c>
      <c r="M29" s="13">
        <v>0</v>
      </c>
      <c r="N29" s="13">
        <v>1742.96</v>
      </c>
      <c r="O29" s="13">
        <v>3831.8</v>
      </c>
    </row>
    <row r="30" spans="1:15">
      <c r="A30" s="2" t="s">
        <v>61</v>
      </c>
      <c r="B30" s="1" t="s">
        <v>62</v>
      </c>
      <c r="C30" s="13">
        <v>880.08</v>
      </c>
      <c r="D30" s="13">
        <v>146.68</v>
      </c>
      <c r="E30" s="13">
        <v>24314.46</v>
      </c>
      <c r="F30" s="13">
        <v>25341.22</v>
      </c>
      <c r="G30" s="13">
        <v>0</v>
      </c>
      <c r="H30" s="13">
        <v>0</v>
      </c>
      <c r="I30" s="13">
        <v>0</v>
      </c>
      <c r="J30" s="13">
        <v>7097.25</v>
      </c>
      <c r="K30" s="13">
        <v>314.13</v>
      </c>
      <c r="L30" s="13">
        <v>0.04</v>
      </c>
      <c r="M30" s="13">
        <v>0</v>
      </c>
      <c r="N30" s="13">
        <v>7411.42</v>
      </c>
      <c r="O30" s="13">
        <v>17929.8</v>
      </c>
    </row>
    <row r="31" spans="1:15">
      <c r="A31" s="2" t="s">
        <v>63</v>
      </c>
      <c r="B31" s="1" t="s">
        <v>64</v>
      </c>
      <c r="C31" s="13">
        <v>880.08</v>
      </c>
      <c r="D31" s="13">
        <v>146.68</v>
      </c>
      <c r="E31" s="13">
        <v>17376.669999999998</v>
      </c>
      <c r="F31" s="13">
        <v>18403.43</v>
      </c>
      <c r="G31" s="13">
        <v>0</v>
      </c>
      <c r="H31" s="13">
        <v>0</v>
      </c>
      <c r="I31" s="13">
        <v>0</v>
      </c>
      <c r="J31" s="13">
        <v>4754.1099999999997</v>
      </c>
      <c r="K31" s="13">
        <v>231.63</v>
      </c>
      <c r="L31" s="14">
        <v>-0.11</v>
      </c>
      <c r="M31" s="13">
        <v>0</v>
      </c>
      <c r="N31" s="13">
        <v>4985.63</v>
      </c>
      <c r="O31" s="13">
        <v>13417.8</v>
      </c>
    </row>
    <row r="32" spans="1:15">
      <c r="A32" s="2" t="s">
        <v>65</v>
      </c>
      <c r="B32" s="1" t="s">
        <v>66</v>
      </c>
      <c r="C32" s="13">
        <v>1000.08</v>
      </c>
      <c r="D32" s="13">
        <v>166.68</v>
      </c>
      <c r="E32" s="13">
        <v>1754.49</v>
      </c>
      <c r="F32" s="13">
        <v>2921.25</v>
      </c>
      <c r="G32" s="13">
        <v>0</v>
      </c>
      <c r="H32" s="13">
        <v>0</v>
      </c>
      <c r="I32" s="13">
        <v>0</v>
      </c>
      <c r="J32" s="13">
        <v>368.59</v>
      </c>
      <c r="K32" s="13">
        <v>121.85</v>
      </c>
      <c r="L32" s="13">
        <v>0.14000000000000001</v>
      </c>
      <c r="M32" s="13">
        <v>266.67</v>
      </c>
      <c r="N32" s="13">
        <v>757.25</v>
      </c>
      <c r="O32" s="13">
        <v>2164</v>
      </c>
    </row>
    <row r="33" spans="1:15">
      <c r="A33" s="2" t="s">
        <v>67</v>
      </c>
      <c r="B33" s="1" t="s">
        <v>68</v>
      </c>
      <c r="C33" s="13">
        <v>880.08</v>
      </c>
      <c r="D33" s="13">
        <v>146.68</v>
      </c>
      <c r="E33" s="13">
        <v>0</v>
      </c>
      <c r="F33" s="13">
        <v>1026.76</v>
      </c>
      <c r="G33" s="13">
        <v>0</v>
      </c>
      <c r="H33" s="13">
        <v>0</v>
      </c>
      <c r="I33" s="14">
        <v>-18.41</v>
      </c>
      <c r="J33" s="13">
        <v>0</v>
      </c>
      <c r="K33" s="13">
        <v>25.48</v>
      </c>
      <c r="L33" s="13">
        <v>0.09</v>
      </c>
      <c r="M33" s="13">
        <v>0</v>
      </c>
      <c r="N33" s="13">
        <v>7.16</v>
      </c>
      <c r="O33" s="13">
        <v>1019.6</v>
      </c>
    </row>
    <row r="34" spans="1:15">
      <c r="A34" s="2" t="s">
        <v>69</v>
      </c>
      <c r="B34" s="1" t="s">
        <v>70</v>
      </c>
      <c r="C34" s="13">
        <v>880.08</v>
      </c>
      <c r="D34" s="13">
        <v>146.68</v>
      </c>
      <c r="E34" s="13">
        <v>452.55</v>
      </c>
      <c r="F34" s="13">
        <v>1479.31</v>
      </c>
      <c r="G34" s="13">
        <v>0</v>
      </c>
      <c r="H34" s="13">
        <v>0</v>
      </c>
      <c r="I34" s="13">
        <v>0</v>
      </c>
      <c r="J34" s="13">
        <v>54.02</v>
      </c>
      <c r="K34" s="13">
        <v>234.17</v>
      </c>
      <c r="L34" s="14">
        <v>-0.08</v>
      </c>
      <c r="M34" s="13">
        <v>360</v>
      </c>
      <c r="N34" s="13">
        <v>648.11</v>
      </c>
      <c r="O34" s="13">
        <v>831.2</v>
      </c>
    </row>
    <row r="35" spans="1:15">
      <c r="A35" s="2" t="s">
        <v>71</v>
      </c>
      <c r="B35" s="1" t="s">
        <v>72</v>
      </c>
      <c r="C35" s="13">
        <v>4000.08</v>
      </c>
      <c r="D35" s="13">
        <v>666.68</v>
      </c>
      <c r="E35" s="13">
        <v>4058.11</v>
      </c>
      <c r="F35" s="13">
        <v>8724.8700000000008</v>
      </c>
      <c r="G35" s="13">
        <v>148.52000000000001</v>
      </c>
      <c r="H35" s="13">
        <v>0</v>
      </c>
      <c r="I35" s="13">
        <v>0</v>
      </c>
      <c r="J35" s="13">
        <v>1770.3</v>
      </c>
      <c r="K35" s="13">
        <v>360.26</v>
      </c>
      <c r="L35" s="13">
        <v>0.12</v>
      </c>
      <c r="M35" s="13">
        <v>266.67</v>
      </c>
      <c r="N35" s="13">
        <v>2545.87</v>
      </c>
      <c r="O35" s="13">
        <v>6179</v>
      </c>
    </row>
    <row r="36" spans="1:15">
      <c r="A36" s="2" t="s">
        <v>73</v>
      </c>
      <c r="B36" s="1" t="s">
        <v>74</v>
      </c>
      <c r="C36" s="13">
        <v>880.08</v>
      </c>
      <c r="D36" s="13">
        <v>146.68</v>
      </c>
      <c r="E36" s="13">
        <v>4283.18</v>
      </c>
      <c r="F36" s="13">
        <v>5309.94</v>
      </c>
      <c r="G36" s="13">
        <v>0</v>
      </c>
      <c r="H36" s="13">
        <v>986.63</v>
      </c>
      <c r="I36" s="13">
        <v>0</v>
      </c>
      <c r="J36" s="13">
        <v>890.2</v>
      </c>
      <c r="K36" s="13">
        <v>184.31</v>
      </c>
      <c r="L36" s="13">
        <v>0</v>
      </c>
      <c r="M36" s="13">
        <v>200</v>
      </c>
      <c r="N36" s="13">
        <v>2261.14</v>
      </c>
      <c r="O36" s="13">
        <v>3048.8</v>
      </c>
    </row>
    <row r="37" spans="1:15">
      <c r="A37" s="2" t="s">
        <v>75</v>
      </c>
      <c r="B37" s="1" t="s">
        <v>76</v>
      </c>
      <c r="C37" s="13">
        <v>880.08</v>
      </c>
      <c r="D37" s="13">
        <v>146.68</v>
      </c>
      <c r="E37" s="13">
        <v>0</v>
      </c>
      <c r="F37" s="13">
        <v>1026.76</v>
      </c>
      <c r="G37" s="13">
        <v>0</v>
      </c>
      <c r="H37" s="13">
        <v>0</v>
      </c>
      <c r="I37" s="14">
        <v>-18.41</v>
      </c>
      <c r="J37" s="13">
        <v>0</v>
      </c>
      <c r="K37" s="13">
        <v>57.84</v>
      </c>
      <c r="L37" s="13">
        <v>0.06</v>
      </c>
      <c r="M37" s="13">
        <v>266.67</v>
      </c>
      <c r="N37" s="13">
        <v>306.16000000000003</v>
      </c>
      <c r="O37" s="13">
        <v>720.6</v>
      </c>
    </row>
    <row r="38" spans="1:15">
      <c r="A38" s="2" t="s">
        <v>77</v>
      </c>
      <c r="B38" s="1" t="s">
        <v>78</v>
      </c>
      <c r="C38" s="13">
        <v>880.08</v>
      </c>
      <c r="D38" s="13">
        <v>146.68</v>
      </c>
      <c r="E38" s="13">
        <v>0</v>
      </c>
      <c r="F38" s="13">
        <v>1026.76</v>
      </c>
      <c r="G38" s="13">
        <v>300</v>
      </c>
      <c r="H38" s="13">
        <v>0</v>
      </c>
      <c r="I38" s="14">
        <v>-18.41</v>
      </c>
      <c r="J38" s="13">
        <v>0</v>
      </c>
      <c r="K38" s="13">
        <v>25.48</v>
      </c>
      <c r="L38" s="13">
        <v>0.02</v>
      </c>
      <c r="M38" s="13">
        <v>266.67</v>
      </c>
      <c r="N38" s="13">
        <v>573.76</v>
      </c>
      <c r="O38" s="13">
        <v>453</v>
      </c>
    </row>
    <row r="39" spans="1:15">
      <c r="A39" s="2" t="s">
        <v>79</v>
      </c>
      <c r="B39" s="1" t="s">
        <v>80</v>
      </c>
      <c r="C39" s="13">
        <v>880.08</v>
      </c>
      <c r="D39" s="13">
        <v>146.68</v>
      </c>
      <c r="E39" s="13">
        <v>1257.06</v>
      </c>
      <c r="F39" s="13">
        <v>2283.8200000000002</v>
      </c>
      <c r="G39" s="13">
        <v>0</v>
      </c>
      <c r="H39" s="13">
        <v>0</v>
      </c>
      <c r="I39" s="13">
        <v>0</v>
      </c>
      <c r="J39" s="13">
        <v>235.45</v>
      </c>
      <c r="K39" s="13">
        <v>195.9</v>
      </c>
      <c r="L39" s="14">
        <v>-0.13</v>
      </c>
      <c r="M39" s="13">
        <v>0</v>
      </c>
      <c r="N39" s="13">
        <v>431.22</v>
      </c>
      <c r="O39" s="13">
        <v>1852.6</v>
      </c>
    </row>
    <row r="40" spans="1:15">
      <c r="A40" s="2" t="s">
        <v>81</v>
      </c>
      <c r="B40" s="1" t="s">
        <v>82</v>
      </c>
      <c r="C40" s="13">
        <v>880.08</v>
      </c>
      <c r="D40" s="13">
        <v>146.68</v>
      </c>
      <c r="E40" s="13">
        <v>6503.63</v>
      </c>
      <c r="F40" s="13">
        <v>7530.39</v>
      </c>
      <c r="G40" s="13">
        <v>0</v>
      </c>
      <c r="H40" s="13">
        <v>0</v>
      </c>
      <c r="I40" s="13">
        <v>0</v>
      </c>
      <c r="J40" s="13">
        <v>1412.45</v>
      </c>
      <c r="K40" s="13">
        <v>117.63</v>
      </c>
      <c r="L40" s="13">
        <v>0.11</v>
      </c>
      <c r="M40" s="13">
        <v>0</v>
      </c>
      <c r="N40" s="13">
        <v>1530.19</v>
      </c>
      <c r="O40" s="13">
        <v>6000.2</v>
      </c>
    </row>
    <row r="41" spans="1:15">
      <c r="A41" s="2" t="s">
        <v>83</v>
      </c>
      <c r="B41" s="1" t="s">
        <v>84</v>
      </c>
      <c r="C41" s="13">
        <v>1285.68</v>
      </c>
      <c r="D41" s="13">
        <v>214.28</v>
      </c>
      <c r="E41" s="13">
        <v>3920.31</v>
      </c>
      <c r="F41" s="13">
        <v>5420.27</v>
      </c>
      <c r="G41" s="13">
        <v>0</v>
      </c>
      <c r="H41" s="13">
        <v>0</v>
      </c>
      <c r="I41" s="13">
        <v>0</v>
      </c>
      <c r="J41" s="13">
        <v>916.15</v>
      </c>
      <c r="K41" s="13">
        <v>37.24</v>
      </c>
      <c r="L41" s="13">
        <v>0.08</v>
      </c>
      <c r="M41" s="13">
        <v>0</v>
      </c>
      <c r="N41" s="13">
        <v>953.47</v>
      </c>
      <c r="O41" s="13">
        <v>4466.8</v>
      </c>
    </row>
    <row r="42" spans="1:15">
      <c r="A42" s="2" t="s">
        <v>85</v>
      </c>
      <c r="B42" s="1" t="s">
        <v>86</v>
      </c>
      <c r="C42" s="13">
        <v>1000.02</v>
      </c>
      <c r="D42" s="13">
        <v>166.67</v>
      </c>
      <c r="E42" s="13">
        <v>384.87</v>
      </c>
      <c r="F42" s="13">
        <v>1551.56</v>
      </c>
      <c r="G42" s="13">
        <v>0</v>
      </c>
      <c r="H42" s="13">
        <v>0</v>
      </c>
      <c r="I42" s="13">
        <v>0</v>
      </c>
      <c r="J42" s="13">
        <v>61.88</v>
      </c>
      <c r="K42" s="13">
        <v>90.28</v>
      </c>
      <c r="L42" s="13">
        <v>0</v>
      </c>
      <c r="M42" s="13">
        <v>0</v>
      </c>
      <c r="N42" s="13">
        <v>152.16</v>
      </c>
      <c r="O42" s="13">
        <v>1399.4</v>
      </c>
    </row>
    <row r="43" spans="1:15">
      <c r="A43" s="2" t="s">
        <v>87</v>
      </c>
      <c r="B43" s="1" t="s">
        <v>88</v>
      </c>
      <c r="C43" s="13">
        <v>880.08</v>
      </c>
      <c r="D43" s="13">
        <v>146.68</v>
      </c>
      <c r="E43" s="13">
        <v>2500</v>
      </c>
      <c r="F43" s="13">
        <v>3526.76</v>
      </c>
      <c r="G43" s="13">
        <v>0</v>
      </c>
      <c r="H43" s="13">
        <v>0</v>
      </c>
      <c r="I43" s="13">
        <v>0</v>
      </c>
      <c r="J43" s="13">
        <v>497.93</v>
      </c>
      <c r="K43" s="13">
        <v>25.48</v>
      </c>
      <c r="L43" s="14">
        <v>-0.05</v>
      </c>
      <c r="M43" s="13">
        <v>0</v>
      </c>
      <c r="N43" s="13">
        <v>523.36</v>
      </c>
      <c r="O43" s="13">
        <v>3003.4</v>
      </c>
    </row>
    <row r="44" spans="1:15">
      <c r="A44" s="2" t="s">
        <v>89</v>
      </c>
      <c r="B44" s="1" t="s">
        <v>90</v>
      </c>
      <c r="C44" s="13">
        <v>880.08</v>
      </c>
      <c r="D44" s="13">
        <v>146.68</v>
      </c>
      <c r="E44" s="13">
        <v>6656.81</v>
      </c>
      <c r="F44" s="13">
        <v>7683.57</v>
      </c>
      <c r="G44" s="13">
        <v>0</v>
      </c>
      <c r="H44" s="13">
        <v>0</v>
      </c>
      <c r="I44" s="13">
        <v>0</v>
      </c>
      <c r="J44" s="13">
        <v>1457.91</v>
      </c>
      <c r="K44" s="13">
        <v>29.56</v>
      </c>
      <c r="L44" s="14">
        <v>-0.1</v>
      </c>
      <c r="M44" s="13">
        <v>0</v>
      </c>
      <c r="N44" s="13">
        <v>1487.37</v>
      </c>
      <c r="O44" s="13">
        <v>6196.2</v>
      </c>
    </row>
    <row r="45" spans="1:15">
      <c r="A45" s="2" t="s">
        <v>91</v>
      </c>
      <c r="B45" s="1" t="s">
        <v>92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0</v>
      </c>
      <c r="H45" s="13">
        <v>0</v>
      </c>
      <c r="I45" s="14">
        <v>-18.41</v>
      </c>
      <c r="J45" s="13">
        <v>0</v>
      </c>
      <c r="K45" s="13">
        <v>25.48</v>
      </c>
      <c r="L45" s="14">
        <v>-0.11</v>
      </c>
      <c r="M45" s="13">
        <v>0</v>
      </c>
      <c r="N45" s="13">
        <v>6.96</v>
      </c>
      <c r="O45" s="13">
        <v>1019.8</v>
      </c>
    </row>
    <row r="46" spans="1:15">
      <c r="A46" s="2" t="s">
        <v>93</v>
      </c>
      <c r="B46" s="1" t="s">
        <v>94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512.75</v>
      </c>
      <c r="H46" s="13">
        <v>0</v>
      </c>
      <c r="I46" s="14">
        <v>-18.41</v>
      </c>
      <c r="J46" s="13">
        <v>0</v>
      </c>
      <c r="K46" s="13">
        <v>25.58</v>
      </c>
      <c r="L46" s="13">
        <v>0.04</v>
      </c>
      <c r="M46" s="13">
        <v>0</v>
      </c>
      <c r="N46" s="13">
        <v>519.96</v>
      </c>
      <c r="O46" s="13">
        <v>506.8</v>
      </c>
    </row>
    <row r="47" spans="1:15">
      <c r="A47" s="2" t="s">
        <v>95</v>
      </c>
      <c r="B47" s="1" t="s">
        <v>96</v>
      </c>
      <c r="C47" s="13">
        <v>880.08</v>
      </c>
      <c r="D47" s="13">
        <v>146.68</v>
      </c>
      <c r="E47" s="13">
        <v>0</v>
      </c>
      <c r="F47" s="13">
        <v>1026.76</v>
      </c>
      <c r="G47" s="13">
        <v>0</v>
      </c>
      <c r="H47" s="13">
        <v>0</v>
      </c>
      <c r="I47" s="14">
        <v>-18.41</v>
      </c>
      <c r="J47" s="13">
        <v>0</v>
      </c>
      <c r="K47" s="13">
        <v>82.6</v>
      </c>
      <c r="L47" s="13">
        <v>0.1</v>
      </c>
      <c r="M47" s="13">
        <v>266.67</v>
      </c>
      <c r="N47" s="13">
        <v>330.96</v>
      </c>
      <c r="O47" s="13">
        <v>695.8</v>
      </c>
    </row>
    <row r="49" spans="1:15" s="7" customFormat="1">
      <c r="A49" s="15"/>
      <c r="C49" s="7" t="s">
        <v>97</v>
      </c>
      <c r="D49" s="7" t="s">
        <v>97</v>
      </c>
      <c r="E49" s="7" t="s">
        <v>97</v>
      </c>
      <c r="F49" s="7" t="s">
        <v>97</v>
      </c>
      <c r="G49" s="7" t="s">
        <v>97</v>
      </c>
      <c r="H49" s="7" t="s">
        <v>97</v>
      </c>
      <c r="I49" s="7" t="s">
        <v>97</v>
      </c>
      <c r="J49" s="7" t="s">
        <v>97</v>
      </c>
      <c r="K49" s="7" t="s">
        <v>97</v>
      </c>
      <c r="L49" s="7" t="s">
        <v>97</v>
      </c>
      <c r="M49" s="7" t="s">
        <v>97</v>
      </c>
      <c r="N49" s="7" t="s">
        <v>97</v>
      </c>
      <c r="O49" s="7" t="s">
        <v>97</v>
      </c>
    </row>
    <row r="50" spans="1:15">
      <c r="A50" s="18" t="s">
        <v>98</v>
      </c>
      <c r="B50" s="1" t="s">
        <v>99</v>
      </c>
      <c r="C50" s="17">
        <v>44428.26</v>
      </c>
      <c r="D50" s="17">
        <v>7404.71</v>
      </c>
      <c r="E50" s="17">
        <v>230645</v>
      </c>
      <c r="F50" s="17">
        <v>282477.96999999997</v>
      </c>
      <c r="G50" s="17">
        <v>3057.11</v>
      </c>
      <c r="H50" s="17">
        <v>986.63</v>
      </c>
      <c r="I50" s="19">
        <v>-165.69</v>
      </c>
      <c r="J50" s="17">
        <v>65036.14</v>
      </c>
      <c r="K50" s="17">
        <v>5220.42</v>
      </c>
      <c r="L50" s="19">
        <v>-0.47</v>
      </c>
      <c r="M50" s="17">
        <v>4170.03</v>
      </c>
      <c r="N50" s="17">
        <v>78304.17</v>
      </c>
      <c r="O50" s="17">
        <v>204173.8</v>
      </c>
    </row>
    <row r="52" spans="1:15">
      <c r="C52" s="1" t="s">
        <v>99</v>
      </c>
      <c r="D52" s="1" t="s">
        <v>99</v>
      </c>
      <c r="E52" s="1" t="s">
        <v>99</v>
      </c>
      <c r="F52" s="1" t="s">
        <v>99</v>
      </c>
      <c r="G52" s="1" t="s">
        <v>99</v>
      </c>
      <c r="H52" s="1" t="s">
        <v>99</v>
      </c>
      <c r="I52" s="1" t="s">
        <v>99</v>
      </c>
      <c r="J52" s="1" t="s">
        <v>99</v>
      </c>
      <c r="K52" s="1" t="s">
        <v>99</v>
      </c>
      <c r="L52" s="1" t="s">
        <v>99</v>
      </c>
      <c r="M52" s="1" t="s">
        <v>99</v>
      </c>
      <c r="N52" s="1" t="s">
        <v>99</v>
      </c>
      <c r="O52" s="1" t="s">
        <v>99</v>
      </c>
    </row>
    <row r="53" spans="1:15">
      <c r="A53" s="2" t="s">
        <v>99</v>
      </c>
      <c r="B53" s="1" t="s">
        <v>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activeCell="A2" sqref="A2"/>
    </sheetView>
  </sheetViews>
  <sheetFormatPr baseColWidth="10" defaultRowHeight="15"/>
  <cols>
    <col min="2" max="2" width="13.42578125" customWidth="1"/>
    <col min="3" max="3" width="19.28515625" customWidth="1"/>
    <col min="4" max="4" width="12.5703125" bestFit="1" customWidth="1"/>
    <col min="5" max="5" width="35.28515625" bestFit="1" customWidth="1"/>
  </cols>
  <sheetData>
    <row r="1" spans="1:10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2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>
      <c r="A3" s="30" t="s">
        <v>2</v>
      </c>
      <c r="B3" s="30"/>
      <c r="C3" s="33"/>
      <c r="D3" s="30"/>
      <c r="E3" s="30"/>
      <c r="F3" s="30"/>
      <c r="G3" s="30"/>
      <c r="H3" s="30"/>
      <c r="I3" s="30"/>
      <c r="J3" s="30"/>
    </row>
    <row r="4" spans="1:10">
      <c r="A4" s="30" t="s">
        <v>100</v>
      </c>
      <c r="B4" s="30"/>
      <c r="C4" s="30"/>
      <c r="D4" s="30"/>
      <c r="E4" s="30"/>
      <c r="F4" s="30"/>
      <c r="G4" s="30"/>
      <c r="H4" s="30"/>
      <c r="I4" s="30"/>
      <c r="J4" s="30"/>
    </row>
    <row r="6" spans="1:10">
      <c r="A6" s="34"/>
      <c r="B6" s="34"/>
      <c r="C6" s="34"/>
      <c r="D6" s="34"/>
      <c r="E6" s="34"/>
      <c r="F6" s="34"/>
      <c r="G6" s="34"/>
      <c r="H6" s="34"/>
      <c r="I6" s="30"/>
      <c r="J6" s="30"/>
    </row>
    <row r="7" spans="1:10">
      <c r="A7" s="35"/>
      <c r="B7" s="35"/>
      <c r="C7" s="35"/>
      <c r="D7" s="35"/>
      <c r="E7" s="35"/>
      <c r="F7" s="35"/>
      <c r="G7" s="35"/>
      <c r="H7" s="35"/>
      <c r="I7" s="30"/>
      <c r="J7" s="30"/>
    </row>
    <row r="8" spans="1:10">
      <c r="A8" s="37" t="s">
        <v>101</v>
      </c>
      <c r="B8" s="37" t="s">
        <v>102</v>
      </c>
      <c r="C8" s="37" t="s">
        <v>103</v>
      </c>
      <c r="D8" s="38" t="s">
        <v>104</v>
      </c>
      <c r="E8" s="37" t="s">
        <v>105</v>
      </c>
      <c r="F8" s="36"/>
      <c r="G8" s="36"/>
      <c r="H8" s="36"/>
      <c r="I8" s="36"/>
      <c r="J8" s="36"/>
    </row>
    <row r="9" spans="1:10">
      <c r="A9" s="30" t="s">
        <v>23</v>
      </c>
      <c r="B9" s="30">
        <v>56708882790</v>
      </c>
      <c r="C9" s="30" t="s">
        <v>106</v>
      </c>
      <c r="D9" s="30">
        <v>8620</v>
      </c>
      <c r="E9" s="30" t="s">
        <v>24</v>
      </c>
      <c r="F9" s="30"/>
      <c r="G9" s="30"/>
      <c r="H9" s="30"/>
      <c r="I9" s="30"/>
      <c r="J9" s="30"/>
    </row>
    <row r="10" spans="1:10">
      <c r="A10" s="30" t="s">
        <v>31</v>
      </c>
      <c r="B10" s="30">
        <v>60590324373</v>
      </c>
      <c r="C10" s="30" t="s">
        <v>106</v>
      </c>
      <c r="D10" s="30">
        <v>1561.2</v>
      </c>
      <c r="E10" s="30" t="s">
        <v>32</v>
      </c>
      <c r="F10" s="30"/>
      <c r="G10" s="30"/>
      <c r="H10" s="30"/>
      <c r="I10" s="30"/>
      <c r="J10" s="30"/>
    </row>
    <row r="11" spans="1:10">
      <c r="A11" s="30" t="s">
        <v>39</v>
      </c>
      <c r="B11" s="30">
        <v>56708847789</v>
      </c>
      <c r="C11" s="30" t="s">
        <v>106</v>
      </c>
      <c r="D11" s="30">
        <v>20812.800000000003</v>
      </c>
      <c r="E11" s="30" t="s">
        <v>40</v>
      </c>
      <c r="F11" s="30"/>
      <c r="G11" s="30"/>
      <c r="H11" s="30"/>
      <c r="I11" s="30"/>
      <c r="J11" s="30"/>
    </row>
    <row r="12" spans="1:10">
      <c r="A12" s="30" t="s">
        <v>41</v>
      </c>
      <c r="B12" s="30">
        <v>56708883259</v>
      </c>
      <c r="C12" s="30" t="s">
        <v>106</v>
      </c>
      <c r="D12" s="30">
        <v>1057.6000000000001</v>
      </c>
      <c r="E12" s="30" t="s">
        <v>42</v>
      </c>
      <c r="F12" s="30"/>
      <c r="G12" s="30"/>
      <c r="H12" s="30"/>
      <c r="I12" s="30"/>
      <c r="J12" s="30"/>
    </row>
    <row r="13" spans="1:10">
      <c r="A13" s="30" t="s">
        <v>79</v>
      </c>
      <c r="B13" s="30">
        <v>56708848767</v>
      </c>
      <c r="C13" s="30" t="s">
        <v>106</v>
      </c>
      <c r="D13" s="30">
        <v>1852.6000000000001</v>
      </c>
      <c r="E13" s="30" t="s">
        <v>80</v>
      </c>
      <c r="F13" s="30"/>
      <c r="G13" s="30"/>
      <c r="H13" s="30"/>
      <c r="I13" s="30"/>
      <c r="J13" s="30"/>
    </row>
    <row r="14" spans="1:10">
      <c r="A14" s="30" t="s">
        <v>93</v>
      </c>
      <c r="B14" s="30">
        <v>56708848798</v>
      </c>
      <c r="C14" s="30" t="s">
        <v>106</v>
      </c>
      <c r="D14" s="30">
        <v>506.8</v>
      </c>
      <c r="E14" s="30" t="s">
        <v>94</v>
      </c>
      <c r="F14" s="30"/>
      <c r="G14" s="30"/>
      <c r="H14" s="30"/>
      <c r="I14" s="30"/>
      <c r="J14" s="30"/>
    </row>
    <row r="15" spans="1:10">
      <c r="A15" s="30" t="s">
        <v>61</v>
      </c>
      <c r="B15" s="30">
        <v>56708883518</v>
      </c>
      <c r="C15" s="30" t="s">
        <v>106</v>
      </c>
      <c r="D15" s="30">
        <v>17929.8</v>
      </c>
      <c r="E15" s="30" t="s">
        <v>62</v>
      </c>
      <c r="F15" s="30"/>
      <c r="G15" s="30"/>
      <c r="H15" s="30"/>
      <c r="I15" s="30"/>
      <c r="J15" s="30"/>
    </row>
    <row r="16" spans="1:10">
      <c r="A16" s="30" t="s">
        <v>53</v>
      </c>
      <c r="B16" s="30">
        <v>56708847960</v>
      </c>
      <c r="C16" s="30" t="s">
        <v>106</v>
      </c>
      <c r="D16" s="30">
        <v>8599.4</v>
      </c>
      <c r="E16" s="30" t="s">
        <v>54</v>
      </c>
      <c r="F16" s="30"/>
      <c r="G16" s="30"/>
      <c r="H16" s="30"/>
      <c r="I16" s="30"/>
      <c r="J16" s="30"/>
    </row>
    <row r="17" spans="1:5">
      <c r="A17" s="30" t="s">
        <v>51</v>
      </c>
      <c r="B17" s="30">
        <v>56708883319</v>
      </c>
      <c r="C17" s="30" t="s">
        <v>106</v>
      </c>
      <c r="D17" s="30">
        <v>555</v>
      </c>
      <c r="E17" s="30" t="s">
        <v>52</v>
      </c>
    </row>
    <row r="18" spans="1:5">
      <c r="A18" s="30" t="s">
        <v>63</v>
      </c>
      <c r="B18" s="30">
        <v>56708848310</v>
      </c>
      <c r="C18" s="30" t="s">
        <v>106</v>
      </c>
      <c r="D18" s="30">
        <v>13417.800000000001</v>
      </c>
      <c r="E18" s="30" t="s">
        <v>64</v>
      </c>
    </row>
    <row r="19" spans="1:5">
      <c r="A19" s="30" t="s">
        <v>55</v>
      </c>
      <c r="B19" s="30">
        <v>56708883370</v>
      </c>
      <c r="C19" s="30" t="s">
        <v>106</v>
      </c>
      <c r="D19" s="30">
        <v>5367.8</v>
      </c>
      <c r="E19" s="30" t="s">
        <v>56</v>
      </c>
    </row>
    <row r="20" spans="1:5">
      <c r="A20" s="30" t="s">
        <v>81</v>
      </c>
      <c r="B20" s="30">
        <v>56708848770</v>
      </c>
      <c r="C20" s="30" t="s">
        <v>106</v>
      </c>
      <c r="D20" s="30">
        <v>6000.2000000000007</v>
      </c>
      <c r="E20" s="30" t="s">
        <v>82</v>
      </c>
    </row>
    <row r="21" spans="1:5">
      <c r="A21" s="30" t="s">
        <v>35</v>
      </c>
      <c r="B21" s="30">
        <v>56708883137</v>
      </c>
      <c r="C21" s="30" t="s">
        <v>106</v>
      </c>
      <c r="D21" s="30">
        <v>6173.8</v>
      </c>
      <c r="E21" s="30" t="s">
        <v>36</v>
      </c>
    </row>
    <row r="22" spans="1:5">
      <c r="A22" s="30" t="s">
        <v>29</v>
      </c>
      <c r="B22" s="30">
        <v>56708847394</v>
      </c>
      <c r="C22" s="30" t="s">
        <v>106</v>
      </c>
      <c r="D22" s="30">
        <v>1221.2</v>
      </c>
      <c r="E22" s="30" t="s">
        <v>30</v>
      </c>
    </row>
    <row r="23" spans="1:5">
      <c r="A23" s="30" t="s">
        <v>27</v>
      </c>
      <c r="B23" s="30">
        <v>56708847315</v>
      </c>
      <c r="C23" s="30" t="s">
        <v>106</v>
      </c>
      <c r="D23" s="30">
        <v>1163.6000000000001</v>
      </c>
      <c r="E23" s="30" t="s">
        <v>28</v>
      </c>
    </row>
    <row r="24" spans="1:5">
      <c r="A24" s="30">
        <v>5</v>
      </c>
      <c r="B24" s="30">
        <v>56708883185</v>
      </c>
      <c r="C24" s="30" t="s">
        <v>106</v>
      </c>
      <c r="D24" s="30">
        <v>8152.8</v>
      </c>
      <c r="E24" s="30" t="s">
        <v>38</v>
      </c>
    </row>
    <row r="25" spans="1:5">
      <c r="A25" s="30" t="s">
        <v>71</v>
      </c>
      <c r="B25" s="30">
        <v>56708848554</v>
      </c>
      <c r="C25" s="30" t="s">
        <v>106</v>
      </c>
      <c r="D25" s="30">
        <v>6179</v>
      </c>
      <c r="E25" s="30" t="s">
        <v>72</v>
      </c>
    </row>
    <row r="26" spans="1:5">
      <c r="A26" s="30" t="s">
        <v>65</v>
      </c>
      <c r="B26" s="30">
        <v>56708848386</v>
      </c>
      <c r="C26" s="30" t="s">
        <v>106</v>
      </c>
      <c r="D26" s="30">
        <v>2164</v>
      </c>
      <c r="E26" s="30" t="s">
        <v>66</v>
      </c>
    </row>
    <row r="27" spans="1:5">
      <c r="A27" s="30" t="s">
        <v>33</v>
      </c>
      <c r="B27" s="30">
        <v>56708883001</v>
      </c>
      <c r="C27" s="30" t="s">
        <v>106</v>
      </c>
      <c r="D27" s="30">
        <v>5979.8</v>
      </c>
      <c r="E27" s="30" t="s">
        <v>34</v>
      </c>
    </row>
    <row r="28" spans="1:5">
      <c r="A28" s="30" t="s">
        <v>69</v>
      </c>
      <c r="B28" s="30">
        <v>56708883688</v>
      </c>
      <c r="C28" s="30" t="s">
        <v>106</v>
      </c>
      <c r="D28" s="30">
        <v>831.2</v>
      </c>
      <c r="E28" s="30" t="s">
        <v>70</v>
      </c>
    </row>
    <row r="29" spans="1:5">
      <c r="A29" s="30" t="s">
        <v>73</v>
      </c>
      <c r="B29" s="30">
        <v>56708848719</v>
      </c>
      <c r="C29" s="30" t="s">
        <v>106</v>
      </c>
      <c r="D29" s="30">
        <v>3048.8</v>
      </c>
      <c r="E29" s="30" t="s">
        <v>74</v>
      </c>
    </row>
    <row r="30" spans="1:5">
      <c r="A30" s="30" t="s">
        <v>57</v>
      </c>
      <c r="B30" s="30">
        <v>56708883430</v>
      </c>
      <c r="C30" s="30" t="s">
        <v>106</v>
      </c>
      <c r="D30" s="30">
        <v>11166</v>
      </c>
      <c r="E30" s="30" t="s">
        <v>58</v>
      </c>
    </row>
    <row r="31" spans="1:5">
      <c r="A31" s="30" t="s">
        <v>83</v>
      </c>
      <c r="B31" s="30">
        <v>56708848784</v>
      </c>
      <c r="C31" s="30" t="s">
        <v>106</v>
      </c>
      <c r="D31" s="30">
        <v>4466.8</v>
      </c>
      <c r="E31" s="30" t="s">
        <v>84</v>
      </c>
    </row>
    <row r="32" spans="1:5">
      <c r="A32" s="30" t="s">
        <v>75</v>
      </c>
      <c r="B32" s="30">
        <v>56710784380</v>
      </c>
      <c r="C32" s="30" t="s">
        <v>106</v>
      </c>
      <c r="D32" s="30">
        <v>720.6</v>
      </c>
      <c r="E32" s="30" t="s">
        <v>76</v>
      </c>
    </row>
    <row r="33" spans="1:5">
      <c r="A33" s="30" t="s">
        <v>59</v>
      </c>
      <c r="B33" s="30">
        <v>56710772915</v>
      </c>
      <c r="C33" s="30" t="s">
        <v>106</v>
      </c>
      <c r="D33" s="30">
        <v>3831.8</v>
      </c>
      <c r="E33" s="30" t="s">
        <v>60</v>
      </c>
    </row>
    <row r="34" spans="1:5">
      <c r="A34" s="30" t="s">
        <v>95</v>
      </c>
      <c r="B34" s="30">
        <v>56710784406</v>
      </c>
      <c r="C34" s="30" t="s">
        <v>106</v>
      </c>
      <c r="D34" s="30">
        <v>695.80000000000007</v>
      </c>
      <c r="E34" s="30" t="s">
        <v>96</v>
      </c>
    </row>
    <row r="35" spans="1:5">
      <c r="A35" s="30" t="s">
        <v>85</v>
      </c>
      <c r="B35" s="30">
        <v>56710784394</v>
      </c>
      <c r="C35" s="30" t="s">
        <v>106</v>
      </c>
      <c r="D35" s="30">
        <v>1399.4</v>
      </c>
      <c r="E35" s="30" t="s">
        <v>86</v>
      </c>
    </row>
    <row r="36" spans="1:5">
      <c r="A36" s="30" t="s">
        <v>49</v>
      </c>
      <c r="B36" s="30">
        <v>56708880312</v>
      </c>
      <c r="C36" s="30" t="s">
        <v>106</v>
      </c>
      <c r="D36" s="30">
        <v>36212.400000000001</v>
      </c>
      <c r="E36" s="30" t="s">
        <v>50</v>
      </c>
    </row>
    <row r="37" spans="1:5">
      <c r="A37" s="30" t="s">
        <v>89</v>
      </c>
      <c r="B37" s="30">
        <v>60589924269</v>
      </c>
      <c r="C37" s="30" t="s">
        <v>106</v>
      </c>
      <c r="D37" s="30">
        <v>6196.2000000000007</v>
      </c>
      <c r="E37" s="30" t="s">
        <v>90</v>
      </c>
    </row>
    <row r="38" spans="1:5">
      <c r="A38" s="30" t="s">
        <v>91</v>
      </c>
      <c r="B38" s="30">
        <v>60589924670</v>
      </c>
      <c r="C38" s="30" t="s">
        <v>106</v>
      </c>
      <c r="D38" s="30">
        <v>1019.8000000000001</v>
      </c>
      <c r="E38" s="30" t="s">
        <v>92</v>
      </c>
    </row>
    <row r="39" spans="1:5">
      <c r="A39" s="30" t="s">
        <v>43</v>
      </c>
      <c r="B39" s="30">
        <v>60589937915</v>
      </c>
      <c r="C39" s="30" t="s">
        <v>106</v>
      </c>
      <c r="D39" s="30">
        <v>3975.4</v>
      </c>
      <c r="E39" s="30" t="s">
        <v>44</v>
      </c>
    </row>
    <row r="40" spans="1:5">
      <c r="A40" s="30" t="s">
        <v>87</v>
      </c>
      <c r="B40" s="30">
        <v>60589911769</v>
      </c>
      <c r="C40" s="30" t="s">
        <v>106</v>
      </c>
      <c r="D40" s="30">
        <v>3003.4</v>
      </c>
      <c r="E40" s="30" t="s">
        <v>88</v>
      </c>
    </row>
    <row r="41" spans="1:5">
      <c r="A41" s="30" t="s">
        <v>45</v>
      </c>
      <c r="B41" s="30">
        <v>60589904863</v>
      </c>
      <c r="C41" s="30" t="s">
        <v>106</v>
      </c>
      <c r="D41" s="30">
        <v>6778.8</v>
      </c>
      <c r="E41" s="30" t="s">
        <v>46</v>
      </c>
    </row>
    <row r="42" spans="1:5">
      <c r="A42" s="30" t="s">
        <v>77</v>
      </c>
      <c r="B42" s="30">
        <v>60589940438</v>
      </c>
      <c r="C42" s="30" t="s">
        <v>106</v>
      </c>
      <c r="D42" s="30">
        <v>453</v>
      </c>
      <c r="E42" s="30" t="s">
        <v>78</v>
      </c>
    </row>
    <row r="43" spans="1:5">
      <c r="A43" s="30" t="s">
        <v>47</v>
      </c>
      <c r="B43" s="30">
        <v>60589920330</v>
      </c>
      <c r="C43" s="30" t="s">
        <v>106</v>
      </c>
      <c r="D43" s="30">
        <v>1019.8000000000001</v>
      </c>
      <c r="E43" s="30" t="s">
        <v>48</v>
      </c>
    </row>
    <row r="44" spans="1:5">
      <c r="A44" s="30" t="s">
        <v>25</v>
      </c>
      <c r="B44" s="30">
        <v>60589829821</v>
      </c>
      <c r="C44" s="30" t="s">
        <v>106</v>
      </c>
      <c r="D44" s="30">
        <v>1019.8000000000001</v>
      </c>
      <c r="E44" s="30" t="s">
        <v>26</v>
      </c>
    </row>
    <row r="45" spans="1:5">
      <c r="A45" s="30" t="s">
        <v>67</v>
      </c>
      <c r="B45" s="30">
        <v>60589917957</v>
      </c>
      <c r="C45" s="30" t="s">
        <v>106</v>
      </c>
      <c r="D45" s="30">
        <v>1019.6</v>
      </c>
      <c r="E45" s="30" t="s">
        <v>68</v>
      </c>
    </row>
    <row r="46" spans="1:5">
      <c r="A46" s="30"/>
      <c r="B46" s="30" t="s">
        <v>107</v>
      </c>
      <c r="C46" s="30"/>
      <c r="D46" s="39">
        <v>204173.8</v>
      </c>
      <c r="E46" s="30" t="s">
        <v>114</v>
      </c>
    </row>
    <row r="48" spans="1:5">
      <c r="A48" s="30"/>
      <c r="B48" s="40" t="s">
        <v>107</v>
      </c>
      <c r="C48" s="40"/>
      <c r="D48" s="41">
        <v>204173.8</v>
      </c>
      <c r="E48" s="40" t="s">
        <v>114</v>
      </c>
    </row>
    <row r="49" spans="2:5">
      <c r="B49" s="40"/>
      <c r="C49" s="40"/>
      <c r="D49" s="41">
        <v>204173.8</v>
      </c>
      <c r="E49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17" sqref="B17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7">
      <c r="A1" s="45" t="s">
        <v>115</v>
      </c>
      <c r="B1" s="45"/>
      <c r="C1" s="46"/>
      <c r="D1" s="47"/>
      <c r="E1" s="47"/>
      <c r="F1" s="48"/>
      <c r="G1" s="30"/>
    </row>
    <row r="2" spans="1:7">
      <c r="A2" s="45" t="s">
        <v>126</v>
      </c>
      <c r="B2" s="45"/>
      <c r="C2" s="46"/>
      <c r="D2" s="47"/>
      <c r="E2" s="47"/>
      <c r="F2" s="48"/>
      <c r="G2" s="30"/>
    </row>
    <row r="3" spans="1:7">
      <c r="A3" s="45" t="s">
        <v>116</v>
      </c>
      <c r="B3" s="49" t="s">
        <v>127</v>
      </c>
      <c r="C3" s="46"/>
      <c r="D3" s="47"/>
      <c r="E3" s="47"/>
      <c r="F3" s="48"/>
      <c r="G3" s="30"/>
    </row>
    <row r="4" spans="1:7">
      <c r="A4" s="46"/>
      <c r="B4" s="46"/>
      <c r="C4" s="46"/>
      <c r="D4" s="47"/>
      <c r="E4" s="47"/>
      <c r="F4" s="48"/>
      <c r="G4" s="30"/>
    </row>
    <row r="5" spans="1:7">
      <c r="A5" s="46" t="s">
        <v>117</v>
      </c>
      <c r="B5" s="46" t="s">
        <v>118</v>
      </c>
      <c r="C5" s="46"/>
      <c r="D5" s="47"/>
      <c r="E5" s="47"/>
      <c r="F5" s="48"/>
      <c r="G5" s="30"/>
    </row>
    <row r="6" spans="1:7">
      <c r="A6" s="47" t="s">
        <v>119</v>
      </c>
      <c r="B6" s="50">
        <v>258140.34</v>
      </c>
      <c r="C6" s="47"/>
      <c r="D6" s="47"/>
      <c r="E6" s="47"/>
      <c r="F6" s="48"/>
      <c r="G6" s="30"/>
    </row>
    <row r="7" spans="1:7">
      <c r="A7" s="47" t="s">
        <v>120</v>
      </c>
      <c r="B7" s="50">
        <v>42448.58</v>
      </c>
      <c r="C7" s="47"/>
      <c r="D7" s="47"/>
      <c r="E7" s="47"/>
      <c r="F7" s="48"/>
      <c r="G7" s="30"/>
    </row>
    <row r="8" spans="1:7">
      <c r="A8" s="47" t="s">
        <v>121</v>
      </c>
      <c r="B8" s="50">
        <v>0</v>
      </c>
      <c r="C8" s="47"/>
      <c r="D8" s="47"/>
      <c r="E8" s="47"/>
      <c r="F8" s="48"/>
      <c r="G8" s="30"/>
    </row>
    <row r="9" spans="1:7">
      <c r="A9" s="47" t="s">
        <v>122</v>
      </c>
      <c r="B9" s="50">
        <v>1916.25</v>
      </c>
      <c r="C9" s="47"/>
      <c r="D9" s="47"/>
      <c r="E9" s="47"/>
      <c r="F9" s="48"/>
      <c r="G9" s="30"/>
    </row>
    <row r="10" spans="1:7">
      <c r="A10" s="47" t="s">
        <v>123</v>
      </c>
      <c r="B10" s="50">
        <v>0</v>
      </c>
      <c r="C10" s="47"/>
      <c r="D10" s="47"/>
      <c r="E10" s="47"/>
      <c r="F10" s="48"/>
      <c r="G10" s="30"/>
    </row>
    <row r="11" spans="1:7">
      <c r="A11" s="47" t="s">
        <v>124</v>
      </c>
      <c r="B11" s="50">
        <v>6808.21</v>
      </c>
      <c r="C11" s="47"/>
      <c r="D11" s="47"/>
      <c r="E11" s="47"/>
      <c r="F11" s="48"/>
      <c r="G11" s="30"/>
    </row>
    <row r="12" spans="1:7" ht="15.75" thickBot="1">
      <c r="A12" s="47" t="s">
        <v>125</v>
      </c>
      <c r="B12" s="51">
        <v>0</v>
      </c>
      <c r="C12" s="47"/>
      <c r="D12" s="47"/>
      <c r="E12" s="47"/>
      <c r="F12" s="48"/>
      <c r="G12" s="30"/>
    </row>
    <row r="13" spans="1:7">
      <c r="A13" s="47"/>
      <c r="B13" s="52">
        <f>SUM(B6:B12)</f>
        <v>309313.38</v>
      </c>
      <c r="C13" s="47"/>
      <c r="D13" s="47"/>
      <c r="E13" s="47"/>
      <c r="F13" s="48"/>
      <c r="G13" s="30"/>
    </row>
    <row r="14" spans="1:7" ht="15.75" thickBot="1">
      <c r="A14" s="47"/>
      <c r="B14" s="53">
        <f>B13*0.16</f>
        <v>49490.140800000001</v>
      </c>
      <c r="C14" s="47"/>
      <c r="D14" s="47"/>
      <c r="E14" s="47"/>
      <c r="F14" s="48"/>
      <c r="G14" s="30"/>
    </row>
    <row r="15" spans="1:7" ht="15.75" thickTop="1">
      <c r="A15" s="47"/>
      <c r="B15" s="54">
        <f>+B13+B14</f>
        <v>358803.5208</v>
      </c>
      <c r="C15" s="47"/>
      <c r="D15" s="47"/>
      <c r="E15" s="47"/>
      <c r="F15" s="48"/>
      <c r="G15" s="30"/>
    </row>
    <row r="16" spans="1:7">
      <c r="A16" s="47"/>
      <c r="B16" s="50">
        <v>358803.52</v>
      </c>
      <c r="C16" s="47"/>
      <c r="D16" s="47"/>
      <c r="E16" s="47"/>
      <c r="F16" s="48"/>
      <c r="G16" s="30"/>
    </row>
    <row r="17" spans="1:7">
      <c r="A17" s="47"/>
      <c r="B17" s="50">
        <f>B15-B16</f>
        <v>7.9999997979030013E-4</v>
      </c>
      <c r="C17" s="47"/>
      <c r="D17" s="47"/>
      <c r="E17" s="47"/>
      <c r="F17" s="48"/>
      <c r="G17" s="30"/>
    </row>
    <row r="18" spans="1:7">
      <c r="A18" s="47"/>
      <c r="B18" s="50"/>
      <c r="C18" s="47"/>
      <c r="D18" s="47"/>
      <c r="E18" s="47"/>
      <c r="F18" s="48"/>
      <c r="G18" s="30"/>
    </row>
    <row r="19" spans="1:7">
      <c r="A19" s="47"/>
      <c r="B19" s="47"/>
      <c r="C19" s="47"/>
      <c r="D19" s="47"/>
      <c r="E19" s="47"/>
      <c r="F19" s="48"/>
      <c r="G19" s="30"/>
    </row>
    <row r="20" spans="1:7">
      <c r="A20" s="30"/>
      <c r="B20" s="30"/>
      <c r="C20" s="30"/>
      <c r="D20" s="30"/>
      <c r="E20" s="30"/>
      <c r="F20" s="30"/>
      <c r="G2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2017-04-19T21:50:17Z</dcterms:created>
  <dcterms:modified xsi:type="dcterms:W3CDTF">2017-04-29T17:32:30Z</dcterms:modified>
</cp:coreProperties>
</file>