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3995" windowHeight="76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FACTURACION!$A$10:$M$48</definedName>
  </definedNames>
  <calcPr calcId="124519"/>
</workbook>
</file>

<file path=xl/calcChain.xml><?xml version="1.0" encoding="utf-8"?>
<calcChain xmlns="http://schemas.openxmlformats.org/spreadsheetml/2006/main">
  <c r="B13" i="4"/>
  <c r="B14" s="1"/>
  <c r="B15" l="1"/>
  <c r="B17" s="1"/>
  <c r="E12" i="3"/>
  <c r="E13"/>
  <c r="G13" s="1"/>
  <c r="E14"/>
  <c r="F14" s="1"/>
  <c r="E15"/>
  <c r="G15" s="1"/>
  <c r="E16"/>
  <c r="E17"/>
  <c r="G17" s="1"/>
  <c r="E18"/>
  <c r="F18" s="1"/>
  <c r="E19"/>
  <c r="G19" s="1"/>
  <c r="E20"/>
  <c r="F20" s="1"/>
  <c r="E21"/>
  <c r="F21" s="1"/>
  <c r="E22"/>
  <c r="E23"/>
  <c r="G23" s="1"/>
  <c r="E24"/>
  <c r="F24" s="1"/>
  <c r="E25"/>
  <c r="E26"/>
  <c r="E27"/>
  <c r="F27" s="1"/>
  <c r="E28"/>
  <c r="F28" s="1"/>
  <c r="E29"/>
  <c r="E30"/>
  <c r="E31"/>
  <c r="E32"/>
  <c r="F32" s="1"/>
  <c r="E33"/>
  <c r="G33" s="1"/>
  <c r="E34"/>
  <c r="E35"/>
  <c r="E36"/>
  <c r="F36" s="1"/>
  <c r="E37"/>
  <c r="E38"/>
  <c r="G38" s="1"/>
  <c r="E39"/>
  <c r="E40"/>
  <c r="G40" s="1"/>
  <c r="E41"/>
  <c r="E42"/>
  <c r="F42" s="1"/>
  <c r="E43"/>
  <c r="E44"/>
  <c r="E45"/>
  <c r="E46"/>
  <c r="G46" s="1"/>
  <c r="E47"/>
  <c r="E48"/>
  <c r="G48" s="1"/>
  <c r="F11"/>
  <c r="E11"/>
  <c r="G11" s="1"/>
  <c r="H11" l="1"/>
  <c r="F48"/>
  <c r="F46"/>
  <c r="H46" s="1"/>
  <c r="F44"/>
  <c r="F40"/>
  <c r="F38"/>
  <c r="F34"/>
  <c r="F30"/>
  <c r="F26"/>
  <c r="F22"/>
  <c r="F16"/>
  <c r="H16" s="1"/>
  <c r="F12"/>
  <c r="E51"/>
  <c r="G44"/>
  <c r="G42"/>
  <c r="H42" s="1"/>
  <c r="I42" s="1"/>
  <c r="J42" s="1"/>
  <c r="G36"/>
  <c r="H36" s="1"/>
  <c r="G34"/>
  <c r="G32"/>
  <c r="H32" s="1"/>
  <c r="I32" s="1"/>
  <c r="J32" s="1"/>
  <c r="G30"/>
  <c r="G28"/>
  <c r="H28" s="1"/>
  <c r="G26"/>
  <c r="G24"/>
  <c r="H24" s="1"/>
  <c r="I24" s="1"/>
  <c r="J24" s="1"/>
  <c r="G22"/>
  <c r="G20"/>
  <c r="H20" s="1"/>
  <c r="G18"/>
  <c r="H18" s="1"/>
  <c r="I18" s="1"/>
  <c r="J18" s="1"/>
  <c r="G16"/>
  <c r="G14"/>
  <c r="H14" s="1"/>
  <c r="I14" s="1"/>
  <c r="J14" s="1"/>
  <c r="G12"/>
  <c r="F39"/>
  <c r="G39"/>
  <c r="G45"/>
  <c r="F45"/>
  <c r="F37"/>
  <c r="G37"/>
  <c r="H48"/>
  <c r="G43"/>
  <c r="F43"/>
  <c r="H40"/>
  <c r="G35"/>
  <c r="F35"/>
  <c r="F41"/>
  <c r="G41"/>
  <c r="H38"/>
  <c r="F47"/>
  <c r="G47"/>
  <c r="G31"/>
  <c r="G29"/>
  <c r="G27"/>
  <c r="H27" s="1"/>
  <c r="G25"/>
  <c r="G21"/>
  <c r="H21" s="1"/>
  <c r="F33"/>
  <c r="H33" s="1"/>
  <c r="F31"/>
  <c r="F29"/>
  <c r="F25"/>
  <c r="F23"/>
  <c r="H23" s="1"/>
  <c r="F19"/>
  <c r="H19" s="1"/>
  <c r="F17"/>
  <c r="H17" s="1"/>
  <c r="F15"/>
  <c r="F13"/>
  <c r="H13" s="1"/>
  <c r="H15"/>
  <c r="H29" l="1"/>
  <c r="H45"/>
  <c r="H30"/>
  <c r="H44"/>
  <c r="I44" s="1"/>
  <c r="J44" s="1"/>
  <c r="H25"/>
  <c r="H43"/>
  <c r="H26"/>
  <c r="H34"/>
  <c r="I34" s="1"/>
  <c r="J34" s="1"/>
  <c r="H35"/>
  <c r="H39"/>
  <c r="F51"/>
  <c r="G51"/>
  <c r="H22"/>
  <c r="I22" s="1"/>
  <c r="J22" s="1"/>
  <c r="I16"/>
  <c r="J16" s="1"/>
  <c r="I30"/>
  <c r="J30" s="1"/>
  <c r="I20"/>
  <c r="J20" s="1"/>
  <c r="I28"/>
  <c r="J28" s="1"/>
  <c r="I36"/>
  <c r="J36" s="1"/>
  <c r="I11"/>
  <c r="H12"/>
  <c r="H47"/>
  <c r="I47" s="1"/>
  <c r="H41"/>
  <c r="I41" s="1"/>
  <c r="H37"/>
  <c r="I37" s="1"/>
  <c r="J37" s="1"/>
  <c r="H31"/>
  <c r="I31" s="1"/>
  <c r="J31" s="1"/>
  <c r="I23"/>
  <c r="J23" s="1"/>
  <c r="I33"/>
  <c r="J33" s="1"/>
  <c r="I21"/>
  <c r="J21" s="1"/>
  <c r="I39"/>
  <c r="J39" s="1"/>
  <c r="I27"/>
  <c r="J27" s="1"/>
  <c r="I13"/>
  <c r="J13" s="1"/>
  <c r="I25"/>
  <c r="J25" s="1"/>
  <c r="I35"/>
  <c r="J35" s="1"/>
  <c r="I43"/>
  <c r="J43" s="1"/>
  <c r="I17"/>
  <c r="J17" s="1"/>
  <c r="I19"/>
  <c r="J19" s="1"/>
  <c r="I38"/>
  <c r="J38" s="1"/>
  <c r="I46"/>
  <c r="J46" s="1"/>
  <c r="I40"/>
  <c r="J40" s="1"/>
  <c r="I48"/>
  <c r="J48" s="1"/>
  <c r="I29"/>
  <c r="J29" s="1"/>
  <c r="I15"/>
  <c r="J15" s="1"/>
  <c r="I45"/>
  <c r="J45" s="1"/>
  <c r="I26" l="1"/>
  <c r="J26" s="1"/>
  <c r="J47"/>
  <c r="J41"/>
  <c r="I12"/>
  <c r="J12" s="1"/>
  <c r="H51"/>
  <c r="J11"/>
  <c r="I51" l="1"/>
  <c r="J51"/>
</calcChain>
</file>

<file path=xl/sharedStrings.xml><?xml version="1.0" encoding="utf-8"?>
<sst xmlns="http://schemas.openxmlformats.org/spreadsheetml/2006/main" count="462" uniqueCount="177">
  <si>
    <t>CONTPAQ i</t>
  </si>
  <si>
    <t xml:space="preserve">      NÓMINAS</t>
  </si>
  <si>
    <t>05 INGENIERIA FISCAL LABORAL SC</t>
  </si>
  <si>
    <t>Lista de Raya (forma tabular)</t>
  </si>
  <si>
    <t>Periodo 15 al 15 Semanal del 05/04/2017 al 11/04/2017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</si>
  <si>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</si>
  <si>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</si>
  <si>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</si>
  <si>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</si>
  <si>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</si>
  <si>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</si>
  <si>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</si>
  <si>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</si>
  <si>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</si>
  <si>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</si>
  <si>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</si>
  <si>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</si>
  <si>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</si>
  <si>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</si>
  <si>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Anticipo sueldo</t>
  </si>
  <si>
    <t>Ajuste al neto</t>
  </si>
  <si>
    <t>Dtos Cta 254</t>
  </si>
  <si>
    <t>*TOTAL* *DEDUCCIONES*</t>
  </si>
  <si>
    <t>*NETO*</t>
  </si>
  <si>
    <t xml:space="preserve">    Reg. Pat. IMSS:  Z3422423106</t>
  </si>
  <si>
    <t>0AQ28</t>
  </si>
  <si>
    <t>Alfaro Quezada Pablo Francisco</t>
  </si>
  <si>
    <t>AAR01</t>
  </si>
  <si>
    <t>Alvarez Aguilera Ruben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</si>
  <si>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</si>
  <si>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</si>
  <si>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</si>
  <si>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</si>
  <si>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</si>
  <si>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</si>
  <si>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</si>
  <si>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</si>
  <si>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</si>
  <si>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</si>
  <si>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</si>
  <si>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</si>
  <si>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</si>
  <si>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</si>
  <si>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</si>
  <si>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</si>
  <si>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</si>
  <si>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</si>
  <si>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</si>
  <si>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</si>
  <si>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FHL16</t>
  </si>
  <si>
    <t>Flores Hernandez Luis Alberto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</si>
  <si>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</si>
  <si>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</si>
  <si>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</si>
  <si>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</si>
  <si>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</si>
  <si>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</si>
  <si>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</si>
  <si>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</si>
  <si>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</si>
  <si>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</si>
  <si>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</si>
  <si>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</si>
  <si>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</si>
  <si>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</si>
  <si>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</si>
  <si>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</si>
  <si>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</si>
  <si>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</si>
  <si>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</si>
  <si>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</si>
  <si>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</si>
  <si>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</si>
  <si>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</si>
  <si>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</si>
  <si>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</si>
  <si>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</si>
  <si>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</si>
  <si>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</si>
  <si>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PBG19</t>
  </si>
  <si>
    <t>Picazo Bastida Gustavo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</si>
  <si>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</si>
  <si>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</si>
  <si>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</si>
  <si>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</si>
  <si>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</si>
  <si>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</si>
  <si>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</si>
  <si>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</si>
  <si>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</si>
  <si>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</si>
  <si>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</si>
  <si>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</si>
  <si>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</si>
  <si>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</si>
  <si>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</si>
  <si>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</si>
  <si>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</si>
  <si>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Escaramusa Israel</t>
  </si>
  <si>
    <t>VDO03</t>
  </si>
  <si>
    <t>Vega Duran Oscar Ivan</t>
  </si>
  <si>
    <t xml:space="preserve">  =============</t>
  </si>
  <si>
    <t>Total Gral.</t>
  </si>
  <si>
    <t xml:space="preserve"> </t>
  </si>
  <si>
    <t>Periodo 15 del 2017-04-05 al 2017-04-11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</si>
  <si>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</si>
  <si>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</si>
  <si>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</si>
  <si>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</si>
  <si>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</si>
  <si>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</si>
  <si>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</si>
  <si>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37</t>
  </si>
  <si>
    <t>99 Otros</t>
  </si>
  <si>
    <t>Total Otros</t>
  </si>
  <si>
    <t>Total de movimientos 1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</si>
  <si>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</si>
  <si>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</si>
  <si>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</si>
  <si>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</si>
  <si>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</si>
  <si>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</si>
  <si>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</si>
  <si>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</si>
  <si>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</si>
  <si>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</si>
  <si>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</si>
  <si>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</si>
  <si>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</si>
  <si>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</si>
  <si>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</si>
  <si>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</si>
  <si>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</si>
  <si>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15</t>
  </si>
  <si>
    <t>05/04/2017 al 11/04/2017</t>
  </si>
  <si>
    <t>VENTAS</t>
  </si>
  <si>
    <t>ALFARO QUEZADA PABLO FRANCISCO</t>
  </si>
  <si>
    <t>SEMINUEVOS</t>
  </si>
  <si>
    <t>ALVAREZ AGUILERA RUBEN</t>
  </si>
  <si>
    <t>ANDRADE RODRIGUEZ MIGUEL ANGEL</t>
  </si>
  <si>
    <t>ARELLANO ALVAREZ JAVIER</t>
  </si>
  <si>
    <t>CORPORATIVO</t>
  </si>
  <si>
    <t>BECERRA JIMENEZ ALEJANDRO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</si>
  <si>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</si>
  <si>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</si>
  <si>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</si>
  <si>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</si>
  <si>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</si>
  <si>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</si>
  <si>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</si>
  <si>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</si>
  <si>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FLORES HERNANDEZ LUIS ALBERTO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</si>
  <si>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</si>
  <si>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</si>
  <si>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</si>
  <si>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</si>
  <si>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</si>
  <si>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ORTIZ OSCAR</t>
  </si>
  <si>
    <t>HERNANDEZ QUINTERO MARIA DE LA LUZ</t>
  </si>
  <si>
    <t>HERRERA PARRA LUIS ENRIQUE</t>
  </si>
  <si>
    <t>LEON CABELLO LUIS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</si>
  <si>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</si>
  <si>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</si>
  <si>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</si>
  <si>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</si>
  <si>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</si>
  <si>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PICAZO BASTIDA GUSTAVO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</si>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</sst>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0" fontId="0" fillId="0" borderId="6" xfId="0" applyBorder="1"/>
    <xf numFmtId="14" fontId="24" fillId="0" borderId="6" xfId="0" applyNumberFormat="1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8" xfId="2" applyFont="1" applyBorder="1"/>
    <xf numFmtId="0" fontId="26" fillId="0" borderId="4" xfId="0" applyFont="1" applyBorder="1"/>
    <xf numFmtId="0" fontId="26" fillId="0" borderId="4" xfId="0" applyFont="1" applyFill="1" applyBorder="1"/>
    <xf numFmtId="0" fontId="26" fillId="4" borderId="4" xfId="0" applyFont="1" applyFill="1" applyBorder="1"/>
    <xf numFmtId="0" fontId="26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pane xSplit="2" ySplit="10" topLeftCell="C41" activePane="bottomRight" state="frozen"/>
      <selection pane="topRight" activeCell="C1" sqref="C1"/>
      <selection pane="bottomLeft" activeCell="A11" sqref="A11"/>
      <selection pane="bottomRight" activeCell="J57" sqref="J57"/>
    </sheetView>
  </sheetViews>
  <sheetFormatPr baseColWidth="10" defaultRowHeight="11.25"/>
  <cols>
    <col min="1" max="1" width="9.28515625" style="2" customWidth="1"/>
    <col min="2" max="2" width="28.7109375" style="1" customWidth="1"/>
    <col min="3" max="3" width="13.5703125" style="1" bestFit="1" customWidth="1"/>
    <col min="4" max="4" width="11.42578125" style="1"/>
    <col min="5" max="5" width="13.425781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103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116</v>
      </c>
      <c r="F7" s="42"/>
      <c r="G7" s="42"/>
      <c r="H7" s="42"/>
      <c r="I7" s="42"/>
      <c r="J7" s="42"/>
    </row>
    <row r="8" spans="1:13" s="5" customFormat="1" ht="34.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117</v>
      </c>
      <c r="G8" s="39" t="s">
        <v>118</v>
      </c>
      <c r="H8" s="39" t="s">
        <v>119</v>
      </c>
      <c r="I8" s="39" t="s">
        <v>120</v>
      </c>
      <c r="J8" s="39" t="s">
        <v>121</v>
      </c>
    </row>
    <row r="9" spans="1:13" ht="12" thickTop="1">
      <c r="A9" s="12" t="s">
        <v>24</v>
      </c>
    </row>
    <row r="11" spans="1:13" ht="14.25">
      <c r="A11" s="2" t="s">
        <v>25</v>
      </c>
      <c r="B11" s="1" t="s">
        <v>26</v>
      </c>
      <c r="C11" s="13">
        <v>8432.75</v>
      </c>
      <c r="E11" s="40">
        <f>+C11</f>
        <v>8432.75</v>
      </c>
      <c r="F11" s="40">
        <f>+E11*2%</f>
        <v>168.655</v>
      </c>
      <c r="G11" s="40">
        <f>+E11*7.5%</f>
        <v>632.45624999999995</v>
      </c>
      <c r="H11" s="40">
        <f>SUM(E11:G11)</f>
        <v>9233.8612499999999</v>
      </c>
      <c r="I11" s="40">
        <f>+H11*16%</f>
        <v>1477.4177999999999</v>
      </c>
      <c r="J11" s="40">
        <f>+H11+I11</f>
        <v>10711.279049999999</v>
      </c>
      <c r="L11" s="55" t="s">
        <v>135</v>
      </c>
      <c r="M11" s="56" t="s">
        <v>136</v>
      </c>
    </row>
    <row r="12" spans="1:13" ht="14.25">
      <c r="A12" s="2" t="s">
        <v>27</v>
      </c>
      <c r="B12" s="1" t="s">
        <v>28</v>
      </c>
      <c r="C12" s="13">
        <v>1026.76</v>
      </c>
      <c r="E12" s="40">
        <f t="shared" ref="E12:E48" si="0">+C12</f>
        <v>1026.76</v>
      </c>
      <c r="F12" s="40">
        <f t="shared" ref="F12:F48" si="1">+E12*2%</f>
        <v>20.5352</v>
      </c>
      <c r="G12" s="40">
        <f t="shared" ref="G12:G48" si="2">+E12*7.5%</f>
        <v>77.006999999999991</v>
      </c>
      <c r="H12" s="40">
        <f t="shared" ref="H12:H48" si="3">SUM(E12:G12)</f>
        <v>1124.3022000000001</v>
      </c>
      <c r="I12" s="40">
        <f t="shared" ref="I12:I48" si="4">+H12*16%</f>
        <v>179.88835200000003</v>
      </c>
      <c r="J12" s="40">
        <f t="shared" ref="J12:J48" si="5">+H12+I12</f>
        <v>1304.190552</v>
      </c>
      <c r="L12" s="55" t="s">
        <v>137</v>
      </c>
      <c r="M12" s="56" t="s">
        <v>138</v>
      </c>
    </row>
    <row r="13" spans="1:13" ht="14.25">
      <c r="A13" s="2" t="s">
        <v>29</v>
      </c>
      <c r="B13" s="1" t="s">
        <v>30</v>
      </c>
      <c r="C13" s="13">
        <v>2007.57</v>
      </c>
      <c r="E13" s="40">
        <f t="shared" si="0"/>
        <v>2007.57</v>
      </c>
      <c r="F13" s="40">
        <f t="shared" si="1"/>
        <v>40.151400000000002</v>
      </c>
      <c r="G13" s="40">
        <f t="shared" si="2"/>
        <v>150.56774999999999</v>
      </c>
      <c r="H13" s="40">
        <f t="shared" si="3"/>
        <v>2198.2891500000001</v>
      </c>
      <c r="I13" s="40">
        <f t="shared" si="4"/>
        <v>351.72626400000001</v>
      </c>
      <c r="J13" s="40">
        <f t="shared" si="5"/>
        <v>2550.015414</v>
      </c>
      <c r="L13" s="55" t="s">
        <v>135</v>
      </c>
      <c r="M13" s="56" t="s">
        <v>139</v>
      </c>
    </row>
    <row r="14" spans="1:13" ht="14.25">
      <c r="A14" s="2" t="s">
        <v>31</v>
      </c>
      <c r="B14" s="1" t="s">
        <v>32</v>
      </c>
      <c r="C14" s="13">
        <v>1888.57</v>
      </c>
      <c r="E14" s="40">
        <f t="shared" si="0"/>
        <v>1888.57</v>
      </c>
      <c r="F14" s="40">
        <f t="shared" si="1"/>
        <v>37.7714</v>
      </c>
      <c r="G14" s="40">
        <f t="shared" si="2"/>
        <v>141.64274999999998</v>
      </c>
      <c r="H14" s="40">
        <f t="shared" si="3"/>
        <v>2067.9841500000002</v>
      </c>
      <c r="I14" s="40">
        <f t="shared" si="4"/>
        <v>330.87746400000003</v>
      </c>
      <c r="J14" s="40">
        <f t="shared" si="5"/>
        <v>2398.8616140000004</v>
      </c>
      <c r="L14" s="55" t="s">
        <v>135</v>
      </c>
      <c r="M14" s="56" t="s">
        <v>140</v>
      </c>
    </row>
    <row r="15" spans="1:13" ht="14.25">
      <c r="A15" s="2" t="s">
        <v>33</v>
      </c>
      <c r="B15" s="1" t="s">
        <v>34</v>
      </c>
      <c r="C15" s="13">
        <v>1750</v>
      </c>
      <c r="E15" s="40">
        <f t="shared" si="0"/>
        <v>1750</v>
      </c>
      <c r="F15" s="40">
        <f t="shared" si="1"/>
        <v>35</v>
      </c>
      <c r="G15" s="40">
        <f t="shared" si="2"/>
        <v>131.25</v>
      </c>
      <c r="H15" s="40">
        <f t="shared" si="3"/>
        <v>1916.25</v>
      </c>
      <c r="I15" s="40">
        <f t="shared" si="4"/>
        <v>306.60000000000002</v>
      </c>
      <c r="J15" s="40">
        <f t="shared" si="5"/>
        <v>2222.85</v>
      </c>
      <c r="L15" s="55" t="s">
        <v>141</v>
      </c>
      <c r="M15" s="56" t="s">
        <v>142</v>
      </c>
    </row>
    <row r="16" spans="1:13" ht="14.25">
      <c r="A16" s="2" t="s">
        <v>35</v>
      </c>
      <c r="B16" s="1" t="s">
        <v>36</v>
      </c>
      <c r="C16" s="13">
        <v>2165.4899999999998</v>
      </c>
      <c r="E16" s="40">
        <f t="shared" si="0"/>
        <v>2165.4899999999998</v>
      </c>
      <c r="F16" s="40">
        <f t="shared" si="1"/>
        <v>43.309799999999996</v>
      </c>
      <c r="G16" s="40">
        <f t="shared" si="2"/>
        <v>162.41174999999998</v>
      </c>
      <c r="H16" s="40">
        <f t="shared" si="3"/>
        <v>2371.21155</v>
      </c>
      <c r="I16" s="40">
        <f t="shared" si="4"/>
        <v>379.39384799999999</v>
      </c>
      <c r="J16" s="40">
        <f t="shared" si="5"/>
        <v>2750.6053980000002</v>
      </c>
      <c r="L16" s="55" t="s">
        <v>137</v>
      </c>
      <c r="M16" s="56" t="s">
        <v>143</v>
      </c>
    </row>
    <row r="17" spans="1:13" ht="14.25">
      <c r="A17" s="2" t="s">
        <v>37</v>
      </c>
      <c r="B17" s="1" t="s">
        <v>38</v>
      </c>
      <c r="C17" s="13">
        <v>10496.32</v>
      </c>
      <c r="E17" s="40">
        <f t="shared" si="0"/>
        <v>10496.32</v>
      </c>
      <c r="F17" s="40">
        <f t="shared" si="1"/>
        <v>209.9264</v>
      </c>
      <c r="G17" s="40">
        <f t="shared" si="2"/>
        <v>787.22399999999993</v>
      </c>
      <c r="H17" s="40">
        <f t="shared" si="3"/>
        <v>11493.4704</v>
      </c>
      <c r="I17" s="40">
        <f t="shared" si="4"/>
        <v>1838.9552640000002</v>
      </c>
      <c r="J17" s="40">
        <f t="shared" si="5"/>
        <v>13332.425664</v>
      </c>
      <c r="L17" s="55" t="s">
        <v>137</v>
      </c>
      <c r="M17" s="56" t="s">
        <v>144</v>
      </c>
    </row>
    <row r="18" spans="1:13" ht="14.25">
      <c r="A18" s="2" t="s">
        <v>39</v>
      </c>
      <c r="B18" s="1" t="s">
        <v>40</v>
      </c>
      <c r="C18" s="13">
        <v>5187.04</v>
      </c>
      <c r="E18" s="40">
        <f t="shared" si="0"/>
        <v>5187.04</v>
      </c>
      <c r="F18" s="40">
        <f t="shared" si="1"/>
        <v>103.74080000000001</v>
      </c>
      <c r="G18" s="40">
        <f t="shared" si="2"/>
        <v>389.02799999999996</v>
      </c>
      <c r="H18" s="40">
        <f t="shared" si="3"/>
        <v>5679.8087999999998</v>
      </c>
      <c r="I18" s="40">
        <f t="shared" si="4"/>
        <v>908.769408</v>
      </c>
      <c r="J18" s="40">
        <f t="shared" si="5"/>
        <v>6588.5782079999999</v>
      </c>
      <c r="L18" s="55" t="s">
        <v>135</v>
      </c>
      <c r="M18" s="56" t="s">
        <v>145</v>
      </c>
    </row>
    <row r="19" spans="1:13" ht="14.25">
      <c r="A19" s="2" t="s">
        <v>41</v>
      </c>
      <c r="B19" s="1" t="s">
        <v>42</v>
      </c>
      <c r="C19" s="13">
        <v>1026.76</v>
      </c>
      <c r="E19" s="40">
        <f t="shared" si="0"/>
        <v>1026.76</v>
      </c>
      <c r="F19" s="40">
        <f t="shared" si="1"/>
        <v>20.5352</v>
      </c>
      <c r="G19" s="40">
        <f t="shared" si="2"/>
        <v>77.006999999999991</v>
      </c>
      <c r="H19" s="40">
        <f t="shared" si="3"/>
        <v>1124.3022000000001</v>
      </c>
      <c r="I19" s="40">
        <f t="shared" si="4"/>
        <v>179.88835200000003</v>
      </c>
      <c r="J19" s="40">
        <f t="shared" si="5"/>
        <v>1304.190552</v>
      </c>
      <c r="L19" s="55" t="s">
        <v>135</v>
      </c>
      <c r="M19" s="56" t="s">
        <v>146</v>
      </c>
    </row>
    <row r="20" spans="1:13" ht="14.25">
      <c r="A20" s="2" t="s">
        <v>43</v>
      </c>
      <c r="B20" s="1" t="s">
        <v>44</v>
      </c>
      <c r="C20" s="13">
        <v>2258.9299999999998</v>
      </c>
      <c r="E20" s="40">
        <f t="shared" si="0"/>
        <v>2258.9299999999998</v>
      </c>
      <c r="F20" s="40">
        <f t="shared" si="1"/>
        <v>45.178599999999996</v>
      </c>
      <c r="G20" s="40">
        <f t="shared" si="2"/>
        <v>169.41974999999999</v>
      </c>
      <c r="H20" s="40">
        <f t="shared" si="3"/>
        <v>2473.52835</v>
      </c>
      <c r="I20" s="40">
        <f t="shared" si="4"/>
        <v>395.76453600000002</v>
      </c>
      <c r="J20" s="40">
        <f t="shared" si="5"/>
        <v>2869.2928860000002</v>
      </c>
      <c r="L20" s="55" t="s">
        <v>147</v>
      </c>
      <c r="M20" s="56" t="s">
        <v>148</v>
      </c>
    </row>
    <row r="21" spans="1:13" ht="14.25">
      <c r="A21" s="2" t="s">
        <v>45</v>
      </c>
      <c r="B21" s="1" t="s">
        <v>46</v>
      </c>
      <c r="C21" s="13">
        <v>4208.53</v>
      </c>
      <c r="E21" s="40">
        <f t="shared" si="0"/>
        <v>4208.53</v>
      </c>
      <c r="F21" s="40">
        <f t="shared" si="1"/>
        <v>84.170599999999993</v>
      </c>
      <c r="G21" s="40">
        <f t="shared" si="2"/>
        <v>315.63974999999999</v>
      </c>
      <c r="H21" s="40">
        <f t="shared" si="3"/>
        <v>4608.3403500000004</v>
      </c>
      <c r="I21" s="40">
        <f t="shared" si="4"/>
        <v>737.33445600000005</v>
      </c>
      <c r="J21" s="40">
        <f t="shared" si="5"/>
        <v>5345.6748060000009</v>
      </c>
      <c r="L21" s="55" t="s">
        <v>135</v>
      </c>
      <c r="M21" s="56" t="s">
        <v>149</v>
      </c>
    </row>
    <row r="22" spans="1:13" ht="14.25">
      <c r="A22" s="2" t="s">
        <v>47</v>
      </c>
      <c r="B22" s="1" t="s">
        <v>48</v>
      </c>
      <c r="C22" s="13">
        <v>1026.76</v>
      </c>
      <c r="E22" s="40">
        <f t="shared" si="0"/>
        <v>1026.76</v>
      </c>
      <c r="F22" s="40">
        <f t="shared" si="1"/>
        <v>20.5352</v>
      </c>
      <c r="G22" s="40">
        <f t="shared" si="2"/>
        <v>77.006999999999991</v>
      </c>
      <c r="H22" s="40">
        <f t="shared" si="3"/>
        <v>1124.3022000000001</v>
      </c>
      <c r="I22" s="40">
        <f t="shared" si="4"/>
        <v>179.88835200000003</v>
      </c>
      <c r="J22" s="40">
        <f t="shared" si="5"/>
        <v>1304.190552</v>
      </c>
      <c r="L22" s="55" t="s">
        <v>135</v>
      </c>
      <c r="M22" s="56" t="s">
        <v>150</v>
      </c>
    </row>
    <row r="23" spans="1:13" ht="14.25">
      <c r="A23" s="2" t="s">
        <v>49</v>
      </c>
      <c r="B23" s="1" t="s">
        <v>50</v>
      </c>
      <c r="C23" s="13">
        <v>1026.76</v>
      </c>
      <c r="E23" s="40">
        <f t="shared" si="0"/>
        <v>1026.76</v>
      </c>
      <c r="F23" s="40">
        <f t="shared" si="1"/>
        <v>20.5352</v>
      </c>
      <c r="G23" s="40">
        <f t="shared" si="2"/>
        <v>77.006999999999991</v>
      </c>
      <c r="H23" s="40">
        <f t="shared" si="3"/>
        <v>1124.3022000000001</v>
      </c>
      <c r="I23" s="40">
        <f t="shared" si="4"/>
        <v>179.88835200000003</v>
      </c>
      <c r="J23" s="40">
        <f t="shared" si="5"/>
        <v>1304.190552</v>
      </c>
      <c r="L23" s="55" t="s">
        <v>135</v>
      </c>
      <c r="M23" s="56" t="s">
        <v>151</v>
      </c>
    </row>
    <row r="24" spans="1:13" ht="14.25">
      <c r="A24" s="2" t="s">
        <v>51</v>
      </c>
      <c r="B24" s="1" t="s">
        <v>52</v>
      </c>
      <c r="C24" s="13">
        <v>10249.459999999999</v>
      </c>
      <c r="E24" s="40">
        <f t="shared" si="0"/>
        <v>10249.459999999999</v>
      </c>
      <c r="F24" s="40">
        <f t="shared" si="1"/>
        <v>204.98919999999998</v>
      </c>
      <c r="G24" s="40">
        <f t="shared" si="2"/>
        <v>768.70949999999993</v>
      </c>
      <c r="H24" s="40">
        <f t="shared" si="3"/>
        <v>11223.1587</v>
      </c>
      <c r="I24" s="40">
        <f t="shared" si="4"/>
        <v>1795.7053920000001</v>
      </c>
      <c r="J24" s="40">
        <f t="shared" si="5"/>
        <v>13018.864092</v>
      </c>
      <c r="L24" s="55" t="s">
        <v>135</v>
      </c>
      <c r="M24" s="56" t="s">
        <v>152</v>
      </c>
    </row>
    <row r="25" spans="1:13" ht="14.25">
      <c r="A25" s="2" t="s">
        <v>53</v>
      </c>
      <c r="B25" s="1" t="s">
        <v>54</v>
      </c>
      <c r="C25" s="13">
        <v>1026.76</v>
      </c>
      <c r="E25" s="40">
        <f t="shared" si="0"/>
        <v>1026.76</v>
      </c>
      <c r="F25" s="40">
        <f t="shared" si="1"/>
        <v>20.5352</v>
      </c>
      <c r="G25" s="40">
        <f t="shared" si="2"/>
        <v>77.006999999999991</v>
      </c>
      <c r="H25" s="40">
        <f t="shared" si="3"/>
        <v>1124.3022000000001</v>
      </c>
      <c r="I25" s="40">
        <f t="shared" si="4"/>
        <v>179.88835200000003</v>
      </c>
      <c r="J25" s="40">
        <f t="shared" si="5"/>
        <v>1304.190552</v>
      </c>
      <c r="L25" s="55" t="s">
        <v>135</v>
      </c>
      <c r="M25" s="56" t="s">
        <v>153</v>
      </c>
    </row>
    <row r="26" spans="1:13" ht="14.25">
      <c r="A26" s="2" t="s">
        <v>55</v>
      </c>
      <c r="B26" s="1" t="s">
        <v>56</v>
      </c>
      <c r="C26" s="13">
        <v>1026.76</v>
      </c>
      <c r="E26" s="40">
        <f t="shared" si="0"/>
        <v>1026.76</v>
      </c>
      <c r="F26" s="40">
        <f t="shared" si="1"/>
        <v>20.5352</v>
      </c>
      <c r="G26" s="40">
        <f t="shared" si="2"/>
        <v>77.006999999999991</v>
      </c>
      <c r="H26" s="40">
        <f t="shared" si="3"/>
        <v>1124.3022000000001</v>
      </c>
      <c r="I26" s="40">
        <f t="shared" si="4"/>
        <v>179.88835200000003</v>
      </c>
      <c r="J26" s="40">
        <f t="shared" si="5"/>
        <v>1304.190552</v>
      </c>
      <c r="L26" s="55" t="s">
        <v>135</v>
      </c>
      <c r="M26" s="56" t="s">
        <v>154</v>
      </c>
    </row>
    <row r="27" spans="1:13" ht="14.25">
      <c r="A27" s="2" t="s">
        <v>57</v>
      </c>
      <c r="B27" s="1" t="s">
        <v>58</v>
      </c>
      <c r="C27" s="13">
        <v>1026.76</v>
      </c>
      <c r="E27" s="40">
        <f t="shared" si="0"/>
        <v>1026.76</v>
      </c>
      <c r="F27" s="40">
        <f t="shared" si="1"/>
        <v>20.5352</v>
      </c>
      <c r="G27" s="40">
        <f t="shared" si="2"/>
        <v>77.006999999999991</v>
      </c>
      <c r="H27" s="40">
        <f t="shared" si="3"/>
        <v>1124.3022000000001</v>
      </c>
      <c r="I27" s="40">
        <f t="shared" si="4"/>
        <v>179.88835200000003</v>
      </c>
      <c r="J27" s="40">
        <f t="shared" si="5"/>
        <v>1304.190552</v>
      </c>
      <c r="L27" s="56" t="s">
        <v>135</v>
      </c>
      <c r="M27" s="56" t="s">
        <v>155</v>
      </c>
    </row>
    <row r="28" spans="1:13" ht="14.25">
      <c r="A28" s="2" t="s">
        <v>59</v>
      </c>
      <c r="B28" s="1" t="s">
        <v>60</v>
      </c>
      <c r="C28" s="13">
        <v>978.94</v>
      </c>
      <c r="E28" s="40">
        <f t="shared" si="0"/>
        <v>978.94</v>
      </c>
      <c r="F28" s="40">
        <f t="shared" si="1"/>
        <v>19.578800000000001</v>
      </c>
      <c r="G28" s="40">
        <f t="shared" si="2"/>
        <v>73.420500000000004</v>
      </c>
      <c r="H28" s="40">
        <f t="shared" si="3"/>
        <v>1071.9393</v>
      </c>
      <c r="I28" s="40">
        <f t="shared" si="4"/>
        <v>171.510288</v>
      </c>
      <c r="J28" s="40">
        <f t="shared" si="5"/>
        <v>1243.4495879999999</v>
      </c>
      <c r="L28" s="57" t="s">
        <v>135</v>
      </c>
      <c r="M28" s="57" t="s">
        <v>156</v>
      </c>
    </row>
    <row r="29" spans="1:13" ht="14.25">
      <c r="A29" s="2" t="s">
        <v>61</v>
      </c>
      <c r="B29" s="1" t="s">
        <v>62</v>
      </c>
      <c r="C29" s="13">
        <v>2319.86</v>
      </c>
      <c r="E29" s="40">
        <f t="shared" si="0"/>
        <v>2319.86</v>
      </c>
      <c r="F29" s="40">
        <f t="shared" si="1"/>
        <v>46.397200000000005</v>
      </c>
      <c r="G29" s="40">
        <f t="shared" si="2"/>
        <v>173.98949999999999</v>
      </c>
      <c r="H29" s="40">
        <f t="shared" si="3"/>
        <v>2540.2467000000001</v>
      </c>
      <c r="I29" s="40">
        <f t="shared" si="4"/>
        <v>406.43947200000002</v>
      </c>
      <c r="J29" s="40">
        <f t="shared" si="5"/>
        <v>2946.6861720000002</v>
      </c>
      <c r="L29" s="55" t="s">
        <v>135</v>
      </c>
      <c r="M29" s="56" t="s">
        <v>157</v>
      </c>
    </row>
    <row r="30" spans="1:13" ht="14.25">
      <c r="A30" s="2" t="s">
        <v>63</v>
      </c>
      <c r="B30" s="1" t="s">
        <v>64</v>
      </c>
      <c r="C30" s="13">
        <v>1026.76</v>
      </c>
      <c r="E30" s="40">
        <f t="shared" si="0"/>
        <v>1026.76</v>
      </c>
      <c r="F30" s="40">
        <f t="shared" si="1"/>
        <v>20.5352</v>
      </c>
      <c r="G30" s="40">
        <f t="shared" si="2"/>
        <v>77.006999999999991</v>
      </c>
      <c r="H30" s="40">
        <f t="shared" si="3"/>
        <v>1124.3022000000001</v>
      </c>
      <c r="I30" s="40">
        <f t="shared" si="4"/>
        <v>179.88835200000003</v>
      </c>
      <c r="J30" s="40">
        <f t="shared" si="5"/>
        <v>1304.190552</v>
      </c>
      <c r="L30" s="56" t="s">
        <v>135</v>
      </c>
      <c r="M30" s="56" t="s">
        <v>158</v>
      </c>
    </row>
    <row r="31" spans="1:13" ht="14.25">
      <c r="A31" s="2" t="s">
        <v>65</v>
      </c>
      <c r="B31" s="1" t="s">
        <v>66</v>
      </c>
      <c r="C31" s="13">
        <v>2132.35</v>
      </c>
      <c r="E31" s="40">
        <f t="shared" si="0"/>
        <v>2132.35</v>
      </c>
      <c r="F31" s="40">
        <f t="shared" si="1"/>
        <v>42.646999999999998</v>
      </c>
      <c r="G31" s="40">
        <f t="shared" si="2"/>
        <v>159.92624999999998</v>
      </c>
      <c r="H31" s="40">
        <f t="shared" si="3"/>
        <v>2334.9232499999998</v>
      </c>
      <c r="I31" s="40">
        <f t="shared" si="4"/>
        <v>373.58771999999999</v>
      </c>
      <c r="J31" s="40">
        <f t="shared" si="5"/>
        <v>2708.5109699999998</v>
      </c>
      <c r="L31" s="56" t="s">
        <v>135</v>
      </c>
      <c r="M31" s="56" t="s">
        <v>159</v>
      </c>
    </row>
    <row r="32" spans="1:13" ht="14.25">
      <c r="A32" s="2" t="s">
        <v>67</v>
      </c>
      <c r="B32" s="1" t="s">
        <v>68</v>
      </c>
      <c r="C32" s="13">
        <v>2506.89</v>
      </c>
      <c r="E32" s="40">
        <f t="shared" si="0"/>
        <v>2506.89</v>
      </c>
      <c r="F32" s="40">
        <f t="shared" si="1"/>
        <v>50.137799999999999</v>
      </c>
      <c r="G32" s="40">
        <f t="shared" si="2"/>
        <v>188.01674999999997</v>
      </c>
      <c r="H32" s="40">
        <f t="shared" si="3"/>
        <v>2745.0445499999996</v>
      </c>
      <c r="I32" s="40">
        <f t="shared" si="4"/>
        <v>439.20712799999995</v>
      </c>
      <c r="J32" s="40">
        <f t="shared" si="5"/>
        <v>3184.2516779999996</v>
      </c>
      <c r="L32" s="55" t="s">
        <v>147</v>
      </c>
      <c r="M32" s="56" t="s">
        <v>160</v>
      </c>
    </row>
    <row r="33" spans="1:13" ht="14.25">
      <c r="A33" s="2" t="s">
        <v>69</v>
      </c>
      <c r="B33" s="1" t="s">
        <v>70</v>
      </c>
      <c r="C33" s="13">
        <v>1026.76</v>
      </c>
      <c r="E33" s="40">
        <f t="shared" si="0"/>
        <v>1026.76</v>
      </c>
      <c r="F33" s="40">
        <f t="shared" si="1"/>
        <v>20.5352</v>
      </c>
      <c r="G33" s="40">
        <f t="shared" si="2"/>
        <v>77.006999999999991</v>
      </c>
      <c r="H33" s="40">
        <f t="shared" si="3"/>
        <v>1124.3022000000001</v>
      </c>
      <c r="I33" s="40">
        <f t="shared" si="4"/>
        <v>179.88835200000003</v>
      </c>
      <c r="J33" s="40">
        <f t="shared" si="5"/>
        <v>1304.190552</v>
      </c>
      <c r="L33" s="55" t="s">
        <v>137</v>
      </c>
      <c r="M33" s="56" t="s">
        <v>161</v>
      </c>
    </row>
    <row r="34" spans="1:13" ht="14.25">
      <c r="A34" s="2" t="s">
        <v>71</v>
      </c>
      <c r="B34" s="1" t="s">
        <v>72</v>
      </c>
      <c r="C34" s="13">
        <v>10268.120000000001</v>
      </c>
      <c r="E34" s="40">
        <f t="shared" si="0"/>
        <v>10268.120000000001</v>
      </c>
      <c r="F34" s="40">
        <f t="shared" si="1"/>
        <v>205.36240000000001</v>
      </c>
      <c r="G34" s="40">
        <f t="shared" si="2"/>
        <v>770.10900000000004</v>
      </c>
      <c r="H34" s="40">
        <f t="shared" si="3"/>
        <v>11243.591400000001</v>
      </c>
      <c r="I34" s="40">
        <f t="shared" si="4"/>
        <v>1798.9746240000002</v>
      </c>
      <c r="J34" s="40">
        <f t="shared" si="5"/>
        <v>13042.566024000002</v>
      </c>
      <c r="L34" s="56" t="s">
        <v>135</v>
      </c>
      <c r="M34" s="56" t="s">
        <v>162</v>
      </c>
    </row>
    <row r="35" spans="1:13" ht="14.25">
      <c r="A35" s="2" t="s">
        <v>73</v>
      </c>
      <c r="B35" s="1" t="s">
        <v>74</v>
      </c>
      <c r="C35" s="13">
        <v>6307.03</v>
      </c>
      <c r="E35" s="40">
        <f t="shared" si="0"/>
        <v>6307.03</v>
      </c>
      <c r="F35" s="40">
        <f t="shared" si="1"/>
        <v>126.14059999999999</v>
      </c>
      <c r="G35" s="40">
        <f t="shared" si="2"/>
        <v>473.02724999999998</v>
      </c>
      <c r="H35" s="40">
        <f t="shared" si="3"/>
        <v>6906.1978499999996</v>
      </c>
      <c r="I35" s="40">
        <f t="shared" si="4"/>
        <v>1104.9916559999999</v>
      </c>
      <c r="J35" s="40">
        <f t="shared" si="5"/>
        <v>8011.1895059999997</v>
      </c>
      <c r="L35" s="56" t="s">
        <v>137</v>
      </c>
      <c r="M35" s="56" t="s">
        <v>163</v>
      </c>
    </row>
    <row r="36" spans="1:13" ht="14.25">
      <c r="A36" s="2" t="s">
        <v>75</v>
      </c>
      <c r="B36" s="1" t="s">
        <v>76</v>
      </c>
      <c r="C36" s="13">
        <v>1026.76</v>
      </c>
      <c r="E36" s="40">
        <f t="shared" si="0"/>
        <v>1026.76</v>
      </c>
      <c r="F36" s="40">
        <f t="shared" si="1"/>
        <v>20.5352</v>
      </c>
      <c r="G36" s="40">
        <f t="shared" si="2"/>
        <v>77.006999999999991</v>
      </c>
      <c r="H36" s="40">
        <f t="shared" si="3"/>
        <v>1124.3022000000001</v>
      </c>
      <c r="I36" s="40">
        <f t="shared" si="4"/>
        <v>179.88835200000003</v>
      </c>
      <c r="J36" s="40">
        <f t="shared" si="5"/>
        <v>1304.190552</v>
      </c>
      <c r="L36" s="56" t="s">
        <v>135</v>
      </c>
      <c r="M36" s="56" t="s">
        <v>164</v>
      </c>
    </row>
    <row r="37" spans="1:13" ht="14.25">
      <c r="A37" s="2" t="s">
        <v>77</v>
      </c>
      <c r="B37" s="1" t="s">
        <v>78</v>
      </c>
      <c r="C37" s="13">
        <v>1026.76</v>
      </c>
      <c r="E37" s="40">
        <f t="shared" si="0"/>
        <v>1026.76</v>
      </c>
      <c r="F37" s="40">
        <f t="shared" si="1"/>
        <v>20.5352</v>
      </c>
      <c r="G37" s="40">
        <f t="shared" si="2"/>
        <v>77.006999999999991</v>
      </c>
      <c r="H37" s="40">
        <f t="shared" si="3"/>
        <v>1124.3022000000001</v>
      </c>
      <c r="I37" s="40">
        <f t="shared" si="4"/>
        <v>179.88835200000003</v>
      </c>
      <c r="J37" s="40">
        <f t="shared" si="5"/>
        <v>1304.190552</v>
      </c>
      <c r="L37" s="56" t="s">
        <v>135</v>
      </c>
      <c r="M37" s="56" t="s">
        <v>165</v>
      </c>
    </row>
    <row r="38" spans="1:13" ht="14.25">
      <c r="A38" s="2" t="s">
        <v>79</v>
      </c>
      <c r="B38" s="1" t="s">
        <v>80</v>
      </c>
      <c r="C38" s="13">
        <v>3026.76</v>
      </c>
      <c r="E38" s="40">
        <f t="shared" si="0"/>
        <v>3026.76</v>
      </c>
      <c r="F38" s="40">
        <f t="shared" si="1"/>
        <v>60.535200000000003</v>
      </c>
      <c r="G38" s="40">
        <f t="shared" si="2"/>
        <v>227.00700000000001</v>
      </c>
      <c r="H38" s="40">
        <f t="shared" si="3"/>
        <v>3314.3022000000001</v>
      </c>
      <c r="I38" s="40">
        <f t="shared" si="4"/>
        <v>530.28835200000003</v>
      </c>
      <c r="J38" s="40">
        <f t="shared" si="5"/>
        <v>3844.5905520000001</v>
      </c>
      <c r="L38" s="56" t="s">
        <v>137</v>
      </c>
      <c r="M38" s="56" t="s">
        <v>166</v>
      </c>
    </row>
    <row r="39" spans="1:13" ht="14.25">
      <c r="A39" s="2" t="s">
        <v>81</v>
      </c>
      <c r="B39" s="1" t="s">
        <v>82</v>
      </c>
      <c r="C39" s="13">
        <v>3449.59</v>
      </c>
      <c r="E39" s="40">
        <f t="shared" si="0"/>
        <v>3449.59</v>
      </c>
      <c r="F39" s="40">
        <f t="shared" si="1"/>
        <v>68.991799999999998</v>
      </c>
      <c r="G39" s="40">
        <f t="shared" si="2"/>
        <v>258.71924999999999</v>
      </c>
      <c r="H39" s="40">
        <f t="shared" si="3"/>
        <v>3777.30105</v>
      </c>
      <c r="I39" s="40">
        <f t="shared" si="4"/>
        <v>604.36816799999997</v>
      </c>
      <c r="J39" s="40">
        <f t="shared" si="5"/>
        <v>4381.669218</v>
      </c>
      <c r="L39" s="56" t="s">
        <v>135</v>
      </c>
      <c r="M39" s="56" t="s">
        <v>167</v>
      </c>
    </row>
    <row r="40" spans="1:13" ht="14.25">
      <c r="A40" s="2" t="s">
        <v>83</v>
      </c>
      <c r="B40" s="1" t="s">
        <v>84</v>
      </c>
      <c r="C40" s="13">
        <v>1026.76</v>
      </c>
      <c r="E40" s="40">
        <f t="shared" si="0"/>
        <v>1026.76</v>
      </c>
      <c r="F40" s="40">
        <f t="shared" si="1"/>
        <v>20.5352</v>
      </c>
      <c r="G40" s="40">
        <f t="shared" si="2"/>
        <v>77.006999999999991</v>
      </c>
      <c r="H40" s="40">
        <f t="shared" si="3"/>
        <v>1124.3022000000001</v>
      </c>
      <c r="I40" s="40">
        <f t="shared" si="4"/>
        <v>179.88835200000003</v>
      </c>
      <c r="J40" s="40">
        <f t="shared" si="5"/>
        <v>1304.190552</v>
      </c>
      <c r="L40" s="55" t="s">
        <v>135</v>
      </c>
      <c r="M40" s="56" t="s">
        <v>168</v>
      </c>
    </row>
    <row r="41" spans="1:13" ht="14.25">
      <c r="A41" s="2" t="s">
        <v>85</v>
      </c>
      <c r="B41" s="1" t="s">
        <v>86</v>
      </c>
      <c r="C41" s="13">
        <v>1026.76</v>
      </c>
      <c r="E41" s="40">
        <f t="shared" si="0"/>
        <v>1026.76</v>
      </c>
      <c r="F41" s="40">
        <f t="shared" si="1"/>
        <v>20.5352</v>
      </c>
      <c r="G41" s="40">
        <f t="shared" si="2"/>
        <v>77.006999999999991</v>
      </c>
      <c r="H41" s="40">
        <f t="shared" si="3"/>
        <v>1124.3022000000001</v>
      </c>
      <c r="I41" s="40">
        <f t="shared" si="4"/>
        <v>179.88835200000003</v>
      </c>
      <c r="J41" s="40">
        <f t="shared" si="5"/>
        <v>1304.190552</v>
      </c>
      <c r="L41" s="55" t="s">
        <v>137</v>
      </c>
      <c r="M41" s="56" t="s">
        <v>169</v>
      </c>
    </row>
    <row r="42" spans="1:13" ht="14.25">
      <c r="A42" s="2" t="s">
        <v>87</v>
      </c>
      <c r="B42" s="1" t="s">
        <v>88</v>
      </c>
      <c r="C42" s="13">
        <v>1499.96</v>
      </c>
      <c r="E42" s="40">
        <f t="shared" si="0"/>
        <v>1499.96</v>
      </c>
      <c r="F42" s="40">
        <f t="shared" si="1"/>
        <v>29.999200000000002</v>
      </c>
      <c r="G42" s="40">
        <f t="shared" si="2"/>
        <v>112.497</v>
      </c>
      <c r="H42" s="40">
        <f t="shared" si="3"/>
        <v>1642.4562000000001</v>
      </c>
      <c r="I42" s="40">
        <f t="shared" si="4"/>
        <v>262.79299200000003</v>
      </c>
      <c r="J42" s="40">
        <f t="shared" si="5"/>
        <v>1905.2491920000002</v>
      </c>
      <c r="L42" s="55" t="s">
        <v>135</v>
      </c>
      <c r="M42" s="56" t="s">
        <v>170</v>
      </c>
    </row>
    <row r="43" spans="1:13" ht="14.25">
      <c r="A43" s="2" t="s">
        <v>89</v>
      </c>
      <c r="B43" s="1" t="s">
        <v>90</v>
      </c>
      <c r="C43" s="13">
        <v>2078.7600000000002</v>
      </c>
      <c r="E43" s="40">
        <f t="shared" si="0"/>
        <v>2078.7600000000002</v>
      </c>
      <c r="F43" s="40">
        <f t="shared" si="1"/>
        <v>41.575200000000002</v>
      </c>
      <c r="G43" s="40">
        <f t="shared" si="2"/>
        <v>155.90700000000001</v>
      </c>
      <c r="H43" s="40">
        <f t="shared" si="3"/>
        <v>2276.2422000000006</v>
      </c>
      <c r="I43" s="40">
        <f t="shared" si="4"/>
        <v>364.19875200000013</v>
      </c>
      <c r="J43" s="40">
        <f t="shared" si="5"/>
        <v>2640.4409520000008</v>
      </c>
      <c r="L43" s="55" t="s">
        <v>147</v>
      </c>
      <c r="M43" s="56" t="s">
        <v>171</v>
      </c>
    </row>
    <row r="44" spans="1:13" ht="14.25">
      <c r="A44" s="2" t="s">
        <v>91</v>
      </c>
      <c r="B44" s="1" t="s">
        <v>92</v>
      </c>
      <c r="C44" s="13">
        <v>1026.76</v>
      </c>
      <c r="E44" s="40">
        <f t="shared" si="0"/>
        <v>1026.76</v>
      </c>
      <c r="F44" s="40">
        <f t="shared" si="1"/>
        <v>20.5352</v>
      </c>
      <c r="G44" s="40">
        <f t="shared" si="2"/>
        <v>77.006999999999991</v>
      </c>
      <c r="H44" s="40">
        <f t="shared" si="3"/>
        <v>1124.3022000000001</v>
      </c>
      <c r="I44" s="40">
        <f t="shared" si="4"/>
        <v>179.88835200000003</v>
      </c>
      <c r="J44" s="40">
        <f t="shared" si="5"/>
        <v>1304.190552</v>
      </c>
      <c r="L44" s="55" t="s">
        <v>137</v>
      </c>
      <c r="M44" s="56" t="s">
        <v>172</v>
      </c>
    </row>
    <row r="45" spans="1:13" ht="14.25">
      <c r="A45" s="2" t="s">
        <v>93</v>
      </c>
      <c r="B45" s="1" t="s">
        <v>94</v>
      </c>
      <c r="C45" s="13">
        <v>1026.76</v>
      </c>
      <c r="E45" s="40">
        <f t="shared" si="0"/>
        <v>1026.76</v>
      </c>
      <c r="F45" s="40">
        <f t="shared" si="1"/>
        <v>20.5352</v>
      </c>
      <c r="G45" s="40">
        <f t="shared" si="2"/>
        <v>77.006999999999991</v>
      </c>
      <c r="H45" s="40">
        <f t="shared" si="3"/>
        <v>1124.3022000000001</v>
      </c>
      <c r="I45" s="40">
        <f t="shared" si="4"/>
        <v>179.88835200000003</v>
      </c>
      <c r="J45" s="40">
        <f t="shared" si="5"/>
        <v>1304.190552</v>
      </c>
      <c r="L45" s="55" t="s">
        <v>135</v>
      </c>
      <c r="M45" s="56" t="s">
        <v>173</v>
      </c>
    </row>
    <row r="46" spans="1:13" ht="14.25">
      <c r="A46" s="2" t="s">
        <v>95</v>
      </c>
      <c r="B46" s="1" t="s">
        <v>96</v>
      </c>
      <c r="C46" s="13">
        <v>5230.6400000000003</v>
      </c>
      <c r="E46" s="40">
        <f t="shared" si="0"/>
        <v>5230.6400000000003</v>
      </c>
      <c r="F46" s="40">
        <f t="shared" si="1"/>
        <v>104.61280000000001</v>
      </c>
      <c r="G46" s="40">
        <f t="shared" si="2"/>
        <v>392.298</v>
      </c>
      <c r="H46" s="40">
        <f t="shared" si="3"/>
        <v>5727.5508</v>
      </c>
      <c r="I46" s="40">
        <f t="shared" si="4"/>
        <v>916.40812800000003</v>
      </c>
      <c r="J46" s="40">
        <f t="shared" si="5"/>
        <v>6643.958928</v>
      </c>
      <c r="L46" s="56" t="s">
        <v>135</v>
      </c>
      <c r="M46" s="56" t="s">
        <v>174</v>
      </c>
    </row>
    <row r="47" spans="1:13" ht="14.25">
      <c r="A47" s="2" t="s">
        <v>97</v>
      </c>
      <c r="B47" s="1" t="s">
        <v>98</v>
      </c>
      <c r="C47" s="13">
        <v>1026.76</v>
      </c>
      <c r="E47" s="40">
        <f t="shared" si="0"/>
        <v>1026.76</v>
      </c>
      <c r="F47" s="40">
        <f t="shared" si="1"/>
        <v>20.5352</v>
      </c>
      <c r="G47" s="40">
        <f t="shared" si="2"/>
        <v>77.006999999999991</v>
      </c>
      <c r="H47" s="40">
        <f t="shared" si="3"/>
        <v>1124.3022000000001</v>
      </c>
      <c r="I47" s="40">
        <f t="shared" si="4"/>
        <v>179.88835200000003</v>
      </c>
      <c r="J47" s="40">
        <f t="shared" si="5"/>
        <v>1304.190552</v>
      </c>
      <c r="L47" s="55" t="s">
        <v>137</v>
      </c>
      <c r="M47" s="56" t="s">
        <v>175</v>
      </c>
    </row>
    <row r="48" spans="1:13" ht="14.25">
      <c r="A48" s="2" t="s">
        <v>99</v>
      </c>
      <c r="B48" s="1" t="s">
        <v>100</v>
      </c>
      <c r="C48" s="13">
        <v>1026.76</v>
      </c>
      <c r="E48" s="40">
        <f t="shared" si="0"/>
        <v>1026.76</v>
      </c>
      <c r="F48" s="40">
        <f t="shared" si="1"/>
        <v>20.5352</v>
      </c>
      <c r="G48" s="40">
        <f t="shared" si="2"/>
        <v>77.006999999999991</v>
      </c>
      <c r="H48" s="40">
        <f t="shared" si="3"/>
        <v>1124.3022000000001</v>
      </c>
      <c r="I48" s="40">
        <f t="shared" si="4"/>
        <v>179.88835200000003</v>
      </c>
      <c r="J48" s="40">
        <f t="shared" si="5"/>
        <v>1304.190552</v>
      </c>
      <c r="L48" s="58" t="s">
        <v>135</v>
      </c>
      <c r="M48" s="58" t="s">
        <v>176</v>
      </c>
    </row>
    <row r="50" spans="1:10" s="7" customFormat="1">
      <c r="A50" s="15"/>
      <c r="C50" s="7" t="s">
        <v>101</v>
      </c>
      <c r="E50" s="38" t="s">
        <v>101</v>
      </c>
      <c r="F50" s="38" t="s">
        <v>101</v>
      </c>
      <c r="G50" s="38" t="s">
        <v>101</v>
      </c>
      <c r="H50" s="38" t="s">
        <v>101</v>
      </c>
      <c r="I50" s="38" t="s">
        <v>101</v>
      </c>
      <c r="J50" s="38" t="s">
        <v>101</v>
      </c>
    </row>
    <row r="51" spans="1:10" ht="13.5" thickBot="1">
      <c r="A51" s="18" t="s">
        <v>102</v>
      </c>
      <c r="B51" s="1" t="s">
        <v>103</v>
      </c>
      <c r="C51" s="17">
        <v>105898.48</v>
      </c>
      <c r="E51" s="41">
        <f>SUM(E11:E48)</f>
        <v>105898.47999999995</v>
      </c>
      <c r="F51" s="41">
        <f t="shared" ref="F51:J51" si="6">SUM(F11:F48)</f>
        <v>2117.9695999999999</v>
      </c>
      <c r="G51" s="41">
        <f t="shared" si="6"/>
        <v>7942.3859999999959</v>
      </c>
      <c r="H51" s="41">
        <f t="shared" si="6"/>
        <v>115958.83560000005</v>
      </c>
      <c r="I51" s="41">
        <f t="shared" si="6"/>
        <v>18553.413696000003</v>
      </c>
      <c r="J51" s="41">
        <f t="shared" si="6"/>
        <v>134512.24929599999</v>
      </c>
    </row>
    <row r="52" spans="1:10" ht="12" thickTop="1"/>
    <row r="53" spans="1:10">
      <c r="C53" s="1" t="s">
        <v>103</v>
      </c>
    </row>
    <row r="54" spans="1:10">
      <c r="A54" s="2" t="s">
        <v>103</v>
      </c>
      <c r="B54" s="1" t="s">
        <v>103</v>
      </c>
      <c r="C54" s="16"/>
    </row>
  </sheetData>
  <autoFilter ref="A10:M48"/>
  <mergeCells count="1">
    <mergeCell ref="E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0" sqref="C20"/>
    </sheetView>
  </sheetViews>
  <sheetFormatPr baseColWidth="10" defaultRowHeight="11.25"/>
  <cols>
    <col min="1" max="1" width="9.28515625" style="2" customWidth="1"/>
    <col min="2" max="2" width="28.7109375" style="1" customWidth="1"/>
    <col min="3" max="4" width="12.7109375" style="1" customWidth="1"/>
    <col min="5" max="5" width="11.85546875" style="1" customWidth="1"/>
    <col min="6" max="6" width="13.5703125" style="1" bestFit="1" customWidth="1"/>
    <col min="7" max="9" width="13" style="1" bestFit="1" customWidth="1"/>
    <col min="10" max="10" width="12.28515625" style="1" customWidth="1"/>
    <col min="11" max="11" width="12.85546875" style="1" customWidth="1"/>
    <col min="12" max="12" width="12.140625" style="1" customWidth="1"/>
    <col min="13" max="13" width="11.42578125" style="1" customWidth="1"/>
    <col min="14" max="14" width="9.7109375" style="1" customWidth="1"/>
    <col min="15" max="15" width="11.42578125" style="1" customWidth="1"/>
    <col min="16" max="16" width="13" style="1" bestFit="1" customWidth="1"/>
    <col min="17" max="17" width="13.140625" style="1" customWidth="1"/>
    <col min="18" max="16384" width="11.42578125" style="1"/>
  </cols>
  <sheetData>
    <row r="1" spans="1:17" ht="18" customHeight="1">
      <c r="A1" s="3" t="s">
        <v>0</v>
      </c>
      <c r="B1" s="43" t="s">
        <v>103</v>
      </c>
      <c r="C1" s="44"/>
      <c r="D1" s="44"/>
    </row>
    <row r="2" spans="1:17" ht="24.95" customHeight="1">
      <c r="A2" s="4" t="s">
        <v>1</v>
      </c>
      <c r="B2" s="20" t="s">
        <v>2</v>
      </c>
      <c r="C2" s="21"/>
      <c r="D2" s="21"/>
    </row>
    <row r="3" spans="1:17" ht="15.75">
      <c r="B3" s="22" t="s">
        <v>3</v>
      </c>
      <c r="C3" s="23"/>
      <c r="D3" s="23"/>
      <c r="E3" s="7"/>
    </row>
    <row r="4" spans="1:17" ht="15">
      <c r="B4" s="24" t="s">
        <v>4</v>
      </c>
      <c r="C4" s="23"/>
      <c r="D4" s="23"/>
      <c r="E4" s="7"/>
    </row>
    <row r="5" spans="1:17">
      <c r="B5" s="6" t="s">
        <v>5</v>
      </c>
    </row>
    <row r="6" spans="1:17">
      <c r="B6" s="6" t="s">
        <v>6</v>
      </c>
    </row>
    <row r="8" spans="1:17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10" t="s">
        <v>22</v>
      </c>
      <c r="Q8" s="11" t="s">
        <v>23</v>
      </c>
    </row>
    <row r="9" spans="1:17" ht="12" thickTop="1">
      <c r="A9" s="12" t="s">
        <v>24</v>
      </c>
    </row>
    <row r="11" spans="1:17">
      <c r="A11" s="2" t="s">
        <v>25</v>
      </c>
      <c r="B11" s="1" t="s">
        <v>26</v>
      </c>
      <c r="C11" s="13">
        <v>880.08</v>
      </c>
      <c r="D11" s="13">
        <v>146.68</v>
      </c>
      <c r="E11" s="13">
        <v>7405.99</v>
      </c>
      <c r="F11" s="13">
        <v>8432.75</v>
      </c>
      <c r="G11" s="13">
        <v>0</v>
      </c>
      <c r="H11" s="13">
        <v>0</v>
      </c>
      <c r="I11" s="13">
        <v>0</v>
      </c>
      <c r="J11" s="13">
        <v>1682.66</v>
      </c>
      <c r="K11" s="13">
        <v>327.10000000000002</v>
      </c>
      <c r="L11" s="13">
        <v>0</v>
      </c>
      <c r="M11" s="13">
        <v>0</v>
      </c>
      <c r="N11" s="13">
        <v>0.12</v>
      </c>
      <c r="O11" s="13">
        <v>266.67</v>
      </c>
      <c r="P11" s="13">
        <v>2276.5500000000002</v>
      </c>
      <c r="Q11" s="13">
        <v>6156.2</v>
      </c>
    </row>
    <row r="12" spans="1:17">
      <c r="A12" s="2" t="s">
        <v>27</v>
      </c>
      <c r="B12" s="1" t="s">
        <v>28</v>
      </c>
      <c r="C12" s="13">
        <v>880.08</v>
      </c>
      <c r="D12" s="13">
        <v>146.68</v>
      </c>
      <c r="E12" s="13">
        <v>0</v>
      </c>
      <c r="F12" s="13">
        <v>1026.76</v>
      </c>
      <c r="G12" s="13">
        <v>0</v>
      </c>
      <c r="H12" s="13">
        <v>0</v>
      </c>
      <c r="I12" s="14">
        <v>-18.41</v>
      </c>
      <c r="J12" s="13">
        <v>0</v>
      </c>
      <c r="K12" s="13">
        <v>25.48</v>
      </c>
      <c r="L12" s="13">
        <v>0</v>
      </c>
      <c r="M12" s="13">
        <v>0</v>
      </c>
      <c r="N12" s="13">
        <v>0.09</v>
      </c>
      <c r="O12" s="13">
        <v>0</v>
      </c>
      <c r="P12" s="13">
        <v>7.16</v>
      </c>
      <c r="Q12" s="13">
        <v>1019.6</v>
      </c>
    </row>
    <row r="13" spans="1:17">
      <c r="A13" s="2" t="s">
        <v>29</v>
      </c>
      <c r="B13" s="1" t="s">
        <v>30</v>
      </c>
      <c r="C13" s="13">
        <v>880.08</v>
      </c>
      <c r="D13" s="13">
        <v>146.68</v>
      </c>
      <c r="E13" s="13">
        <v>980.81</v>
      </c>
      <c r="F13" s="13">
        <v>2007.57</v>
      </c>
      <c r="G13" s="13">
        <v>0</v>
      </c>
      <c r="H13" s="13">
        <v>0</v>
      </c>
      <c r="I13" s="13">
        <v>0</v>
      </c>
      <c r="J13" s="13">
        <v>185.94</v>
      </c>
      <c r="K13" s="13">
        <v>155.5</v>
      </c>
      <c r="L13" s="13">
        <v>0</v>
      </c>
      <c r="M13" s="13">
        <v>0</v>
      </c>
      <c r="N13" s="13">
        <v>0.06</v>
      </c>
      <c r="O13" s="13">
        <v>266.67</v>
      </c>
      <c r="P13" s="13">
        <v>608.16999999999996</v>
      </c>
      <c r="Q13" s="13">
        <v>1399.4</v>
      </c>
    </row>
    <row r="14" spans="1:17">
      <c r="A14" s="2" t="s">
        <v>31</v>
      </c>
      <c r="B14" s="1" t="s">
        <v>32</v>
      </c>
      <c r="C14" s="13">
        <v>880.08</v>
      </c>
      <c r="D14" s="13">
        <v>146.68</v>
      </c>
      <c r="E14" s="13">
        <v>861.81</v>
      </c>
      <c r="F14" s="13">
        <v>1888.57</v>
      </c>
      <c r="G14" s="13">
        <v>367.06</v>
      </c>
      <c r="H14" s="13">
        <v>0</v>
      </c>
      <c r="I14" s="13">
        <v>0</v>
      </c>
      <c r="J14" s="13">
        <v>166.39</v>
      </c>
      <c r="K14" s="13">
        <v>263.97000000000003</v>
      </c>
      <c r="L14" s="13">
        <v>0</v>
      </c>
      <c r="M14" s="13">
        <v>0</v>
      </c>
      <c r="N14" s="14">
        <v>-0.05</v>
      </c>
      <c r="O14" s="13">
        <v>0</v>
      </c>
      <c r="P14" s="13">
        <v>797.37</v>
      </c>
      <c r="Q14" s="13">
        <v>1091.2</v>
      </c>
    </row>
    <row r="15" spans="1:17">
      <c r="A15" s="2" t="s">
        <v>33</v>
      </c>
      <c r="B15" s="1" t="s">
        <v>34</v>
      </c>
      <c r="C15" s="13">
        <v>1500</v>
      </c>
      <c r="D15" s="13">
        <v>250</v>
      </c>
      <c r="E15" s="13">
        <v>0</v>
      </c>
      <c r="F15" s="13">
        <v>1750</v>
      </c>
      <c r="G15" s="13">
        <v>0</v>
      </c>
      <c r="H15" s="13">
        <v>0</v>
      </c>
      <c r="I15" s="13">
        <v>0</v>
      </c>
      <c r="J15" s="13">
        <v>144.21</v>
      </c>
      <c r="K15" s="13">
        <v>44.69</v>
      </c>
      <c r="L15" s="13">
        <v>0</v>
      </c>
      <c r="M15" s="13">
        <v>0</v>
      </c>
      <c r="N15" s="13">
        <v>0.1</v>
      </c>
      <c r="O15" s="13">
        <v>0</v>
      </c>
      <c r="P15" s="13">
        <v>189</v>
      </c>
      <c r="Q15" s="13">
        <v>1561</v>
      </c>
    </row>
    <row r="16" spans="1:17">
      <c r="A16" s="2" t="s">
        <v>35</v>
      </c>
      <c r="B16" s="1" t="s">
        <v>36</v>
      </c>
      <c r="C16" s="13">
        <v>880.08</v>
      </c>
      <c r="D16" s="13">
        <v>146.68</v>
      </c>
      <c r="E16" s="13">
        <v>1138.73</v>
      </c>
      <c r="F16" s="13">
        <v>2165.4899999999998</v>
      </c>
      <c r="G16" s="13">
        <v>478.69</v>
      </c>
      <c r="H16" s="13">
        <v>0</v>
      </c>
      <c r="I16" s="13">
        <v>0</v>
      </c>
      <c r="J16" s="13">
        <v>214.24</v>
      </c>
      <c r="K16" s="13">
        <v>158.25</v>
      </c>
      <c r="L16" s="13">
        <v>0</v>
      </c>
      <c r="M16" s="13">
        <v>0</v>
      </c>
      <c r="N16" s="13">
        <v>0.11</v>
      </c>
      <c r="O16" s="13">
        <v>0</v>
      </c>
      <c r="P16" s="13">
        <v>851.29</v>
      </c>
      <c r="Q16" s="13">
        <v>1314.2</v>
      </c>
    </row>
    <row r="17" spans="1:17">
      <c r="A17" s="2" t="s">
        <v>37</v>
      </c>
      <c r="B17" s="1" t="s">
        <v>38</v>
      </c>
      <c r="C17" s="13">
        <v>880.08</v>
      </c>
      <c r="D17" s="13">
        <v>146.68</v>
      </c>
      <c r="E17" s="13">
        <v>9469.56</v>
      </c>
      <c r="F17" s="13">
        <v>10496.32</v>
      </c>
      <c r="G17" s="13">
        <v>0</v>
      </c>
      <c r="H17" s="13">
        <v>0</v>
      </c>
      <c r="I17" s="13">
        <v>0</v>
      </c>
      <c r="J17" s="13">
        <v>2301.73</v>
      </c>
      <c r="K17" s="13">
        <v>45.36</v>
      </c>
      <c r="L17" s="13">
        <v>0</v>
      </c>
      <c r="M17" s="13">
        <v>0</v>
      </c>
      <c r="N17" s="13">
        <v>0.03</v>
      </c>
      <c r="O17" s="13">
        <v>0</v>
      </c>
      <c r="P17" s="13">
        <v>2347.12</v>
      </c>
      <c r="Q17" s="13">
        <v>8149.2</v>
      </c>
    </row>
    <row r="18" spans="1:17">
      <c r="A18" s="2" t="s">
        <v>39</v>
      </c>
      <c r="B18" s="1" t="s">
        <v>40</v>
      </c>
      <c r="C18" s="13">
        <v>4000.08</v>
      </c>
      <c r="D18" s="13">
        <v>666.68</v>
      </c>
      <c r="E18" s="13">
        <v>520.28</v>
      </c>
      <c r="F18" s="13">
        <v>5187.04</v>
      </c>
      <c r="G18" s="13">
        <v>0</v>
      </c>
      <c r="H18" s="13">
        <v>0</v>
      </c>
      <c r="I18" s="13">
        <v>0</v>
      </c>
      <c r="J18" s="13">
        <v>861.3</v>
      </c>
      <c r="K18" s="13">
        <v>360.26</v>
      </c>
      <c r="L18" s="13">
        <v>0</v>
      </c>
      <c r="M18" s="13">
        <v>0</v>
      </c>
      <c r="N18" s="13">
        <v>0.08</v>
      </c>
      <c r="O18" s="13">
        <v>480</v>
      </c>
      <c r="P18" s="13">
        <v>1701.64</v>
      </c>
      <c r="Q18" s="13">
        <v>3485.4</v>
      </c>
    </row>
    <row r="19" spans="1:17">
      <c r="A19" s="2" t="s">
        <v>41</v>
      </c>
      <c r="B19" s="1" t="s">
        <v>42</v>
      </c>
      <c r="C19" s="13">
        <v>880.08</v>
      </c>
      <c r="D19" s="13">
        <v>146.68</v>
      </c>
      <c r="E19" s="13">
        <v>0</v>
      </c>
      <c r="F19" s="13">
        <v>1026.76</v>
      </c>
      <c r="G19" s="13">
        <v>0</v>
      </c>
      <c r="H19" s="13">
        <v>0</v>
      </c>
      <c r="I19" s="14">
        <v>-18.41</v>
      </c>
      <c r="J19" s="13">
        <v>0</v>
      </c>
      <c r="K19" s="13">
        <v>281.52</v>
      </c>
      <c r="L19" s="13">
        <v>0</v>
      </c>
      <c r="M19" s="13">
        <v>0</v>
      </c>
      <c r="N19" s="14">
        <v>-0.02</v>
      </c>
      <c r="O19" s="13">
        <v>266.67</v>
      </c>
      <c r="P19" s="13">
        <v>529.76</v>
      </c>
      <c r="Q19" s="13">
        <v>497</v>
      </c>
    </row>
    <row r="20" spans="1:17">
      <c r="A20" s="2" t="s">
        <v>43</v>
      </c>
      <c r="B20" s="1" t="s">
        <v>44</v>
      </c>
      <c r="C20" s="13">
        <v>1000.08</v>
      </c>
      <c r="D20" s="13">
        <v>166.68</v>
      </c>
      <c r="E20" s="13">
        <v>1092.17</v>
      </c>
      <c r="F20" s="13">
        <v>2258.9299999999998</v>
      </c>
      <c r="G20" s="13">
        <v>405.41</v>
      </c>
      <c r="H20" s="13">
        <v>0</v>
      </c>
      <c r="I20" s="13">
        <v>0</v>
      </c>
      <c r="J20" s="13">
        <v>230.99</v>
      </c>
      <c r="K20" s="13">
        <v>138.4</v>
      </c>
      <c r="L20" s="13">
        <v>0</v>
      </c>
      <c r="M20" s="13">
        <v>0</v>
      </c>
      <c r="N20" s="13">
        <v>0.13</v>
      </c>
      <c r="O20" s="13">
        <v>0</v>
      </c>
      <c r="P20" s="13">
        <v>774.93</v>
      </c>
      <c r="Q20" s="13">
        <v>1484</v>
      </c>
    </row>
    <row r="21" spans="1:17">
      <c r="A21" s="2" t="s">
        <v>45</v>
      </c>
      <c r="B21" s="1" t="s">
        <v>46</v>
      </c>
      <c r="C21" s="13">
        <v>880.08</v>
      </c>
      <c r="D21" s="13">
        <v>146.68</v>
      </c>
      <c r="E21" s="13">
        <v>3181.77</v>
      </c>
      <c r="F21" s="13">
        <v>4208.53</v>
      </c>
      <c r="G21" s="13">
        <v>0</v>
      </c>
      <c r="H21" s="13">
        <v>0</v>
      </c>
      <c r="I21" s="13">
        <v>0</v>
      </c>
      <c r="J21" s="13">
        <v>643.54999999999995</v>
      </c>
      <c r="K21" s="13">
        <v>25.48</v>
      </c>
      <c r="L21" s="13">
        <v>0</v>
      </c>
      <c r="M21" s="13">
        <v>0</v>
      </c>
      <c r="N21" s="14">
        <v>-0.1</v>
      </c>
      <c r="O21" s="13">
        <v>0</v>
      </c>
      <c r="P21" s="13">
        <v>668.93</v>
      </c>
      <c r="Q21" s="13">
        <v>3539.6</v>
      </c>
    </row>
    <row r="22" spans="1:17">
      <c r="A22" s="2" t="s">
        <v>47</v>
      </c>
      <c r="B22" s="1" t="s">
        <v>48</v>
      </c>
      <c r="C22" s="13">
        <v>880.08</v>
      </c>
      <c r="D22" s="13">
        <v>146.68</v>
      </c>
      <c r="E22" s="13">
        <v>0</v>
      </c>
      <c r="F22" s="13">
        <v>1026.76</v>
      </c>
      <c r="G22" s="13">
        <v>0</v>
      </c>
      <c r="H22" s="13">
        <v>0</v>
      </c>
      <c r="I22" s="14">
        <v>-18.41</v>
      </c>
      <c r="J22" s="13">
        <v>0</v>
      </c>
      <c r="K22" s="13">
        <v>25.48</v>
      </c>
      <c r="L22" s="13">
        <v>0</v>
      </c>
      <c r="M22" s="13">
        <v>0</v>
      </c>
      <c r="N22" s="13">
        <v>0.09</v>
      </c>
      <c r="O22" s="13">
        <v>0</v>
      </c>
      <c r="P22" s="13">
        <v>7.16</v>
      </c>
      <c r="Q22" s="13">
        <v>1019.6</v>
      </c>
    </row>
    <row r="23" spans="1:17">
      <c r="A23" s="2" t="s">
        <v>49</v>
      </c>
      <c r="B23" s="1" t="s">
        <v>50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300</v>
      </c>
      <c r="H23" s="13">
        <v>0</v>
      </c>
      <c r="I23" s="14">
        <v>-18.41</v>
      </c>
      <c r="J23" s="13">
        <v>0</v>
      </c>
      <c r="K23" s="13">
        <v>25.48</v>
      </c>
      <c r="L23" s="13">
        <v>0</v>
      </c>
      <c r="M23" s="13">
        <v>0</v>
      </c>
      <c r="N23" s="13">
        <v>0.09</v>
      </c>
      <c r="O23" s="13">
        <v>0</v>
      </c>
      <c r="P23" s="13">
        <v>307.16000000000003</v>
      </c>
      <c r="Q23" s="13">
        <v>719.6</v>
      </c>
    </row>
    <row r="24" spans="1:17">
      <c r="A24" s="2" t="s">
        <v>51</v>
      </c>
      <c r="B24" s="1" t="s">
        <v>52</v>
      </c>
      <c r="C24" s="13">
        <v>6000</v>
      </c>
      <c r="D24" s="13">
        <v>1000</v>
      </c>
      <c r="E24" s="13">
        <v>3249.46</v>
      </c>
      <c r="F24" s="13">
        <v>10249.459999999999</v>
      </c>
      <c r="G24" s="13">
        <v>176</v>
      </c>
      <c r="H24" s="13">
        <v>0</v>
      </c>
      <c r="I24" s="13">
        <v>0</v>
      </c>
      <c r="J24" s="13">
        <v>2227.6799999999998</v>
      </c>
      <c r="K24" s="13">
        <v>360.26</v>
      </c>
      <c r="L24" s="13">
        <v>0</v>
      </c>
      <c r="M24" s="13">
        <v>100</v>
      </c>
      <c r="N24" s="14">
        <v>-0.08</v>
      </c>
      <c r="O24" s="13">
        <v>380</v>
      </c>
      <c r="P24" s="13">
        <v>3243.86</v>
      </c>
      <c r="Q24" s="13">
        <v>7005.6</v>
      </c>
    </row>
    <row r="25" spans="1:17">
      <c r="A25" s="2" t="s">
        <v>53</v>
      </c>
      <c r="B25" s="1" t="s">
        <v>54</v>
      </c>
      <c r="C25" s="13">
        <v>880.08</v>
      </c>
      <c r="D25" s="13">
        <v>146.68</v>
      </c>
      <c r="E25" s="13">
        <v>0</v>
      </c>
      <c r="F25" s="13">
        <v>1026.76</v>
      </c>
      <c r="G25" s="13">
        <v>0</v>
      </c>
      <c r="H25" s="13">
        <v>0</v>
      </c>
      <c r="I25" s="14">
        <v>-18.41</v>
      </c>
      <c r="J25" s="13">
        <v>0</v>
      </c>
      <c r="K25" s="13">
        <v>223.48</v>
      </c>
      <c r="L25" s="13">
        <v>0</v>
      </c>
      <c r="M25" s="13">
        <v>0</v>
      </c>
      <c r="N25" s="13">
        <v>0.02</v>
      </c>
      <c r="O25" s="13">
        <v>266.67</v>
      </c>
      <c r="P25" s="13">
        <v>471.76</v>
      </c>
      <c r="Q25" s="13">
        <v>555</v>
      </c>
    </row>
    <row r="26" spans="1:17">
      <c r="A26" s="2" t="s">
        <v>55</v>
      </c>
      <c r="B26" s="1" t="s">
        <v>56</v>
      </c>
      <c r="C26" s="13">
        <v>880.08</v>
      </c>
      <c r="D26" s="13">
        <v>146.68</v>
      </c>
      <c r="E26" s="13">
        <v>0</v>
      </c>
      <c r="F26" s="13">
        <v>1026.76</v>
      </c>
      <c r="G26" s="13">
        <v>0</v>
      </c>
      <c r="H26" s="13">
        <v>0</v>
      </c>
      <c r="I26" s="14">
        <v>-18.41</v>
      </c>
      <c r="J26" s="13">
        <v>0</v>
      </c>
      <c r="K26" s="13">
        <v>119.17</v>
      </c>
      <c r="L26" s="13">
        <v>0</v>
      </c>
      <c r="M26" s="13">
        <v>0</v>
      </c>
      <c r="N26" s="13">
        <v>0</v>
      </c>
      <c r="O26" s="13">
        <v>350</v>
      </c>
      <c r="P26" s="13">
        <v>450.76</v>
      </c>
      <c r="Q26" s="13">
        <v>576</v>
      </c>
    </row>
    <row r="27" spans="1:17">
      <c r="A27" s="2" t="s">
        <v>57</v>
      </c>
      <c r="B27" s="1" t="s">
        <v>58</v>
      </c>
      <c r="C27" s="13">
        <v>880.08</v>
      </c>
      <c r="D27" s="13">
        <v>146.68</v>
      </c>
      <c r="E27" s="13">
        <v>0</v>
      </c>
      <c r="F27" s="13">
        <v>1026.76</v>
      </c>
      <c r="G27" s="13">
        <v>0</v>
      </c>
      <c r="H27" s="13">
        <v>0</v>
      </c>
      <c r="I27" s="14">
        <v>-18.41</v>
      </c>
      <c r="J27" s="13">
        <v>0</v>
      </c>
      <c r="K27" s="13">
        <v>344.5</v>
      </c>
      <c r="L27" s="13">
        <v>0</v>
      </c>
      <c r="M27" s="13">
        <v>0</v>
      </c>
      <c r="N27" s="14">
        <v>-0.13</v>
      </c>
      <c r="O27" s="13">
        <v>0</v>
      </c>
      <c r="P27" s="13">
        <v>325.95999999999998</v>
      </c>
      <c r="Q27" s="13">
        <v>700.8</v>
      </c>
    </row>
    <row r="28" spans="1:17">
      <c r="A28" s="2" t="s">
        <v>59</v>
      </c>
      <c r="B28" s="1" t="s">
        <v>60</v>
      </c>
      <c r="C28" s="13">
        <v>0</v>
      </c>
      <c r="D28" s="13">
        <v>0</v>
      </c>
      <c r="E28" s="13">
        <v>978.94</v>
      </c>
      <c r="F28" s="13">
        <v>978.94</v>
      </c>
      <c r="G28" s="13">
        <v>0</v>
      </c>
      <c r="H28" s="13">
        <v>0</v>
      </c>
      <c r="I28" s="14">
        <v>-30.11</v>
      </c>
      <c r="J28" s="13">
        <v>0</v>
      </c>
      <c r="K28" s="13">
        <v>0</v>
      </c>
      <c r="L28" s="13">
        <v>0</v>
      </c>
      <c r="M28" s="13">
        <v>0</v>
      </c>
      <c r="N28" s="13">
        <v>0.05</v>
      </c>
      <c r="O28" s="13">
        <v>0</v>
      </c>
      <c r="P28" s="13">
        <v>-30.06</v>
      </c>
      <c r="Q28" s="13">
        <v>1009</v>
      </c>
    </row>
    <row r="29" spans="1:17">
      <c r="A29" s="2" t="s">
        <v>61</v>
      </c>
      <c r="B29" s="1" t="s">
        <v>62</v>
      </c>
      <c r="C29" s="13">
        <v>880.08</v>
      </c>
      <c r="D29" s="13">
        <v>146.68</v>
      </c>
      <c r="E29" s="13">
        <v>1293.0999999999999</v>
      </c>
      <c r="F29" s="13">
        <v>2319.86</v>
      </c>
      <c r="G29" s="13">
        <v>679.42</v>
      </c>
      <c r="H29" s="13">
        <v>0</v>
      </c>
      <c r="I29" s="13">
        <v>0</v>
      </c>
      <c r="J29" s="13">
        <v>241.9</v>
      </c>
      <c r="K29" s="13">
        <v>111.14</v>
      </c>
      <c r="L29" s="13">
        <v>0</v>
      </c>
      <c r="M29" s="13">
        <v>0</v>
      </c>
      <c r="N29" s="13">
        <v>0</v>
      </c>
      <c r="O29" s="13">
        <v>0</v>
      </c>
      <c r="P29" s="13">
        <v>1032.46</v>
      </c>
      <c r="Q29" s="13">
        <v>1287.4000000000001</v>
      </c>
    </row>
    <row r="30" spans="1:17">
      <c r="A30" s="2" t="s">
        <v>63</v>
      </c>
      <c r="B30" s="1" t="s">
        <v>64</v>
      </c>
      <c r="C30" s="13">
        <v>880.08</v>
      </c>
      <c r="D30" s="13">
        <v>146.68</v>
      </c>
      <c r="E30" s="13">
        <v>0</v>
      </c>
      <c r="F30" s="13">
        <v>1026.76</v>
      </c>
      <c r="G30" s="13">
        <v>0</v>
      </c>
      <c r="H30" s="13">
        <v>0</v>
      </c>
      <c r="I30" s="14">
        <v>-18.41</v>
      </c>
      <c r="J30" s="13">
        <v>0</v>
      </c>
      <c r="K30" s="13">
        <v>314.13</v>
      </c>
      <c r="L30" s="13">
        <v>0</v>
      </c>
      <c r="M30" s="13">
        <v>0</v>
      </c>
      <c r="N30" s="13">
        <v>0.04</v>
      </c>
      <c r="O30" s="13">
        <v>0</v>
      </c>
      <c r="P30" s="13">
        <v>295.76</v>
      </c>
      <c r="Q30" s="13">
        <v>731</v>
      </c>
    </row>
    <row r="31" spans="1:17">
      <c r="A31" s="2" t="s">
        <v>65</v>
      </c>
      <c r="B31" s="1" t="s">
        <v>66</v>
      </c>
      <c r="C31" s="13">
        <v>880.08</v>
      </c>
      <c r="D31" s="13">
        <v>146.68</v>
      </c>
      <c r="E31" s="13">
        <v>1105.5899999999999</v>
      </c>
      <c r="F31" s="13">
        <v>2132.35</v>
      </c>
      <c r="G31" s="13">
        <v>0</v>
      </c>
      <c r="H31" s="13">
        <v>0</v>
      </c>
      <c r="I31" s="13">
        <v>0</v>
      </c>
      <c r="J31" s="13">
        <v>208.3</v>
      </c>
      <c r="K31" s="13">
        <v>231.63</v>
      </c>
      <c r="L31" s="13">
        <v>0</v>
      </c>
      <c r="M31" s="13">
        <v>0</v>
      </c>
      <c r="N31" s="13">
        <v>0.02</v>
      </c>
      <c r="O31" s="13">
        <v>0</v>
      </c>
      <c r="P31" s="13">
        <v>439.95</v>
      </c>
      <c r="Q31" s="13">
        <v>1692.4</v>
      </c>
    </row>
    <row r="32" spans="1:17">
      <c r="A32" s="2" t="s">
        <v>67</v>
      </c>
      <c r="B32" s="1" t="s">
        <v>68</v>
      </c>
      <c r="C32" s="13">
        <v>1000.08</v>
      </c>
      <c r="D32" s="13">
        <v>166.68</v>
      </c>
      <c r="E32" s="13">
        <v>1340.13</v>
      </c>
      <c r="F32" s="13">
        <v>2506.89</v>
      </c>
      <c r="G32" s="13">
        <v>0</v>
      </c>
      <c r="H32" s="13">
        <v>0</v>
      </c>
      <c r="I32" s="13">
        <v>0</v>
      </c>
      <c r="J32" s="13">
        <v>280.08</v>
      </c>
      <c r="K32" s="13">
        <v>121.85</v>
      </c>
      <c r="L32" s="13">
        <v>0</v>
      </c>
      <c r="M32" s="13">
        <v>0</v>
      </c>
      <c r="N32" s="14">
        <v>-0.11</v>
      </c>
      <c r="O32" s="13">
        <v>266.67</v>
      </c>
      <c r="P32" s="13">
        <v>668.49</v>
      </c>
      <c r="Q32" s="13">
        <v>1838.4</v>
      </c>
    </row>
    <row r="33" spans="1:17">
      <c r="A33" s="2" t="s">
        <v>69</v>
      </c>
      <c r="B33" s="1" t="s">
        <v>70</v>
      </c>
      <c r="C33" s="13">
        <v>880.08</v>
      </c>
      <c r="D33" s="13">
        <v>146.68</v>
      </c>
      <c r="E33" s="13">
        <v>0</v>
      </c>
      <c r="F33" s="13">
        <v>1026.76</v>
      </c>
      <c r="G33" s="13">
        <v>0</v>
      </c>
      <c r="H33" s="13">
        <v>0</v>
      </c>
      <c r="I33" s="14">
        <v>-18.41</v>
      </c>
      <c r="J33" s="13">
        <v>0</v>
      </c>
      <c r="K33" s="13">
        <v>25.48</v>
      </c>
      <c r="L33" s="13">
        <v>0</v>
      </c>
      <c r="M33" s="13">
        <v>0</v>
      </c>
      <c r="N33" s="14">
        <v>-0.11</v>
      </c>
      <c r="O33" s="13">
        <v>0</v>
      </c>
      <c r="P33" s="13">
        <v>6.96</v>
      </c>
      <c r="Q33" s="13">
        <v>1019.8</v>
      </c>
    </row>
    <row r="34" spans="1:17">
      <c r="A34" s="2" t="s">
        <v>71</v>
      </c>
      <c r="B34" s="1" t="s">
        <v>72</v>
      </c>
      <c r="C34" s="13">
        <v>880.08</v>
      </c>
      <c r="D34" s="13">
        <v>146.68</v>
      </c>
      <c r="E34" s="13">
        <v>9241.36</v>
      </c>
      <c r="F34" s="13">
        <v>10268.120000000001</v>
      </c>
      <c r="G34" s="13">
        <v>0</v>
      </c>
      <c r="H34" s="13">
        <v>0</v>
      </c>
      <c r="I34" s="13">
        <v>0</v>
      </c>
      <c r="J34" s="13">
        <v>2233.27</v>
      </c>
      <c r="K34" s="13">
        <v>234.17</v>
      </c>
      <c r="L34" s="13">
        <v>0</v>
      </c>
      <c r="M34" s="13">
        <v>0</v>
      </c>
      <c r="N34" s="13">
        <v>0.08</v>
      </c>
      <c r="O34" s="13">
        <v>360</v>
      </c>
      <c r="P34" s="13">
        <v>2827.52</v>
      </c>
      <c r="Q34" s="13">
        <v>7440.6</v>
      </c>
    </row>
    <row r="35" spans="1:17">
      <c r="A35" s="2" t="s">
        <v>73</v>
      </c>
      <c r="B35" s="1" t="s">
        <v>74</v>
      </c>
      <c r="C35" s="13">
        <v>4000.08</v>
      </c>
      <c r="D35" s="13">
        <v>666.68</v>
      </c>
      <c r="E35" s="13">
        <v>1640.27</v>
      </c>
      <c r="F35" s="13">
        <v>6307.03</v>
      </c>
      <c r="G35" s="13">
        <v>148.53</v>
      </c>
      <c r="H35" s="13">
        <v>0</v>
      </c>
      <c r="I35" s="13">
        <v>0</v>
      </c>
      <c r="J35" s="13">
        <v>1124.72</v>
      </c>
      <c r="K35" s="13">
        <v>360.26</v>
      </c>
      <c r="L35" s="13">
        <v>0</v>
      </c>
      <c r="M35" s="13">
        <v>0</v>
      </c>
      <c r="N35" s="13">
        <v>0.05</v>
      </c>
      <c r="O35" s="13">
        <v>266.67</v>
      </c>
      <c r="P35" s="13">
        <v>1900.23</v>
      </c>
      <c r="Q35" s="13">
        <v>4406.8</v>
      </c>
    </row>
    <row r="36" spans="1:17">
      <c r="A36" s="2" t="s">
        <v>75</v>
      </c>
      <c r="B36" s="1" t="s">
        <v>76</v>
      </c>
      <c r="C36" s="13">
        <v>880.08</v>
      </c>
      <c r="D36" s="13">
        <v>146.68</v>
      </c>
      <c r="E36" s="13">
        <v>0</v>
      </c>
      <c r="F36" s="13">
        <v>1026.76</v>
      </c>
      <c r="G36" s="13">
        <v>0</v>
      </c>
      <c r="H36" s="13">
        <v>500</v>
      </c>
      <c r="I36" s="14">
        <v>-18.41</v>
      </c>
      <c r="J36" s="13">
        <v>0</v>
      </c>
      <c r="K36" s="13">
        <v>184.31</v>
      </c>
      <c r="L36" s="13">
        <v>0</v>
      </c>
      <c r="M36" s="13">
        <v>0</v>
      </c>
      <c r="N36" s="13">
        <v>0.06</v>
      </c>
      <c r="O36" s="13">
        <v>200</v>
      </c>
      <c r="P36" s="13">
        <v>865.96</v>
      </c>
      <c r="Q36" s="13">
        <v>160.80000000000001</v>
      </c>
    </row>
    <row r="37" spans="1:17">
      <c r="A37" s="2" t="s">
        <v>77</v>
      </c>
      <c r="B37" s="1" t="s">
        <v>78</v>
      </c>
      <c r="C37" s="13">
        <v>880.08</v>
      </c>
      <c r="D37" s="13">
        <v>146.68</v>
      </c>
      <c r="E37" s="13">
        <v>0</v>
      </c>
      <c r="F37" s="13">
        <v>1026.76</v>
      </c>
      <c r="G37" s="13">
        <v>0</v>
      </c>
      <c r="H37" s="13">
        <v>0</v>
      </c>
      <c r="I37" s="14">
        <v>-18.41</v>
      </c>
      <c r="J37" s="13">
        <v>0</v>
      </c>
      <c r="K37" s="13">
        <v>57.84</v>
      </c>
      <c r="L37" s="13">
        <v>0</v>
      </c>
      <c r="M37" s="13">
        <v>0</v>
      </c>
      <c r="N37" s="14">
        <v>-0.14000000000000001</v>
      </c>
      <c r="O37" s="13">
        <v>266.67</v>
      </c>
      <c r="P37" s="13">
        <v>305.95999999999998</v>
      </c>
      <c r="Q37" s="13">
        <v>720.8</v>
      </c>
    </row>
    <row r="38" spans="1:17">
      <c r="A38" s="2" t="s">
        <v>79</v>
      </c>
      <c r="B38" s="1" t="s">
        <v>80</v>
      </c>
      <c r="C38" s="13">
        <v>880.08</v>
      </c>
      <c r="D38" s="13">
        <v>146.68</v>
      </c>
      <c r="E38" s="13">
        <v>2000</v>
      </c>
      <c r="F38" s="13">
        <v>3026.76</v>
      </c>
      <c r="G38" s="13">
        <v>0</v>
      </c>
      <c r="H38" s="13">
        <v>0</v>
      </c>
      <c r="I38" s="13">
        <v>0</v>
      </c>
      <c r="J38" s="13">
        <v>391.13</v>
      </c>
      <c r="K38" s="13">
        <v>121.93</v>
      </c>
      <c r="L38" s="13">
        <v>215</v>
      </c>
      <c r="M38" s="13">
        <v>0</v>
      </c>
      <c r="N38" s="13">
        <v>0.1</v>
      </c>
      <c r="O38" s="13">
        <v>0</v>
      </c>
      <c r="P38" s="13">
        <v>728.16</v>
      </c>
      <c r="Q38" s="13">
        <v>2298.6</v>
      </c>
    </row>
    <row r="39" spans="1:17">
      <c r="A39" s="2" t="s">
        <v>81</v>
      </c>
      <c r="B39" s="1" t="s">
        <v>82</v>
      </c>
      <c r="C39" s="13">
        <v>880.08</v>
      </c>
      <c r="D39" s="13">
        <v>146.68</v>
      </c>
      <c r="E39" s="13">
        <v>2422.83</v>
      </c>
      <c r="F39" s="13">
        <v>3449.59</v>
      </c>
      <c r="G39" s="13">
        <v>700</v>
      </c>
      <c r="H39" s="13">
        <v>0</v>
      </c>
      <c r="I39" s="13">
        <v>0</v>
      </c>
      <c r="J39" s="13">
        <v>481.44</v>
      </c>
      <c r="K39" s="13">
        <v>25.48</v>
      </c>
      <c r="L39" s="13">
        <v>0</v>
      </c>
      <c r="M39" s="13">
        <v>0</v>
      </c>
      <c r="N39" s="13">
        <v>0</v>
      </c>
      <c r="O39" s="13">
        <v>766.67</v>
      </c>
      <c r="P39" s="13">
        <v>1973.59</v>
      </c>
      <c r="Q39" s="13">
        <v>1476</v>
      </c>
    </row>
    <row r="40" spans="1:17">
      <c r="A40" s="2" t="s">
        <v>83</v>
      </c>
      <c r="B40" s="1" t="s">
        <v>84</v>
      </c>
      <c r="C40" s="13">
        <v>880.08</v>
      </c>
      <c r="D40" s="13">
        <v>146.68</v>
      </c>
      <c r="E40" s="13">
        <v>0</v>
      </c>
      <c r="F40" s="13">
        <v>1026.76</v>
      </c>
      <c r="G40" s="13">
        <v>0</v>
      </c>
      <c r="H40" s="13">
        <v>0</v>
      </c>
      <c r="I40" s="14">
        <v>-18.41</v>
      </c>
      <c r="J40" s="13">
        <v>0</v>
      </c>
      <c r="K40" s="13">
        <v>195.9</v>
      </c>
      <c r="L40" s="13">
        <v>0</v>
      </c>
      <c r="M40" s="13">
        <v>0</v>
      </c>
      <c r="N40" s="13">
        <v>7.0000000000000007E-2</v>
      </c>
      <c r="O40" s="13">
        <v>0</v>
      </c>
      <c r="P40" s="13">
        <v>177.56</v>
      </c>
      <c r="Q40" s="13">
        <v>849.2</v>
      </c>
    </row>
    <row r="41" spans="1:17">
      <c r="A41" s="2" t="s">
        <v>85</v>
      </c>
      <c r="B41" s="1" t="s">
        <v>86</v>
      </c>
      <c r="C41" s="13">
        <v>880.08</v>
      </c>
      <c r="D41" s="13">
        <v>146.68</v>
      </c>
      <c r="E41" s="13">
        <v>0</v>
      </c>
      <c r="F41" s="13">
        <v>1026.76</v>
      </c>
      <c r="G41" s="13">
        <v>0</v>
      </c>
      <c r="H41" s="13">
        <v>0</v>
      </c>
      <c r="I41" s="14">
        <v>-18.41</v>
      </c>
      <c r="J41" s="13">
        <v>0</v>
      </c>
      <c r="K41" s="13">
        <v>117.63</v>
      </c>
      <c r="L41" s="13">
        <v>0</v>
      </c>
      <c r="M41" s="13">
        <v>0</v>
      </c>
      <c r="N41" s="14">
        <v>-0.06</v>
      </c>
      <c r="O41" s="13">
        <v>0</v>
      </c>
      <c r="P41" s="13">
        <v>99.16</v>
      </c>
      <c r="Q41" s="13">
        <v>927.6</v>
      </c>
    </row>
    <row r="42" spans="1:17">
      <c r="A42" s="2" t="s">
        <v>87</v>
      </c>
      <c r="B42" s="1" t="s">
        <v>88</v>
      </c>
      <c r="C42" s="13">
        <v>1285.68</v>
      </c>
      <c r="D42" s="13">
        <v>214.28</v>
      </c>
      <c r="E42" s="13">
        <v>0</v>
      </c>
      <c r="F42" s="13">
        <v>1499.96</v>
      </c>
      <c r="G42" s="13">
        <v>0</v>
      </c>
      <c r="H42" s="13">
        <v>0</v>
      </c>
      <c r="I42" s="13">
        <v>0</v>
      </c>
      <c r="J42" s="13">
        <v>56.26</v>
      </c>
      <c r="K42" s="13">
        <v>37.24</v>
      </c>
      <c r="L42" s="13">
        <v>0</v>
      </c>
      <c r="M42" s="13">
        <v>0</v>
      </c>
      <c r="N42" s="14">
        <v>-0.14000000000000001</v>
      </c>
      <c r="O42" s="13">
        <v>0</v>
      </c>
      <c r="P42" s="13">
        <v>93.36</v>
      </c>
      <c r="Q42" s="13">
        <v>1406.6</v>
      </c>
    </row>
    <row r="43" spans="1:17">
      <c r="A43" s="2" t="s">
        <v>89</v>
      </c>
      <c r="B43" s="1" t="s">
        <v>90</v>
      </c>
      <c r="C43" s="13">
        <v>1000.02</v>
      </c>
      <c r="D43" s="13">
        <v>166.67</v>
      </c>
      <c r="E43" s="13">
        <v>912.07</v>
      </c>
      <c r="F43" s="13">
        <v>2078.7600000000002</v>
      </c>
      <c r="G43" s="13">
        <v>0</v>
      </c>
      <c r="H43" s="13">
        <v>0</v>
      </c>
      <c r="I43" s="13">
        <v>0</v>
      </c>
      <c r="J43" s="13">
        <v>198.7</v>
      </c>
      <c r="K43" s="13">
        <v>90.28</v>
      </c>
      <c r="L43" s="13">
        <v>0</v>
      </c>
      <c r="M43" s="13">
        <v>0</v>
      </c>
      <c r="N43" s="14">
        <v>-0.02</v>
      </c>
      <c r="O43" s="13">
        <v>0</v>
      </c>
      <c r="P43" s="13">
        <v>288.95999999999998</v>
      </c>
      <c r="Q43" s="13">
        <v>1789.8</v>
      </c>
    </row>
    <row r="44" spans="1:17">
      <c r="A44" s="2" t="s">
        <v>91</v>
      </c>
      <c r="B44" s="1" t="s">
        <v>92</v>
      </c>
      <c r="C44" s="13">
        <v>880.08</v>
      </c>
      <c r="D44" s="13">
        <v>146.68</v>
      </c>
      <c r="E44" s="13">
        <v>0</v>
      </c>
      <c r="F44" s="13">
        <v>1026.76</v>
      </c>
      <c r="G44" s="13">
        <v>0</v>
      </c>
      <c r="H44" s="13">
        <v>0</v>
      </c>
      <c r="I44" s="14">
        <v>-18.41</v>
      </c>
      <c r="J44" s="13">
        <v>0</v>
      </c>
      <c r="K44" s="13">
        <v>25.48</v>
      </c>
      <c r="L44" s="13">
        <v>0</v>
      </c>
      <c r="M44" s="13">
        <v>0</v>
      </c>
      <c r="N44" s="13">
        <v>0.09</v>
      </c>
      <c r="O44" s="13">
        <v>0</v>
      </c>
      <c r="P44" s="13">
        <v>7.16</v>
      </c>
      <c r="Q44" s="13">
        <v>1019.6</v>
      </c>
    </row>
    <row r="45" spans="1:17">
      <c r="A45" s="2" t="s">
        <v>93</v>
      </c>
      <c r="B45" s="1" t="s">
        <v>94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0</v>
      </c>
      <c r="H45" s="13">
        <v>0</v>
      </c>
      <c r="I45" s="14">
        <v>-18.41</v>
      </c>
      <c r="J45" s="13">
        <v>0</v>
      </c>
      <c r="K45" s="13">
        <v>29.56</v>
      </c>
      <c r="L45" s="13">
        <v>0</v>
      </c>
      <c r="M45" s="13">
        <v>0</v>
      </c>
      <c r="N45" s="13">
        <v>0.01</v>
      </c>
      <c r="O45" s="13">
        <v>0</v>
      </c>
      <c r="P45" s="13">
        <v>11.16</v>
      </c>
      <c r="Q45" s="13">
        <v>1015.6</v>
      </c>
    </row>
    <row r="46" spans="1:17">
      <c r="A46" s="2" t="s">
        <v>95</v>
      </c>
      <c r="B46" s="1" t="s">
        <v>96</v>
      </c>
      <c r="C46" s="13">
        <v>880.08</v>
      </c>
      <c r="D46" s="13">
        <v>146.68</v>
      </c>
      <c r="E46" s="13">
        <v>4203.88</v>
      </c>
      <c r="F46" s="13">
        <v>5230.6400000000003</v>
      </c>
      <c r="G46" s="13">
        <v>0</v>
      </c>
      <c r="H46" s="13">
        <v>0</v>
      </c>
      <c r="I46" s="13">
        <v>0</v>
      </c>
      <c r="J46" s="13">
        <v>871.55</v>
      </c>
      <c r="K46" s="13">
        <v>25.48</v>
      </c>
      <c r="L46" s="13">
        <v>0</v>
      </c>
      <c r="M46" s="13">
        <v>0</v>
      </c>
      <c r="N46" s="13">
        <v>0.01</v>
      </c>
      <c r="O46" s="13">
        <v>0</v>
      </c>
      <c r="P46" s="13">
        <v>897.04</v>
      </c>
      <c r="Q46" s="13">
        <v>4333.6000000000004</v>
      </c>
    </row>
    <row r="47" spans="1:17">
      <c r="A47" s="2" t="s">
        <v>97</v>
      </c>
      <c r="B47" s="1" t="s">
        <v>98</v>
      </c>
      <c r="C47" s="13">
        <v>880.08</v>
      </c>
      <c r="D47" s="13">
        <v>146.68</v>
      </c>
      <c r="E47" s="13">
        <v>0</v>
      </c>
      <c r="F47" s="13">
        <v>1026.76</v>
      </c>
      <c r="G47" s="13">
        <v>513</v>
      </c>
      <c r="H47" s="13">
        <v>0</v>
      </c>
      <c r="I47" s="14">
        <v>-18.41</v>
      </c>
      <c r="J47" s="13">
        <v>0</v>
      </c>
      <c r="K47" s="13">
        <v>25.58</v>
      </c>
      <c r="L47" s="13">
        <v>0</v>
      </c>
      <c r="M47" s="13">
        <v>0</v>
      </c>
      <c r="N47" s="14">
        <v>-0.01</v>
      </c>
      <c r="O47" s="13">
        <v>0</v>
      </c>
      <c r="P47" s="13">
        <v>520.16</v>
      </c>
      <c r="Q47" s="13">
        <v>506.6</v>
      </c>
    </row>
    <row r="48" spans="1:17">
      <c r="A48" s="2" t="s">
        <v>99</v>
      </c>
      <c r="B48" s="1" t="s">
        <v>100</v>
      </c>
      <c r="C48" s="13">
        <v>880.08</v>
      </c>
      <c r="D48" s="13">
        <v>146.68</v>
      </c>
      <c r="E48" s="13">
        <v>0</v>
      </c>
      <c r="F48" s="13">
        <v>1026.76</v>
      </c>
      <c r="G48" s="13">
        <v>0</v>
      </c>
      <c r="H48" s="13">
        <v>0</v>
      </c>
      <c r="I48" s="14">
        <v>-18.41</v>
      </c>
      <c r="J48" s="13">
        <v>0</v>
      </c>
      <c r="K48" s="13">
        <v>82.6</v>
      </c>
      <c r="L48" s="13">
        <v>0</v>
      </c>
      <c r="M48" s="13">
        <v>0</v>
      </c>
      <c r="N48" s="14">
        <v>-0.1</v>
      </c>
      <c r="O48" s="13">
        <v>266.67</v>
      </c>
      <c r="P48" s="13">
        <v>330.76</v>
      </c>
      <c r="Q48" s="13">
        <v>696</v>
      </c>
    </row>
    <row r="50" spans="1:17" s="7" customFormat="1">
      <c r="A50" s="15"/>
      <c r="C50" s="7" t="s">
        <v>101</v>
      </c>
      <c r="D50" s="7" t="s">
        <v>101</v>
      </c>
      <c r="E50" s="7" t="s">
        <v>101</v>
      </c>
      <c r="F50" s="7" t="s">
        <v>101</v>
      </c>
      <c r="G50" s="7" t="s">
        <v>101</v>
      </c>
      <c r="H50" s="7" t="s">
        <v>101</v>
      </c>
      <c r="I50" s="7" t="s">
        <v>101</v>
      </c>
      <c r="J50" s="7" t="s">
        <v>101</v>
      </c>
      <c r="K50" s="7" t="s">
        <v>101</v>
      </c>
      <c r="L50" s="7" t="s">
        <v>101</v>
      </c>
      <c r="M50" s="7" t="s">
        <v>101</v>
      </c>
      <c r="N50" s="7" t="s">
        <v>101</v>
      </c>
      <c r="O50" s="7" t="s">
        <v>101</v>
      </c>
      <c r="P50" s="7" t="s">
        <v>101</v>
      </c>
      <c r="Q50" s="7" t="s">
        <v>101</v>
      </c>
    </row>
    <row r="51" spans="1:17">
      <c r="A51" s="18" t="s">
        <v>102</v>
      </c>
      <c r="B51" s="1" t="s">
        <v>103</v>
      </c>
      <c r="C51" s="17">
        <v>45308.34</v>
      </c>
      <c r="D51" s="17">
        <v>7551.39</v>
      </c>
      <c r="E51" s="17">
        <v>53038.75</v>
      </c>
      <c r="F51" s="17">
        <v>105898.48</v>
      </c>
      <c r="G51" s="17">
        <v>3768.11</v>
      </c>
      <c r="H51" s="17">
        <v>500</v>
      </c>
      <c r="I51" s="19">
        <v>-343.08</v>
      </c>
      <c r="J51" s="17">
        <v>14746.04</v>
      </c>
      <c r="K51" s="17">
        <v>5342.35</v>
      </c>
      <c r="L51" s="17">
        <v>215</v>
      </c>
      <c r="M51" s="17">
        <v>100</v>
      </c>
      <c r="N51" s="17">
        <v>0.43</v>
      </c>
      <c r="O51" s="17">
        <v>4670.03</v>
      </c>
      <c r="P51" s="17">
        <v>28998.880000000001</v>
      </c>
      <c r="Q51" s="17">
        <v>76899.600000000006</v>
      </c>
    </row>
    <row r="53" spans="1:17">
      <c r="C53" s="1" t="s">
        <v>103</v>
      </c>
      <c r="D53" s="1" t="s">
        <v>103</v>
      </c>
      <c r="E53" s="1" t="s">
        <v>103</v>
      </c>
      <c r="F53" s="1" t="s">
        <v>103</v>
      </c>
      <c r="G53" s="1" t="s">
        <v>103</v>
      </c>
      <c r="H53" s="1" t="s">
        <v>103</v>
      </c>
      <c r="I53" s="1" t="s">
        <v>103</v>
      </c>
      <c r="J53" s="1" t="s">
        <v>103</v>
      </c>
      <c r="K53" s="1" t="s">
        <v>103</v>
      </c>
      <c r="L53" s="1" t="s">
        <v>103</v>
      </c>
      <c r="M53" s="1" t="s">
        <v>103</v>
      </c>
      <c r="N53" s="1" t="s">
        <v>103</v>
      </c>
      <c r="O53" s="1" t="s">
        <v>103</v>
      </c>
      <c r="P53" s="1" t="s">
        <v>103</v>
      </c>
      <c r="Q53" s="1" t="s">
        <v>103</v>
      </c>
    </row>
    <row r="54" spans="1:17">
      <c r="A54" s="2" t="s">
        <v>103</v>
      </c>
      <c r="B54" s="1" t="s">
        <v>103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C17" sqref="C17"/>
    </sheetView>
  </sheetViews>
  <sheetFormatPr baseColWidth="10" defaultRowHeight="15"/>
  <cols>
    <col min="2" max="2" width="13.42578125" customWidth="1"/>
    <col min="3" max="3" width="19.28515625" customWidth="1"/>
    <col min="4" max="4" width="11.5703125" bestFit="1" customWidth="1"/>
    <col min="5" max="5" width="35.2851562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104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105</v>
      </c>
      <c r="B8" s="33" t="s">
        <v>106</v>
      </c>
      <c r="C8" s="33" t="s">
        <v>107</v>
      </c>
      <c r="D8" s="34" t="s">
        <v>108</v>
      </c>
      <c r="E8" s="33" t="s">
        <v>109</v>
      </c>
      <c r="F8" s="32"/>
      <c r="G8" s="32"/>
      <c r="H8" s="32"/>
      <c r="I8" s="32"/>
      <c r="J8" s="32"/>
    </row>
    <row r="9" spans="1:10">
      <c r="A9" s="26" t="s">
        <v>25</v>
      </c>
      <c r="B9" s="26">
        <v>56708882790</v>
      </c>
      <c r="C9" s="26" t="s">
        <v>110</v>
      </c>
      <c r="D9" s="26">
        <v>6156.2000000000007</v>
      </c>
      <c r="E9" s="26" t="s">
        <v>26</v>
      </c>
      <c r="F9" s="26"/>
      <c r="G9" s="26"/>
      <c r="H9" s="26"/>
      <c r="I9" s="26"/>
      <c r="J9" s="26"/>
    </row>
    <row r="10" spans="1:10">
      <c r="A10" s="26" t="s">
        <v>41</v>
      </c>
      <c r="B10" s="26">
        <v>56708847789</v>
      </c>
      <c r="C10" s="26" t="s">
        <v>110</v>
      </c>
      <c r="D10" s="26">
        <v>497</v>
      </c>
      <c r="E10" s="26" t="s">
        <v>42</v>
      </c>
      <c r="F10" s="26"/>
      <c r="G10" s="26"/>
      <c r="H10" s="26"/>
      <c r="I10" s="26"/>
      <c r="J10" s="26"/>
    </row>
    <row r="11" spans="1:10">
      <c r="A11" s="26" t="s">
        <v>43</v>
      </c>
      <c r="B11" s="26">
        <v>56708883259</v>
      </c>
      <c r="C11" s="26" t="s">
        <v>110</v>
      </c>
      <c r="D11" s="26">
        <v>1484</v>
      </c>
      <c r="E11" s="26" t="s">
        <v>44</v>
      </c>
      <c r="F11" s="26"/>
      <c r="G11" s="26"/>
      <c r="H11" s="26"/>
      <c r="I11" s="26"/>
      <c r="J11" s="26"/>
    </row>
    <row r="12" spans="1:10">
      <c r="A12" s="26" t="s">
        <v>83</v>
      </c>
      <c r="B12" s="26">
        <v>56708848767</v>
      </c>
      <c r="C12" s="26" t="s">
        <v>110</v>
      </c>
      <c r="D12" s="26">
        <v>849.2</v>
      </c>
      <c r="E12" s="26" t="s">
        <v>84</v>
      </c>
      <c r="F12" s="26"/>
      <c r="G12" s="26"/>
      <c r="H12" s="26"/>
      <c r="I12" s="26"/>
      <c r="J12" s="26"/>
    </row>
    <row r="13" spans="1:10">
      <c r="A13" s="26" t="s">
        <v>97</v>
      </c>
      <c r="B13" s="26">
        <v>56708848798</v>
      </c>
      <c r="C13" s="26" t="s">
        <v>110</v>
      </c>
      <c r="D13" s="26">
        <v>506.6</v>
      </c>
      <c r="E13" s="26" t="s">
        <v>98</v>
      </c>
      <c r="F13" s="26"/>
      <c r="G13" s="26"/>
      <c r="H13" s="26"/>
      <c r="I13" s="26"/>
      <c r="J13" s="26"/>
    </row>
    <row r="14" spans="1:10">
      <c r="A14" s="26" t="s">
        <v>63</v>
      </c>
      <c r="B14" s="26">
        <v>56708883518</v>
      </c>
      <c r="C14" s="26" t="s">
        <v>110</v>
      </c>
      <c r="D14" s="26">
        <v>731</v>
      </c>
      <c r="E14" s="26" t="s">
        <v>64</v>
      </c>
      <c r="F14" s="26"/>
      <c r="G14" s="26"/>
      <c r="H14" s="26"/>
      <c r="I14" s="26"/>
      <c r="J14" s="26"/>
    </row>
    <row r="15" spans="1:10">
      <c r="A15" s="26" t="s">
        <v>55</v>
      </c>
      <c r="B15" s="26">
        <v>56708847960</v>
      </c>
      <c r="C15" s="26" t="s">
        <v>110</v>
      </c>
      <c r="D15" s="26">
        <v>576</v>
      </c>
      <c r="E15" s="26" t="s">
        <v>56</v>
      </c>
      <c r="F15" s="26"/>
      <c r="G15" s="26"/>
      <c r="H15" s="26"/>
      <c r="I15" s="26"/>
      <c r="J15" s="26"/>
    </row>
    <row r="16" spans="1:10">
      <c r="A16" s="26" t="s">
        <v>53</v>
      </c>
      <c r="B16" s="26">
        <v>56708883319</v>
      </c>
      <c r="C16" s="26" t="s">
        <v>110</v>
      </c>
      <c r="D16" s="26">
        <v>555</v>
      </c>
      <c r="E16" s="26" t="s">
        <v>54</v>
      </c>
      <c r="F16" s="26"/>
      <c r="G16" s="26"/>
      <c r="H16" s="26"/>
      <c r="I16" s="26"/>
      <c r="J16" s="26"/>
    </row>
    <row r="17" spans="1:5">
      <c r="A17" s="26" t="s">
        <v>65</v>
      </c>
      <c r="B17" s="26">
        <v>56708848310</v>
      </c>
      <c r="C17" s="26" t="s">
        <v>110</v>
      </c>
      <c r="D17" s="26">
        <v>1692.4</v>
      </c>
      <c r="E17" s="26" t="s">
        <v>66</v>
      </c>
    </row>
    <row r="18" spans="1:5">
      <c r="A18" s="26" t="s">
        <v>57</v>
      </c>
      <c r="B18" s="26">
        <v>56708883370</v>
      </c>
      <c r="C18" s="26" t="s">
        <v>110</v>
      </c>
      <c r="D18" s="26">
        <v>700.80000000000007</v>
      </c>
      <c r="E18" s="26" t="s">
        <v>58</v>
      </c>
    </row>
    <row r="19" spans="1:5">
      <c r="A19" s="26" t="s">
        <v>85</v>
      </c>
      <c r="B19" s="26">
        <v>56708848770</v>
      </c>
      <c r="C19" s="26" t="s">
        <v>110</v>
      </c>
      <c r="D19" s="26">
        <v>927.6</v>
      </c>
      <c r="E19" s="26" t="s">
        <v>86</v>
      </c>
    </row>
    <row r="20" spans="1:5">
      <c r="A20" s="26" t="s">
        <v>37</v>
      </c>
      <c r="B20" s="26">
        <v>56708883137</v>
      </c>
      <c r="C20" s="26" t="s">
        <v>110</v>
      </c>
      <c r="D20" s="26">
        <v>8149.2000000000007</v>
      </c>
      <c r="E20" s="26" t="s">
        <v>38</v>
      </c>
    </row>
    <row r="21" spans="1:5">
      <c r="A21" s="26" t="s">
        <v>31</v>
      </c>
      <c r="B21" s="26">
        <v>56708847394</v>
      </c>
      <c r="C21" s="26" t="s">
        <v>110</v>
      </c>
      <c r="D21" s="26">
        <v>1091.2</v>
      </c>
      <c r="E21" s="26" t="s">
        <v>32</v>
      </c>
    </row>
    <row r="22" spans="1:5">
      <c r="A22" s="26" t="s">
        <v>29</v>
      </c>
      <c r="B22" s="26">
        <v>56708847315</v>
      </c>
      <c r="C22" s="26" t="s">
        <v>110</v>
      </c>
      <c r="D22" s="26">
        <v>1399.4</v>
      </c>
      <c r="E22" s="26" t="s">
        <v>30</v>
      </c>
    </row>
    <row r="23" spans="1:5">
      <c r="A23" s="26">
        <v>5</v>
      </c>
      <c r="B23" s="26">
        <v>56708883185</v>
      </c>
      <c r="C23" s="26" t="s">
        <v>110</v>
      </c>
      <c r="D23" s="26">
        <v>3485.4</v>
      </c>
      <c r="E23" s="26" t="s">
        <v>40</v>
      </c>
    </row>
    <row r="24" spans="1:5">
      <c r="A24" s="26" t="s">
        <v>73</v>
      </c>
      <c r="B24" s="26">
        <v>56708848554</v>
      </c>
      <c r="C24" s="26" t="s">
        <v>110</v>
      </c>
      <c r="D24" s="26">
        <v>4406.8</v>
      </c>
      <c r="E24" s="26" t="s">
        <v>74</v>
      </c>
    </row>
    <row r="25" spans="1:5">
      <c r="A25" s="26" t="s">
        <v>67</v>
      </c>
      <c r="B25" s="26">
        <v>56708848386</v>
      </c>
      <c r="C25" s="26" t="s">
        <v>110</v>
      </c>
      <c r="D25" s="26">
        <v>1838.4</v>
      </c>
      <c r="E25" s="26" t="s">
        <v>68</v>
      </c>
    </row>
    <row r="26" spans="1:5">
      <c r="A26" s="26" t="s">
        <v>35</v>
      </c>
      <c r="B26" s="26">
        <v>56708883001</v>
      </c>
      <c r="C26" s="26" t="s">
        <v>110</v>
      </c>
      <c r="D26" s="26">
        <v>1314.2</v>
      </c>
      <c r="E26" s="26" t="s">
        <v>36</v>
      </c>
    </row>
    <row r="27" spans="1:5">
      <c r="A27" s="26" t="s">
        <v>71</v>
      </c>
      <c r="B27" s="26">
        <v>56708883688</v>
      </c>
      <c r="C27" s="26" t="s">
        <v>110</v>
      </c>
      <c r="D27" s="26">
        <v>7440.6</v>
      </c>
      <c r="E27" s="26" t="s">
        <v>72</v>
      </c>
    </row>
    <row r="28" spans="1:5">
      <c r="A28" s="26" t="s">
        <v>75</v>
      </c>
      <c r="B28" s="26">
        <v>56708848719</v>
      </c>
      <c r="C28" s="26" t="s">
        <v>110</v>
      </c>
      <c r="D28" s="26">
        <v>160.80000000000001</v>
      </c>
      <c r="E28" s="26" t="s">
        <v>76</v>
      </c>
    </row>
    <row r="29" spans="1:5">
      <c r="A29" s="26" t="s">
        <v>59</v>
      </c>
      <c r="B29" s="26">
        <v>56708883430</v>
      </c>
      <c r="C29" s="26" t="s">
        <v>110</v>
      </c>
      <c r="D29" s="26">
        <v>1009</v>
      </c>
      <c r="E29" s="26" t="s">
        <v>60</v>
      </c>
    </row>
    <row r="30" spans="1:5">
      <c r="A30" s="26" t="s">
        <v>87</v>
      </c>
      <c r="B30" s="26">
        <v>56708848784</v>
      </c>
      <c r="C30" s="26" t="s">
        <v>110</v>
      </c>
      <c r="D30" s="26">
        <v>1406.6000000000001</v>
      </c>
      <c r="E30" s="26" t="s">
        <v>88</v>
      </c>
    </row>
    <row r="31" spans="1:5">
      <c r="A31" s="26" t="s">
        <v>79</v>
      </c>
      <c r="B31" s="26">
        <v>56708843938</v>
      </c>
      <c r="C31" s="26" t="s">
        <v>110</v>
      </c>
      <c r="D31" s="26">
        <v>2298.6</v>
      </c>
      <c r="E31" s="26" t="s">
        <v>80</v>
      </c>
    </row>
    <row r="32" spans="1:5">
      <c r="A32" s="26" t="s">
        <v>77</v>
      </c>
      <c r="B32" s="26">
        <v>56710784380</v>
      </c>
      <c r="C32" s="26" t="s">
        <v>110</v>
      </c>
      <c r="D32" s="26">
        <v>720.80000000000007</v>
      </c>
      <c r="E32" s="26" t="s">
        <v>78</v>
      </c>
    </row>
    <row r="33" spans="1:5">
      <c r="A33" s="26" t="s">
        <v>61</v>
      </c>
      <c r="B33" s="26">
        <v>56710772915</v>
      </c>
      <c r="C33" s="26" t="s">
        <v>110</v>
      </c>
      <c r="D33" s="26">
        <v>1287.4000000000001</v>
      </c>
      <c r="E33" s="26" t="s">
        <v>62</v>
      </c>
    </row>
    <row r="34" spans="1:5">
      <c r="A34" s="26" t="s">
        <v>99</v>
      </c>
      <c r="B34" s="26">
        <v>56710784406</v>
      </c>
      <c r="C34" s="26" t="s">
        <v>110</v>
      </c>
      <c r="D34" s="26">
        <v>696</v>
      </c>
      <c r="E34" s="26" t="s">
        <v>100</v>
      </c>
    </row>
    <row r="35" spans="1:5">
      <c r="A35" s="26" t="s">
        <v>89</v>
      </c>
      <c r="B35" s="26">
        <v>56710784394</v>
      </c>
      <c r="C35" s="26" t="s">
        <v>110</v>
      </c>
      <c r="D35" s="26">
        <v>1789.8000000000002</v>
      </c>
      <c r="E35" s="26" t="s">
        <v>90</v>
      </c>
    </row>
    <row r="36" spans="1:5">
      <c r="A36" s="26" t="s">
        <v>51</v>
      </c>
      <c r="B36" s="26">
        <v>56708880312</v>
      </c>
      <c r="C36" s="26" t="s">
        <v>110</v>
      </c>
      <c r="D36" s="26">
        <v>7005.6</v>
      </c>
      <c r="E36" s="26" t="s">
        <v>52</v>
      </c>
    </row>
    <row r="37" spans="1:5">
      <c r="A37" s="26" t="s">
        <v>93</v>
      </c>
      <c r="B37" s="26">
        <v>60589924269</v>
      </c>
      <c r="C37" s="26" t="s">
        <v>110</v>
      </c>
      <c r="D37" s="26">
        <v>1015.6</v>
      </c>
      <c r="E37" s="26" t="s">
        <v>94</v>
      </c>
    </row>
    <row r="38" spans="1:5">
      <c r="A38" s="26" t="s">
        <v>95</v>
      </c>
      <c r="B38" s="26">
        <v>60589924670</v>
      </c>
      <c r="C38" s="26" t="s">
        <v>110</v>
      </c>
      <c r="D38" s="26">
        <v>4333.6000000000004</v>
      </c>
      <c r="E38" s="26" t="s">
        <v>96</v>
      </c>
    </row>
    <row r="39" spans="1:5">
      <c r="A39" s="26" t="s">
        <v>45</v>
      </c>
      <c r="B39" s="26">
        <v>60589937915</v>
      </c>
      <c r="C39" s="26" t="s">
        <v>110</v>
      </c>
      <c r="D39" s="26">
        <v>3539.6000000000004</v>
      </c>
      <c r="E39" s="26" t="s">
        <v>46</v>
      </c>
    </row>
    <row r="40" spans="1:5">
      <c r="A40" s="26" t="s">
        <v>91</v>
      </c>
      <c r="B40" s="26">
        <v>60589911769</v>
      </c>
      <c r="C40" s="26" t="s">
        <v>110</v>
      </c>
      <c r="D40" s="26">
        <v>1019.6</v>
      </c>
      <c r="E40" s="26" t="s">
        <v>92</v>
      </c>
    </row>
    <row r="41" spans="1:5">
      <c r="A41" s="26" t="s">
        <v>47</v>
      </c>
      <c r="B41" s="26">
        <v>60589904863</v>
      </c>
      <c r="C41" s="26" t="s">
        <v>110</v>
      </c>
      <c r="D41" s="26">
        <v>1019.6</v>
      </c>
      <c r="E41" s="26" t="s">
        <v>48</v>
      </c>
    </row>
    <row r="42" spans="1:5">
      <c r="A42" s="26" t="s">
        <v>81</v>
      </c>
      <c r="B42" s="26">
        <v>60589940438</v>
      </c>
      <c r="C42" s="26" t="s">
        <v>110</v>
      </c>
      <c r="D42" s="26">
        <v>1476</v>
      </c>
      <c r="E42" s="26" t="s">
        <v>82</v>
      </c>
    </row>
    <row r="43" spans="1:5">
      <c r="A43" s="26" t="s">
        <v>49</v>
      </c>
      <c r="B43" s="26">
        <v>60589920330</v>
      </c>
      <c r="C43" s="26" t="s">
        <v>110</v>
      </c>
      <c r="D43" s="26">
        <v>719.6</v>
      </c>
      <c r="E43" s="26" t="s">
        <v>50</v>
      </c>
    </row>
    <row r="44" spans="1:5">
      <c r="A44" s="26" t="s">
        <v>27</v>
      </c>
      <c r="B44" s="26">
        <v>60589829821</v>
      </c>
      <c r="C44" s="26" t="s">
        <v>110</v>
      </c>
      <c r="D44" s="26">
        <v>1019.6</v>
      </c>
      <c r="E44" s="26" t="s">
        <v>28</v>
      </c>
    </row>
    <row r="45" spans="1:5">
      <c r="A45" s="26" t="s">
        <v>69</v>
      </c>
      <c r="B45" s="26">
        <v>60589917957</v>
      </c>
      <c r="C45" s="26" t="s">
        <v>110</v>
      </c>
      <c r="D45" s="26">
        <v>1019.8000000000001</v>
      </c>
      <c r="E45" s="26" t="s">
        <v>70</v>
      </c>
    </row>
    <row r="46" spans="1:5">
      <c r="A46" s="26"/>
      <c r="B46" s="26" t="s">
        <v>111</v>
      </c>
      <c r="C46" s="26"/>
      <c r="D46" s="35">
        <v>75338.600000000006</v>
      </c>
      <c r="E46" s="26" t="s">
        <v>112</v>
      </c>
    </row>
    <row r="48" spans="1:5">
      <c r="A48" s="26" t="s">
        <v>33</v>
      </c>
      <c r="B48" s="26">
        <v>2717430477</v>
      </c>
      <c r="C48" s="26" t="s">
        <v>113</v>
      </c>
      <c r="D48" s="26">
        <v>1561</v>
      </c>
      <c r="E48" s="26" t="s">
        <v>34</v>
      </c>
    </row>
    <row r="49" spans="2:5">
      <c r="B49" s="26" t="s">
        <v>114</v>
      </c>
      <c r="C49" s="26"/>
      <c r="D49" s="35">
        <v>1561</v>
      </c>
      <c r="E49" s="26" t="s">
        <v>115</v>
      </c>
    </row>
    <row r="51" spans="2:5">
      <c r="B51" s="36" t="s">
        <v>111</v>
      </c>
      <c r="C51" s="36"/>
      <c r="D51" s="37">
        <v>75338.600000000006</v>
      </c>
      <c r="E51" s="36" t="s">
        <v>112</v>
      </c>
    </row>
    <row r="52" spans="2:5">
      <c r="B52" s="36" t="s">
        <v>114</v>
      </c>
      <c r="C52" s="36"/>
      <c r="D52" s="37">
        <v>1561</v>
      </c>
      <c r="E52" s="36" t="s">
        <v>115</v>
      </c>
    </row>
    <row r="53" spans="2:5">
      <c r="B53" s="36"/>
      <c r="C53" s="36"/>
      <c r="D53" s="37">
        <v>76899.600000000006</v>
      </c>
      <c r="E53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/>
  </sheetViews>
  <sheetFormatPr baseColWidth="10" defaultRowHeight="15"/>
  <cols>
    <col min="1" max="1" width="19.85546875" style="26" customWidth="1"/>
    <col min="2" max="2" width="11.5703125" style="26" bestFit="1" customWidth="1"/>
    <col min="3" max="16384" width="11.42578125" style="26"/>
  </cols>
  <sheetData>
    <row r="1" spans="1:6">
      <c r="A1" s="45" t="s">
        <v>122</v>
      </c>
      <c r="B1" s="45"/>
      <c r="C1" s="46"/>
      <c r="D1" s="47"/>
      <c r="E1" s="47"/>
      <c r="F1" s="48"/>
    </row>
    <row r="2" spans="1:6">
      <c r="A2" s="45" t="s">
        <v>133</v>
      </c>
      <c r="B2" s="45"/>
      <c r="C2" s="46"/>
      <c r="D2" s="47"/>
      <c r="E2" s="47"/>
      <c r="F2" s="48"/>
    </row>
    <row r="3" spans="1:6">
      <c r="A3" s="45" t="s">
        <v>123</v>
      </c>
      <c r="B3" s="49" t="s">
        <v>134</v>
      </c>
      <c r="C3" s="46"/>
      <c r="D3" s="47"/>
      <c r="E3" s="47"/>
      <c r="F3" s="48"/>
    </row>
    <row r="4" spans="1:6">
      <c r="A4" s="46"/>
      <c r="B4" s="46"/>
      <c r="C4" s="46"/>
      <c r="D4" s="47"/>
      <c r="E4" s="47"/>
      <c r="F4" s="48"/>
    </row>
    <row r="5" spans="1:6">
      <c r="A5" s="46" t="s">
        <v>124</v>
      </c>
      <c r="B5" s="46" t="s">
        <v>125</v>
      </c>
      <c r="C5" s="46"/>
      <c r="D5" s="47"/>
      <c r="E5" s="47"/>
      <c r="F5" s="48"/>
    </row>
    <row r="6" spans="1:6">
      <c r="A6" s="47" t="s">
        <v>126</v>
      </c>
      <c r="B6" s="50">
        <v>76841.08</v>
      </c>
      <c r="C6" s="47"/>
      <c r="D6" s="47"/>
      <c r="E6" s="47"/>
      <c r="F6" s="48"/>
    </row>
    <row r="7" spans="1:6">
      <c r="A7" s="47" t="s">
        <v>127</v>
      </c>
      <c r="B7" s="50">
        <v>29706.69</v>
      </c>
      <c r="C7" s="47"/>
      <c r="D7" s="47"/>
      <c r="E7" s="47"/>
      <c r="F7" s="48"/>
    </row>
    <row r="8" spans="1:6">
      <c r="A8" s="47" t="s">
        <v>128</v>
      </c>
      <c r="B8" s="50">
        <v>0</v>
      </c>
      <c r="C8" s="47"/>
      <c r="D8" s="47"/>
      <c r="E8" s="47"/>
      <c r="F8" s="48"/>
    </row>
    <row r="9" spans="1:6">
      <c r="A9" s="47" t="s">
        <v>129</v>
      </c>
      <c r="B9" s="50">
        <v>1916.25</v>
      </c>
      <c r="C9" s="47"/>
      <c r="D9" s="47"/>
      <c r="E9" s="47"/>
      <c r="F9" s="48"/>
    </row>
    <row r="10" spans="1:6">
      <c r="A10" s="47" t="s">
        <v>130</v>
      </c>
      <c r="B10" s="50">
        <v>0</v>
      </c>
      <c r="C10" s="47"/>
      <c r="D10" s="47"/>
      <c r="E10" s="47"/>
      <c r="F10" s="48"/>
    </row>
    <row r="11" spans="1:6">
      <c r="A11" s="47" t="s">
        <v>131</v>
      </c>
      <c r="B11" s="50">
        <v>7494.82</v>
      </c>
      <c r="C11" s="47"/>
      <c r="D11" s="47"/>
      <c r="E11" s="47"/>
      <c r="F11" s="48"/>
    </row>
    <row r="12" spans="1:6" ht="15.75" thickBot="1">
      <c r="A12" s="47" t="s">
        <v>132</v>
      </c>
      <c r="B12" s="51">
        <v>0</v>
      </c>
      <c r="C12" s="47"/>
      <c r="D12" s="47"/>
      <c r="E12" s="47"/>
      <c r="F12" s="48"/>
    </row>
    <row r="13" spans="1:6">
      <c r="A13" s="47"/>
      <c r="B13" s="52">
        <f>SUM(B6:B12)</f>
        <v>115958.84</v>
      </c>
      <c r="C13" s="47"/>
      <c r="D13" s="47"/>
      <c r="E13" s="47"/>
      <c r="F13" s="48"/>
    </row>
    <row r="14" spans="1:6" ht="15.75" thickBot="1">
      <c r="A14" s="47"/>
      <c r="B14" s="53">
        <f>B13*0.16</f>
        <v>18553.414400000001</v>
      </c>
      <c r="C14" s="47"/>
      <c r="D14" s="47"/>
      <c r="E14" s="47"/>
      <c r="F14" s="48"/>
    </row>
    <row r="15" spans="1:6" ht="15.75" thickTop="1">
      <c r="A15" s="47"/>
      <c r="B15" s="54">
        <f>+B13+B14</f>
        <v>134512.25440000001</v>
      </c>
      <c r="C15" s="47"/>
      <c r="D15" s="47"/>
      <c r="E15" s="47"/>
      <c r="F15" s="48"/>
    </row>
    <row r="16" spans="1:6">
      <c r="A16" s="47"/>
      <c r="B16" s="50">
        <v>134512.25</v>
      </c>
      <c r="C16" s="47"/>
      <c r="D16" s="47"/>
      <c r="E16" s="47"/>
      <c r="F16" s="48"/>
    </row>
    <row r="17" spans="1:6">
      <c r="A17" s="47"/>
      <c r="B17" s="50">
        <f>B15-B16</f>
        <v>4.4000000052619725E-3</v>
      </c>
      <c r="C17" s="47"/>
      <c r="D17" s="47"/>
      <c r="E17" s="47"/>
      <c r="F17" s="48"/>
    </row>
    <row r="18" spans="1:6">
      <c r="A18" s="47"/>
      <c r="B18" s="50"/>
      <c r="C18" s="47"/>
      <c r="D18" s="47"/>
      <c r="E18" s="47"/>
      <c r="F18" s="48"/>
    </row>
    <row r="19" spans="1:6">
      <c r="A19" s="47"/>
      <c r="B19" s="47"/>
      <c r="C19" s="47"/>
      <c r="D19" s="47"/>
      <c r="E19" s="47"/>
      <c r="F1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2017-04-11T14:04:28Z</dcterms:created>
  <dcterms:modified xsi:type="dcterms:W3CDTF">2017-04-12T15:59:39Z</dcterms:modified>
</cp:coreProperties>
</file>