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8795" windowHeight="11715" activeTab="3"/>
  </bookViews>
  <sheets>
    <sheet name="FACTURACION" sheetId="3" r:id="rId1"/>
    <sheet name="INGENIERIA" sheetId="1" r:id="rId2"/>
    <sheet name="BANCOS" sheetId="4" r:id="rId3"/>
    <sheet name="POLIZA" sheetId="5" r:id="rId4"/>
  </sheets>
  <definedNames>
    <definedName name="_xlnm._FilterDatabase" localSheetId="0" hidden="1">FACTURACION!$A$10:$M$50</definedName>
  </definedNames>
  <calcPr calcId="124519"/>
</workbook>
</file>

<file path=xl/calcChain.xml><?xml version="1.0" encoding="utf-8"?>
<calcChain xmlns="http://schemas.openxmlformats.org/spreadsheetml/2006/main">
  <c r="B13" i="5"/>
  <c r="B14" l="1"/>
  <c r="B15" s="1"/>
  <c r="B17" s="1"/>
  <c r="E12" i="3" l="1"/>
  <c r="G12" s="1"/>
  <c r="E13"/>
  <c r="G13" s="1"/>
  <c r="E14"/>
  <c r="G14" s="1"/>
  <c r="E15"/>
  <c r="G15" s="1"/>
  <c r="E16"/>
  <c r="G16" s="1"/>
  <c r="E17"/>
  <c r="G17" s="1"/>
  <c r="E18"/>
  <c r="F18" s="1"/>
  <c r="E19"/>
  <c r="G19" s="1"/>
  <c r="E20"/>
  <c r="G20" s="1"/>
  <c r="F20"/>
  <c r="E21"/>
  <c r="G21" s="1"/>
  <c r="E22"/>
  <c r="F22" s="1"/>
  <c r="E23"/>
  <c r="G23" s="1"/>
  <c r="E24"/>
  <c r="G24" s="1"/>
  <c r="E25"/>
  <c r="G25" s="1"/>
  <c r="E26"/>
  <c r="F26" s="1"/>
  <c r="E27"/>
  <c r="G27" s="1"/>
  <c r="E28"/>
  <c r="G28" s="1"/>
  <c r="E29"/>
  <c r="G29" s="1"/>
  <c r="E30"/>
  <c r="F30" s="1"/>
  <c r="E31"/>
  <c r="G31" s="1"/>
  <c r="E32"/>
  <c r="G32" s="1"/>
  <c r="E33"/>
  <c r="G33" s="1"/>
  <c r="E34"/>
  <c r="F34" s="1"/>
  <c r="E35"/>
  <c r="G35" s="1"/>
  <c r="E36"/>
  <c r="F36" s="1"/>
  <c r="E37"/>
  <c r="G37" s="1"/>
  <c r="E38"/>
  <c r="G38" s="1"/>
  <c r="E39"/>
  <c r="G39" s="1"/>
  <c r="E40"/>
  <c r="G40" s="1"/>
  <c r="E41"/>
  <c r="G41" s="1"/>
  <c r="E42"/>
  <c r="F42" s="1"/>
  <c r="E43"/>
  <c r="G43" s="1"/>
  <c r="E44"/>
  <c r="F44" s="1"/>
  <c r="E45"/>
  <c r="G45" s="1"/>
  <c r="E46"/>
  <c r="F46" s="1"/>
  <c r="E47"/>
  <c r="G47" s="1"/>
  <c r="E48"/>
  <c r="G48" s="1"/>
  <c r="E11"/>
  <c r="F37" l="1"/>
  <c r="G42"/>
  <c r="H42" s="1"/>
  <c r="I42" s="1"/>
  <c r="F28"/>
  <c r="G44"/>
  <c r="F31"/>
  <c r="H31" s="1"/>
  <c r="I31" s="1"/>
  <c r="J31" s="1"/>
  <c r="G26"/>
  <c r="H26" s="1"/>
  <c r="I26" s="1"/>
  <c r="J26" s="1"/>
  <c r="F23"/>
  <c r="G18"/>
  <c r="H18" s="1"/>
  <c r="I18" s="1"/>
  <c r="J18" s="1"/>
  <c r="F15"/>
  <c r="H15" s="1"/>
  <c r="I15" s="1"/>
  <c r="J15" s="1"/>
  <c r="H44"/>
  <c r="I44" s="1"/>
  <c r="J44" s="1"/>
  <c r="E50"/>
  <c r="F47"/>
  <c r="F45"/>
  <c r="H45" s="1"/>
  <c r="I45" s="1"/>
  <c r="J45" s="1"/>
  <c r="G36"/>
  <c r="H36" s="1"/>
  <c r="I36" s="1"/>
  <c r="J36" s="1"/>
  <c r="G34"/>
  <c r="F11"/>
  <c r="F39"/>
  <c r="H39" s="1"/>
  <c r="I39" s="1"/>
  <c r="J39" s="1"/>
  <c r="H28"/>
  <c r="H20"/>
  <c r="I20" s="1"/>
  <c r="J20" s="1"/>
  <c r="F38"/>
  <c r="H38" s="1"/>
  <c r="I38" s="1"/>
  <c r="J38" s="1"/>
  <c r="F33"/>
  <c r="H33" s="1"/>
  <c r="F25"/>
  <c r="H25" s="1"/>
  <c r="F14"/>
  <c r="H14" s="1"/>
  <c r="I14" s="1"/>
  <c r="J14" s="1"/>
  <c r="F12"/>
  <c r="H12" s="1"/>
  <c r="F48"/>
  <c r="H48" s="1"/>
  <c r="G46"/>
  <c r="H46" s="1"/>
  <c r="F43"/>
  <c r="H43" s="1"/>
  <c r="I43" s="1"/>
  <c r="J43" s="1"/>
  <c r="F40"/>
  <c r="H40" s="1"/>
  <c r="H37"/>
  <c r="F35"/>
  <c r="H35" s="1"/>
  <c r="I35" s="1"/>
  <c r="J35" s="1"/>
  <c r="F32"/>
  <c r="H32" s="1"/>
  <c r="I32" s="1"/>
  <c r="J32" s="1"/>
  <c r="G30"/>
  <c r="H30" s="1"/>
  <c r="I30" s="1"/>
  <c r="J30" s="1"/>
  <c r="F27"/>
  <c r="H27" s="1"/>
  <c r="F24"/>
  <c r="H24" s="1"/>
  <c r="I24" s="1"/>
  <c r="J24" s="1"/>
  <c r="G22"/>
  <c r="H22" s="1"/>
  <c r="I22" s="1"/>
  <c r="J22" s="1"/>
  <c r="F19"/>
  <c r="H19" s="1"/>
  <c r="F16"/>
  <c r="H16" s="1"/>
  <c r="I16" s="1"/>
  <c r="J16" s="1"/>
  <c r="F41"/>
  <c r="H41" s="1"/>
  <c r="F17"/>
  <c r="H17" s="1"/>
  <c r="I17" s="1"/>
  <c r="G11"/>
  <c r="H47"/>
  <c r="I47" s="1"/>
  <c r="J47" s="1"/>
  <c r="H34"/>
  <c r="I34" s="1"/>
  <c r="F29"/>
  <c r="H29" s="1"/>
  <c r="H23"/>
  <c r="F21"/>
  <c r="H21" s="1"/>
  <c r="F13"/>
  <c r="H13" s="1"/>
  <c r="I23"/>
  <c r="I28"/>
  <c r="J28" s="1"/>
  <c r="I12"/>
  <c r="J12" s="1"/>
  <c r="I48"/>
  <c r="J48" s="1"/>
  <c r="I40"/>
  <c r="J40" s="1"/>
  <c r="I37"/>
  <c r="J23" l="1"/>
  <c r="G50"/>
  <c r="I41"/>
  <c r="J41" s="1"/>
  <c r="J42"/>
  <c r="J37"/>
  <c r="J34"/>
  <c r="J17"/>
  <c r="I13"/>
  <c r="J13" s="1"/>
  <c r="I29"/>
  <c r="J29" s="1"/>
  <c r="I27"/>
  <c r="J27" s="1"/>
  <c r="I46"/>
  <c r="J46" s="1"/>
  <c r="I25"/>
  <c r="J25" s="1"/>
  <c r="I21"/>
  <c r="J21"/>
  <c r="I19"/>
  <c r="J19" s="1"/>
  <c r="I33"/>
  <c r="J33" s="1"/>
  <c r="F50"/>
  <c r="H11"/>
  <c r="I11" l="1"/>
  <c r="I50" s="1"/>
  <c r="H50"/>
  <c r="J11"/>
  <c r="J50" s="1"/>
</calcChain>
</file>

<file path=xl/sharedStrings.xml><?xml version="1.0" encoding="utf-8"?>
<sst xmlns="http://schemas.openxmlformats.org/spreadsheetml/2006/main" count="459" uniqueCount="176">
  <si>
    <t>CONTPAQ i</t>
  </si>
  <si>
    <t xml:space="preserve">      NÓMINAS</t>
  </si>
  <si>
    <t>05 INGENIERIA FISCAL LABORAL SC</t>
  </si>
  <si>
    <t>Lista de Raya (forma tabular)</t>
  </si>
  <si>
    <t>Periodo 14 al 14 Semanal del 29/03/2017 al 04/04/2017</t>
  </si>
  <si>
    <t>Reg Pat IMSS: 00000000000,Z3422423106</t>
  </si>
  <si>
    <t xml:space="preserve">RFC: IFL -130502-TN8 </t>
  </si>
  <si>
    <t>Código</t>
  </si>
  <si>
    <t>Empleado</t>
  </si>
  <si>
    <t>Sueldo</t>
  </si>
  <si>
    <t>Séptimo día</t>
  </si>
  <si>
    <t>Comisiones</t>
  </si>
  <si>
    <t>*TOTAL* *PERCEPCIONES*</t>
  </si>
  <si>
    <t>Préstamo Infonavit (vsm)</t>
  </si>
  <si>
    <t>Préstamo Infonavit (cf)</t>
  </si>
  <si>
    <t>Subsidio al Empleo (sp)</t>
  </si>
  <si>
    <t>I.S.R. (sp)</t>
  </si>
  <si>
    <t>I.M.S.S.</t>
  </si>
  <si>
    <t>Préstamo FONACOT</t>
  </si>
  <si>
    <t>Ajuste al neto</t>
  </si>
  <si>
    <t>Dtos Cta 254</t>
  </si>
  <si>
    <t>*TOTAL* *DEDUCCIONES*</t>
  </si>
  <si>
    <t>*NETO*</t>
  </si>
  <si>
    <t xml:space="preserve">    Reg. Pat. IMSS:  Z3422423106</t>
  </si>
  <si>
    <t>0AQ28</t>
  </si>
  <si>
    <t>Alfaro Quezada Pablo Francisco</t>
  </si>
  <si>
    <t>AAR01</t>
  </si>
  <si>
    <t>Alvarez Aguilera Ruben</t>
  </si>
  <si>
    <t>0AR02</t>
  </si>
  <si>
    <t>Andrade Rodriguez Miguel Angel</t>
  </si>
  <si>
    <t>0AA30</t>
  </si>
  <si>
    <t>Arellano Alvarez Javier</t>
  </si>
  <si>
    <t>0BJ00</t>
  </si>
  <si>
    <t>Becerra Jimenez Alejandro Bonifacio</t>
  </si>
  <si>
    <t>BAC27</t>
  </si>
  <si>
    <t>Blanco Amezquita Cecilia</t>
  </si>
  <si>
    <t>0CM12</t>
  </si>
  <si>
    <t>Carranco Mancera Viridiana</t>
  </si>
  <si>
    <t>00005</t>
  </si>
  <si>
    <t>Casas Villanueva Mario</t>
  </si>
  <si>
    <t>0CR06</t>
  </si>
  <si>
    <t>Castro Romero Lizbeth</t>
  </si>
  <si>
    <t>0CC08</t>
  </si>
  <si>
    <t>Cazares Chaires Erika</t>
  </si>
  <si>
    <t>CGR07</t>
  </si>
  <si>
    <t>Cortez Garcia Roberto</t>
  </si>
  <si>
    <t>DCE09</t>
  </si>
  <si>
    <t>Dominguez Castro Edgar Antonio</t>
  </si>
  <si>
    <t>FHL16</t>
  </si>
  <si>
    <t>Flores Hernandez Luis Alberto</t>
  </si>
  <si>
    <t>GRO06</t>
  </si>
  <si>
    <t>Gallegos Rios  Octavio Alberto</t>
  </si>
  <si>
    <t>0GT22</t>
  </si>
  <si>
    <t>Gomez Torres Rosaura</t>
  </si>
  <si>
    <t>0GD09</t>
  </si>
  <si>
    <t>Gonzalez  Duarte David</t>
  </si>
  <si>
    <t>0GG14</t>
  </si>
  <si>
    <t>Gonzalez Garcia Luis Roberto</t>
  </si>
  <si>
    <t>GOM24</t>
  </si>
  <si>
    <t>Gutierrez Olvera Marihuri</t>
  </si>
  <si>
    <t>HOO24</t>
  </si>
  <si>
    <t>Hernandez Ortiz Oscar</t>
  </si>
  <si>
    <t>0HQ20</t>
  </si>
  <si>
    <t>Hernandez Quintero Maria De La Luz</t>
  </si>
  <si>
    <t>0HP01</t>
  </si>
  <si>
    <t>Herrera Parra Luis Enrique</t>
  </si>
  <si>
    <t>0LC00</t>
  </si>
  <si>
    <t>Leon Cabello Luis Alberto</t>
  </si>
  <si>
    <t>MMP28</t>
  </si>
  <si>
    <t>Magueyal Martinez Pedro</t>
  </si>
  <si>
    <t>MGK07</t>
  </si>
  <si>
    <t>Martinez Gomez Kent Martin</t>
  </si>
  <si>
    <t>MMJ18</t>
  </si>
  <si>
    <t>Monzon Marroquin Juan Arcadio</t>
  </si>
  <si>
    <t>OSG21</t>
  </si>
  <si>
    <t>Ortega Sosa Guillermo</t>
  </si>
  <si>
    <t>ORL12</t>
  </si>
  <si>
    <t>Ortiz Rodriguez Luis Javier</t>
  </si>
  <si>
    <t>PBG19</t>
  </si>
  <si>
    <t>Picazo Bastida Gustavo</t>
  </si>
  <si>
    <t>RZS23</t>
  </si>
  <si>
    <t>Ramblas Zuñiga Liz Sandra</t>
  </si>
  <si>
    <t>0RL14</t>
  </si>
  <si>
    <t>Ramirez Latour Victor Manuel Martin</t>
  </si>
  <si>
    <t>0RMR2</t>
  </si>
  <si>
    <t>Ramirez Mondragon Ricardo Heriberto</t>
  </si>
  <si>
    <t>RMC15</t>
  </si>
  <si>
    <t>Rodriguez Medina Cesar</t>
  </si>
  <si>
    <t>RFA05</t>
  </si>
  <si>
    <t>Rojas Flores Jose Armando</t>
  </si>
  <si>
    <t>RJO07</t>
  </si>
  <si>
    <t>Rosas Jimenez Omar</t>
  </si>
  <si>
    <t>SSG17</t>
  </si>
  <si>
    <t>Salmoran Salgado Guillermo Manuel</t>
  </si>
  <si>
    <t>SPD02</t>
  </si>
  <si>
    <t>Sanchez Palafox Daniel</t>
  </si>
  <si>
    <t>0TE10</t>
  </si>
  <si>
    <t>Tierrafria Escaramusa Israel</t>
  </si>
  <si>
    <t>VDO03</t>
  </si>
  <si>
    <t>Vega Duran Oscar Ivan</t>
  </si>
  <si>
    <t xml:space="preserve">  =============</t>
  </si>
  <si>
    <t>Total Gral.</t>
  </si>
  <si>
    <t xml:space="preserve"> </t>
  </si>
  <si>
    <t>Periodo 14 del 2017-03-29 al 2017-04-04</t>
  </si>
  <si>
    <t>Codigo</t>
  </si>
  <si>
    <t>Cuenta</t>
  </si>
  <si>
    <t>Metodo de pago</t>
  </si>
  <si>
    <t>Importe</t>
  </si>
  <si>
    <t>Nombre</t>
  </si>
  <si>
    <t>Total de movimientos 1</t>
  </si>
  <si>
    <t>28 Tarjeta de Débito</t>
  </si>
  <si>
    <t>Total Tarjeta de Débito</t>
  </si>
  <si>
    <t>99 Otros</t>
  </si>
  <si>
    <t>Total Otros</t>
  </si>
  <si>
    <t>Total de movimientos 37</t>
  </si>
  <si>
    <t>FACTURA</t>
  </si>
  <si>
    <t>2% NOMINA</t>
  </si>
  <si>
    <t>7.5% COMISION</t>
  </si>
  <si>
    <t>SUBTOTAL</t>
  </si>
  <si>
    <t>IVA</t>
  </si>
  <si>
    <t>TOTAL</t>
  </si>
  <si>
    <t>ALECSA CELAYA, SRL DE CV</t>
  </si>
  <si>
    <t xml:space="preserve">PERIODO SEMANAL </t>
  </si>
  <si>
    <t>CUENTA</t>
  </si>
  <si>
    <t>IMPORTE</t>
  </si>
  <si>
    <t>700-070</t>
  </si>
  <si>
    <t>701-070</t>
  </si>
  <si>
    <t>702-070</t>
  </si>
  <si>
    <t>703-070</t>
  </si>
  <si>
    <t>704-070</t>
  </si>
  <si>
    <t>705-001-070</t>
  </si>
  <si>
    <t>683-001-001</t>
  </si>
  <si>
    <t>DESGLOSE DE NOMINA 14</t>
  </si>
  <si>
    <t>29/03/2017 al 04/04/2017</t>
  </si>
  <si>
    <t>VENTAS</t>
  </si>
  <si>
    <t>ALFARO QUEZADA PABLO FRANCISCO</t>
  </si>
  <si>
    <t>SEMINUEVOS</t>
  </si>
  <si>
    <t>ALVAREZ AGUILERA RUBEN</t>
  </si>
  <si>
    <t>ANDRADE RODRIGUEZ MIGUEL ANGEL</t>
  </si>
  <si>
    <t>ARELLANO ALVAREZ JAVIER</t>
  </si>
  <si>
    <t>CORPORATIVO</t>
  </si>
  <si>
    <t>BECERRA JIMENEZ ALEJANDRO</t>
  </si>
  <si>
    <t>BLANCO AMEZQUITA CECILIA</t>
  </si>
  <si>
    <t>CARRANCO MANCERA VIRIDIANA</t>
  </si>
  <si>
    <t>CASAS VILLANUEVA MARIO</t>
  </si>
  <si>
    <t>CASTRO ROMERO LIZBETH</t>
  </si>
  <si>
    <t>ADMON SERVICIO</t>
  </si>
  <si>
    <t>CAZARES CHAIRES ERIKA</t>
  </si>
  <si>
    <t>CORTEZ GARCIA ROBERTO</t>
  </si>
  <si>
    <t>DOMINGUEZ CASTRO EDGAR ANTONIO</t>
  </si>
  <si>
    <t>FLORES HERNANDEZ LUIS ALBERTO</t>
  </si>
  <si>
    <t>GALLEGOS RIOS OCTAVIO ALBERTO</t>
  </si>
  <si>
    <t>GOMEZ TORRES ROSAURA</t>
  </si>
  <si>
    <t>GONZALEZ DUARTE DAVID</t>
  </si>
  <si>
    <t>GONZALEZ GARCIA LUIS ROBERTO</t>
  </si>
  <si>
    <t>GUTIERREZ OLVERA MARIHURI</t>
  </si>
  <si>
    <t>HERNANDEZ ORTIZ OSCAR</t>
  </si>
  <si>
    <t>HERNANDEZ QUINTERO MARIA DE LA LUZ</t>
  </si>
  <si>
    <t>HERRERA PARRA LUIS ENRIQUE</t>
  </si>
  <si>
    <t>LEON CABELLO LUIS ALBERTO</t>
  </si>
  <si>
    <t>MAGUEYAL MARTINEZ PEDRO</t>
  </si>
  <si>
    <t>MARTINEZ GOMEZ KENT MARTIN</t>
  </si>
  <si>
    <t>MONZON MARROQUIN JUAN ARCADIO</t>
  </si>
  <si>
    <t>ORTEGA SOSA GUILLERMO</t>
  </si>
  <si>
    <t>ORTIZ RODRIGUEZ LUIS JAVIER</t>
  </si>
  <si>
    <t>PICAZO BASTIDA GUSTAVO</t>
  </si>
  <si>
    <t>RAMBLAS ZUÑIGA LIZ SANDRA</t>
  </si>
  <si>
    <t>RAMIREZ LATOUR VICTOR</t>
  </si>
  <si>
    <t>RAMIREZ MONDRAGON RICARDO</t>
  </si>
  <si>
    <t>RODRIGUEZ MEDINA CESAR</t>
  </si>
  <si>
    <t>ROJAS FLORES JOSE ARMANDO</t>
  </si>
  <si>
    <t>ROSAS JIMENEZ OMAR</t>
  </si>
  <si>
    <t>SALMORAN SALGADO GUILLERMO MANUEL</t>
  </si>
  <si>
    <t>SANCHEZ PALAFOX DANIEL</t>
  </si>
  <si>
    <t>TIERRAFRIA ESCARAMUZA ISRAEL</t>
  </si>
  <si>
    <t>VEGA DURAN OSCAR IVAN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</si>
</sst>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(&quot;$&quot;* #,##0.00_);_(&quot;$&quot;* \(#,##0.00\);_(&quot;$&quot;* &quot;-&quot;??_);_(@_)"/>
  </numFmts>
  <fonts count="27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44" fontId="20" fillId="0" borderId="0" applyFont="0" applyFill="0" applyBorder="0" applyAlignment="0" applyProtection="0"/>
    <xf numFmtId="43" fontId="25" fillId="0" borderId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8" fillId="2" borderId="1" xfId="0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1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7" fillId="0" borderId="0" xfId="0" applyFont="1"/>
    <xf numFmtId="0" fontId="19" fillId="0" borderId="0" xfId="0" applyFont="1"/>
    <xf numFmtId="0" fontId="18" fillId="0" borderId="2" xfId="0" applyFont="1" applyFill="1" applyBorder="1" applyAlignment="1">
      <alignment horizontal="centerContinuous"/>
    </xf>
    <xf numFmtId="165" fontId="18" fillId="0" borderId="2" xfId="0" applyNumberFormat="1" applyFont="1" applyFill="1" applyBorder="1" applyAlignment="1">
      <alignment horizontal="centerContinuous"/>
    </xf>
    <xf numFmtId="165" fontId="0" fillId="0" borderId="0" xfId="0" applyNumberFormat="1"/>
    <xf numFmtId="0" fontId="0" fillId="3" borderId="0" xfId="0" applyFill="1"/>
    <xf numFmtId="165" fontId="0" fillId="3" borderId="0" xfId="0" applyNumberFormat="1" applyFill="1"/>
    <xf numFmtId="0" fontId="9" fillId="2" borderId="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4" fontId="1" fillId="0" borderId="0" xfId="1" applyFont="1"/>
    <xf numFmtId="44" fontId="22" fillId="0" borderId="5" xfId="0" applyNumberFormat="1" applyFont="1" applyBorder="1"/>
    <xf numFmtId="0" fontId="21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24" fillId="0" borderId="6" xfId="0" applyFont="1" applyBorder="1"/>
    <xf numFmtId="0" fontId="23" fillId="0" borderId="6" xfId="0" applyFont="1" applyBorder="1"/>
    <xf numFmtId="0" fontId="0" fillId="0" borderId="6" xfId="0" applyFont="1" applyBorder="1"/>
    <xf numFmtId="0" fontId="0" fillId="0" borderId="6" xfId="0" applyBorder="1"/>
    <xf numFmtId="14" fontId="24" fillId="0" borderId="6" xfId="0" applyNumberFormat="1" applyFont="1" applyBorder="1"/>
    <xf numFmtId="43" fontId="20" fillId="0" borderId="6" xfId="2" applyFont="1" applyBorder="1"/>
    <xf numFmtId="43" fontId="20" fillId="0" borderId="7" xfId="2" applyFont="1" applyBorder="1"/>
    <xf numFmtId="43" fontId="20" fillId="0" borderId="8" xfId="2" applyFont="1" applyBorder="1"/>
    <xf numFmtId="43" fontId="20" fillId="0" borderId="9" xfId="2" applyFont="1" applyBorder="1"/>
    <xf numFmtId="43" fontId="23" fillId="0" borderId="8" xfId="2" applyFont="1" applyBorder="1"/>
    <xf numFmtId="0" fontId="26" fillId="0" borderId="3" xfId="0" applyFont="1" applyBorder="1"/>
    <xf numFmtId="0" fontId="26" fillId="0" borderId="3" xfId="0" applyFont="1" applyFill="1" applyBorder="1"/>
    <xf numFmtId="0" fontId="26" fillId="4" borderId="3" xfId="0" applyFont="1" applyFill="1" applyBorder="1"/>
    <xf numFmtId="0" fontId="26" fillId="5" borderId="3" xfId="0" applyFont="1" applyFill="1" applyBorder="1"/>
    <xf numFmtId="0" fontId="26" fillId="0" borderId="10" xfId="0" applyFont="1" applyFill="1" applyBorder="1"/>
  </cellXfs>
  <cellStyles count="3">
    <cellStyle name="Millares 2 3" xfId="2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pane xSplit="2" ySplit="10" topLeftCell="C44" activePane="bottomRight" state="frozen"/>
      <selection pane="topRight" activeCell="C1" sqref="C1"/>
      <selection pane="bottomLeft" activeCell="A11" sqref="A11"/>
      <selection pane="bottomRight" activeCell="J64" sqref="J64"/>
    </sheetView>
  </sheetViews>
  <sheetFormatPr baseColWidth="10" defaultRowHeight="11.25"/>
  <cols>
    <col min="1" max="1" width="9.42578125" style="2" customWidth="1"/>
    <col min="2" max="2" width="28.140625" style="1" customWidth="1"/>
    <col min="3" max="3" width="13.5703125" style="1" bestFit="1" customWidth="1"/>
    <col min="4" max="4" width="11.42578125" style="1"/>
    <col min="5" max="5" width="13.5703125" style="1" customWidth="1"/>
    <col min="6" max="7" width="11.7109375" style="1" bestFit="1" customWidth="1"/>
    <col min="8" max="8" width="12.28515625" style="1" bestFit="1" customWidth="1"/>
    <col min="9" max="9" width="11.7109375" style="1" bestFit="1" customWidth="1"/>
    <col min="10" max="10" width="12.28515625" style="1" bestFit="1" customWidth="1"/>
    <col min="11" max="16384" width="11.42578125" style="1"/>
  </cols>
  <sheetData>
    <row r="1" spans="1:13" ht="18" customHeight="1">
      <c r="A1" s="3" t="s">
        <v>0</v>
      </c>
      <c r="B1" s="25" t="s">
        <v>102</v>
      </c>
    </row>
    <row r="2" spans="1:13" ht="24.95" customHeight="1">
      <c r="A2" s="4" t="s">
        <v>1</v>
      </c>
      <c r="B2" s="20" t="s">
        <v>2</v>
      </c>
    </row>
    <row r="3" spans="1:13" ht="15">
      <c r="B3" s="22" t="s">
        <v>3</v>
      </c>
    </row>
    <row r="4" spans="1:13" ht="12.75">
      <c r="B4" s="24" t="s">
        <v>4</v>
      </c>
    </row>
    <row r="5" spans="1:13">
      <c r="B5" s="6" t="s">
        <v>5</v>
      </c>
    </row>
    <row r="6" spans="1:13">
      <c r="B6" s="6" t="s">
        <v>6</v>
      </c>
    </row>
    <row r="7" spans="1:13" ht="15.75">
      <c r="E7" s="45" t="s">
        <v>115</v>
      </c>
      <c r="F7" s="45"/>
      <c r="G7" s="45"/>
      <c r="H7" s="45"/>
      <c r="I7" s="45"/>
      <c r="J7" s="45"/>
    </row>
    <row r="8" spans="1:13" s="42" customFormat="1" ht="23.25" thickBot="1">
      <c r="A8" s="39" t="s">
        <v>7</v>
      </c>
      <c r="B8" s="40" t="s">
        <v>8</v>
      </c>
      <c r="C8" s="41" t="s">
        <v>12</v>
      </c>
      <c r="E8" s="38" t="s">
        <v>12</v>
      </c>
      <c r="F8" s="38" t="s">
        <v>116</v>
      </c>
      <c r="G8" s="38" t="s">
        <v>117</v>
      </c>
      <c r="H8" s="38" t="s">
        <v>118</v>
      </c>
      <c r="I8" s="38" t="s">
        <v>119</v>
      </c>
      <c r="J8" s="38" t="s">
        <v>120</v>
      </c>
    </row>
    <row r="9" spans="1:13" ht="12" thickTop="1">
      <c r="A9" s="12" t="s">
        <v>23</v>
      </c>
    </row>
    <row r="11" spans="1:13" ht="14.25">
      <c r="A11" s="2" t="s">
        <v>24</v>
      </c>
      <c r="B11" s="1" t="s">
        <v>25</v>
      </c>
      <c r="C11" s="13">
        <v>3085.35</v>
      </c>
      <c r="E11" s="43">
        <f>+C11</f>
        <v>3085.35</v>
      </c>
      <c r="F11" s="43">
        <f>+E11*2%</f>
        <v>61.707000000000001</v>
      </c>
      <c r="G11" s="43">
        <f>+E11*7.5%</f>
        <v>231.40124999999998</v>
      </c>
      <c r="H11" s="43">
        <f>SUM(E11:G11)</f>
        <v>3378.4582499999997</v>
      </c>
      <c r="I11" s="43">
        <f>+H11*16%</f>
        <v>540.55331999999999</v>
      </c>
      <c r="J11" s="43">
        <f>+H11+I11</f>
        <v>3919.0115699999997</v>
      </c>
      <c r="L11" s="58" t="s">
        <v>134</v>
      </c>
      <c r="M11" s="59" t="s">
        <v>135</v>
      </c>
    </row>
    <row r="12" spans="1:13" ht="14.25">
      <c r="A12" s="2" t="s">
        <v>26</v>
      </c>
      <c r="B12" s="1" t="s">
        <v>27</v>
      </c>
      <c r="C12" s="13">
        <v>586.72</v>
      </c>
      <c r="E12" s="43">
        <f t="shared" ref="E12:E48" si="0">+C12</f>
        <v>586.72</v>
      </c>
      <c r="F12" s="43">
        <f t="shared" ref="F12:F48" si="1">+E12*2%</f>
        <v>11.734400000000001</v>
      </c>
      <c r="G12" s="43">
        <f t="shared" ref="G12:G48" si="2">+E12*7.5%</f>
        <v>44.003999999999998</v>
      </c>
      <c r="H12" s="43">
        <f t="shared" ref="H12:H48" si="3">SUM(E12:G12)</f>
        <v>642.4584000000001</v>
      </c>
      <c r="I12" s="43">
        <f t="shared" ref="I12:I48" si="4">+H12*16%</f>
        <v>102.79334400000002</v>
      </c>
      <c r="J12" s="43">
        <f t="shared" ref="J12:J48" si="5">+H12+I12</f>
        <v>745.25174400000014</v>
      </c>
      <c r="L12" s="60" t="s">
        <v>136</v>
      </c>
      <c r="M12" s="60" t="s">
        <v>137</v>
      </c>
    </row>
    <row r="13" spans="1:13" ht="14.25">
      <c r="A13" s="2" t="s">
        <v>28</v>
      </c>
      <c r="B13" s="1" t="s">
        <v>29</v>
      </c>
      <c r="C13" s="13">
        <v>891.91</v>
      </c>
      <c r="E13" s="43">
        <f t="shared" si="0"/>
        <v>891.91</v>
      </c>
      <c r="F13" s="43">
        <f t="shared" si="1"/>
        <v>17.838200000000001</v>
      </c>
      <c r="G13" s="43">
        <f t="shared" si="2"/>
        <v>66.893249999999995</v>
      </c>
      <c r="H13" s="43">
        <f t="shared" si="3"/>
        <v>976.64144999999996</v>
      </c>
      <c r="I13" s="43">
        <f t="shared" si="4"/>
        <v>156.262632</v>
      </c>
      <c r="J13" s="43">
        <f t="shared" si="5"/>
        <v>1132.904082</v>
      </c>
      <c r="L13" s="58" t="s">
        <v>134</v>
      </c>
      <c r="M13" s="59" t="s">
        <v>138</v>
      </c>
    </row>
    <row r="14" spans="1:13" ht="14.25">
      <c r="A14" s="2" t="s">
        <v>30</v>
      </c>
      <c r="B14" s="1" t="s">
        <v>31</v>
      </c>
      <c r="C14" s="13">
        <v>1026.76</v>
      </c>
      <c r="E14" s="43">
        <f t="shared" si="0"/>
        <v>1026.76</v>
      </c>
      <c r="F14" s="43">
        <f t="shared" si="1"/>
        <v>20.5352</v>
      </c>
      <c r="G14" s="43">
        <f t="shared" si="2"/>
        <v>77.006999999999991</v>
      </c>
      <c r="H14" s="43">
        <f t="shared" si="3"/>
        <v>1124.3022000000001</v>
      </c>
      <c r="I14" s="43">
        <f t="shared" si="4"/>
        <v>179.88835200000003</v>
      </c>
      <c r="J14" s="43">
        <f t="shared" si="5"/>
        <v>1304.190552</v>
      </c>
      <c r="L14" s="58" t="s">
        <v>134</v>
      </c>
      <c r="M14" s="59" t="s">
        <v>139</v>
      </c>
    </row>
    <row r="15" spans="1:13" ht="14.25">
      <c r="A15" s="2" t="s">
        <v>32</v>
      </c>
      <c r="B15" s="1" t="s">
        <v>33</v>
      </c>
      <c r="C15" s="13">
        <v>1750</v>
      </c>
      <c r="E15" s="43">
        <f t="shared" si="0"/>
        <v>1750</v>
      </c>
      <c r="F15" s="43">
        <f t="shared" si="1"/>
        <v>35</v>
      </c>
      <c r="G15" s="43">
        <f t="shared" si="2"/>
        <v>131.25</v>
      </c>
      <c r="H15" s="43">
        <f t="shared" si="3"/>
        <v>1916.25</v>
      </c>
      <c r="I15" s="43">
        <f t="shared" si="4"/>
        <v>306.60000000000002</v>
      </c>
      <c r="J15" s="43">
        <f t="shared" si="5"/>
        <v>2222.85</v>
      </c>
      <c r="L15" s="58" t="s">
        <v>140</v>
      </c>
      <c r="M15" s="59" t="s">
        <v>141</v>
      </c>
    </row>
    <row r="16" spans="1:13" ht="14.25">
      <c r="A16" s="2" t="s">
        <v>34</v>
      </c>
      <c r="B16" s="1" t="s">
        <v>35</v>
      </c>
      <c r="C16" s="13">
        <v>855.63</v>
      </c>
      <c r="E16" s="43">
        <f t="shared" si="0"/>
        <v>855.63</v>
      </c>
      <c r="F16" s="43">
        <f t="shared" si="1"/>
        <v>17.1126</v>
      </c>
      <c r="G16" s="43">
        <f t="shared" si="2"/>
        <v>64.172249999999991</v>
      </c>
      <c r="H16" s="43">
        <f t="shared" si="3"/>
        <v>936.91485</v>
      </c>
      <c r="I16" s="43">
        <f t="shared" si="4"/>
        <v>149.90637599999999</v>
      </c>
      <c r="J16" s="43">
        <f t="shared" si="5"/>
        <v>1086.821226</v>
      </c>
      <c r="L16" s="58" t="s">
        <v>136</v>
      </c>
      <c r="M16" s="59" t="s">
        <v>142</v>
      </c>
    </row>
    <row r="17" spans="1:13" ht="14.25">
      <c r="A17" s="2" t="s">
        <v>36</v>
      </c>
      <c r="B17" s="1" t="s">
        <v>37</v>
      </c>
      <c r="C17" s="13">
        <v>5903.1</v>
      </c>
      <c r="E17" s="43">
        <f t="shared" si="0"/>
        <v>5903.1</v>
      </c>
      <c r="F17" s="43">
        <f t="shared" si="1"/>
        <v>118.06200000000001</v>
      </c>
      <c r="G17" s="43">
        <f t="shared" si="2"/>
        <v>442.73250000000002</v>
      </c>
      <c r="H17" s="43">
        <f t="shared" si="3"/>
        <v>6463.8945000000003</v>
      </c>
      <c r="I17" s="43">
        <f t="shared" si="4"/>
        <v>1034.2231200000001</v>
      </c>
      <c r="J17" s="43">
        <f t="shared" si="5"/>
        <v>7498.1176200000009</v>
      </c>
      <c r="L17" s="58" t="s">
        <v>136</v>
      </c>
      <c r="M17" s="59" t="s">
        <v>143</v>
      </c>
    </row>
    <row r="18" spans="1:13" ht="14.25">
      <c r="A18" s="2" t="s">
        <v>38</v>
      </c>
      <c r="B18" s="1" t="s">
        <v>39</v>
      </c>
      <c r="C18" s="13">
        <v>9972.4</v>
      </c>
      <c r="E18" s="43">
        <f t="shared" si="0"/>
        <v>9972.4</v>
      </c>
      <c r="F18" s="43">
        <f t="shared" si="1"/>
        <v>199.44800000000001</v>
      </c>
      <c r="G18" s="43">
        <f t="shared" si="2"/>
        <v>747.93</v>
      </c>
      <c r="H18" s="43">
        <f t="shared" si="3"/>
        <v>10919.778</v>
      </c>
      <c r="I18" s="43">
        <f t="shared" si="4"/>
        <v>1747.1644800000001</v>
      </c>
      <c r="J18" s="43">
        <f t="shared" si="5"/>
        <v>12666.94248</v>
      </c>
      <c r="L18" s="58" t="s">
        <v>134</v>
      </c>
      <c r="M18" s="59" t="s">
        <v>144</v>
      </c>
    </row>
    <row r="19" spans="1:13" ht="14.25">
      <c r="A19" s="2" t="s">
        <v>40</v>
      </c>
      <c r="B19" s="1" t="s">
        <v>41</v>
      </c>
      <c r="C19" s="13">
        <v>6372.14</v>
      </c>
      <c r="E19" s="43">
        <f t="shared" si="0"/>
        <v>6372.14</v>
      </c>
      <c r="F19" s="43">
        <f t="shared" si="1"/>
        <v>127.44280000000001</v>
      </c>
      <c r="G19" s="43">
        <f t="shared" si="2"/>
        <v>477.91050000000001</v>
      </c>
      <c r="H19" s="43">
        <f t="shared" si="3"/>
        <v>6977.4933000000001</v>
      </c>
      <c r="I19" s="43">
        <f t="shared" si="4"/>
        <v>1116.3989280000001</v>
      </c>
      <c r="J19" s="43">
        <f t="shared" si="5"/>
        <v>8093.8922280000006</v>
      </c>
      <c r="L19" s="58" t="s">
        <v>134</v>
      </c>
      <c r="M19" s="59" t="s">
        <v>145</v>
      </c>
    </row>
    <row r="20" spans="1:13" ht="14.25">
      <c r="A20" s="2" t="s">
        <v>42</v>
      </c>
      <c r="B20" s="1" t="s">
        <v>43</v>
      </c>
      <c r="C20" s="13">
        <v>2609.88</v>
      </c>
      <c r="E20" s="43">
        <f t="shared" si="0"/>
        <v>2609.88</v>
      </c>
      <c r="F20" s="43">
        <f t="shared" si="1"/>
        <v>52.197600000000001</v>
      </c>
      <c r="G20" s="43">
        <f t="shared" si="2"/>
        <v>195.74100000000001</v>
      </c>
      <c r="H20" s="43">
        <f t="shared" si="3"/>
        <v>2857.8186000000001</v>
      </c>
      <c r="I20" s="43">
        <f t="shared" si="4"/>
        <v>457.25097600000004</v>
      </c>
      <c r="J20" s="43">
        <f t="shared" si="5"/>
        <v>3315.0695759999999</v>
      </c>
      <c r="L20" s="58" t="s">
        <v>146</v>
      </c>
      <c r="M20" s="59" t="s">
        <v>147</v>
      </c>
    </row>
    <row r="21" spans="1:13" ht="14.25">
      <c r="A21" s="2" t="s">
        <v>44</v>
      </c>
      <c r="B21" s="1" t="s">
        <v>45</v>
      </c>
      <c r="C21" s="13">
        <v>3027.41</v>
      </c>
      <c r="E21" s="43">
        <f t="shared" si="0"/>
        <v>3027.41</v>
      </c>
      <c r="F21" s="43">
        <f t="shared" si="1"/>
        <v>60.548200000000001</v>
      </c>
      <c r="G21" s="43">
        <f t="shared" si="2"/>
        <v>227.05574999999999</v>
      </c>
      <c r="H21" s="43">
        <f t="shared" si="3"/>
        <v>3315.01395</v>
      </c>
      <c r="I21" s="43">
        <f t="shared" si="4"/>
        <v>530.40223200000003</v>
      </c>
      <c r="J21" s="43">
        <f t="shared" si="5"/>
        <v>3845.4161819999999</v>
      </c>
      <c r="L21" s="58" t="s">
        <v>134</v>
      </c>
      <c r="M21" s="59" t="s">
        <v>148</v>
      </c>
    </row>
    <row r="22" spans="1:13" ht="14.25">
      <c r="A22" s="2" t="s">
        <v>46</v>
      </c>
      <c r="B22" s="1" t="s">
        <v>47</v>
      </c>
      <c r="C22" s="13">
        <v>1026.76</v>
      </c>
      <c r="E22" s="43">
        <f t="shared" si="0"/>
        <v>1026.76</v>
      </c>
      <c r="F22" s="43">
        <f t="shared" si="1"/>
        <v>20.5352</v>
      </c>
      <c r="G22" s="43">
        <f t="shared" si="2"/>
        <v>77.006999999999991</v>
      </c>
      <c r="H22" s="43">
        <f t="shared" si="3"/>
        <v>1124.3022000000001</v>
      </c>
      <c r="I22" s="43">
        <f t="shared" si="4"/>
        <v>179.88835200000003</v>
      </c>
      <c r="J22" s="43">
        <f t="shared" si="5"/>
        <v>1304.190552</v>
      </c>
      <c r="L22" s="58" t="s">
        <v>134</v>
      </c>
      <c r="M22" s="59" t="s">
        <v>149</v>
      </c>
    </row>
    <row r="23" spans="1:13" ht="14.25">
      <c r="A23" s="2" t="s">
        <v>48</v>
      </c>
      <c r="B23" s="1" t="s">
        <v>49</v>
      </c>
      <c r="C23" s="13">
        <v>1026.76</v>
      </c>
      <c r="E23" s="43">
        <f t="shared" si="0"/>
        <v>1026.76</v>
      </c>
      <c r="F23" s="43">
        <f t="shared" si="1"/>
        <v>20.5352</v>
      </c>
      <c r="G23" s="43">
        <f t="shared" si="2"/>
        <v>77.006999999999991</v>
      </c>
      <c r="H23" s="43">
        <f t="shared" si="3"/>
        <v>1124.3022000000001</v>
      </c>
      <c r="I23" s="43">
        <f t="shared" si="4"/>
        <v>179.88835200000003</v>
      </c>
      <c r="J23" s="43">
        <f t="shared" si="5"/>
        <v>1304.190552</v>
      </c>
      <c r="L23" s="58" t="s">
        <v>134</v>
      </c>
      <c r="M23" s="59" t="s">
        <v>150</v>
      </c>
    </row>
    <row r="24" spans="1:13" ht="14.25">
      <c r="A24" s="2" t="s">
        <v>50</v>
      </c>
      <c r="B24" s="1" t="s">
        <v>51</v>
      </c>
      <c r="C24" s="13">
        <v>8894.0499999999993</v>
      </c>
      <c r="E24" s="43">
        <f t="shared" si="0"/>
        <v>8894.0499999999993</v>
      </c>
      <c r="F24" s="43">
        <f t="shared" si="1"/>
        <v>177.881</v>
      </c>
      <c r="G24" s="43">
        <f t="shared" si="2"/>
        <v>667.05374999999992</v>
      </c>
      <c r="H24" s="43">
        <f t="shared" si="3"/>
        <v>9738.9847499999978</v>
      </c>
      <c r="I24" s="43">
        <f t="shared" si="4"/>
        <v>1558.2375599999996</v>
      </c>
      <c r="J24" s="43">
        <f t="shared" si="5"/>
        <v>11297.222309999997</v>
      </c>
      <c r="L24" s="58" t="s">
        <v>134</v>
      </c>
      <c r="M24" s="59" t="s">
        <v>151</v>
      </c>
    </row>
    <row r="25" spans="1:13" ht="14.25">
      <c r="A25" s="2" t="s">
        <v>52</v>
      </c>
      <c r="B25" s="1" t="s">
        <v>53</v>
      </c>
      <c r="C25" s="13">
        <v>684.51</v>
      </c>
      <c r="E25" s="43">
        <f t="shared" si="0"/>
        <v>684.51</v>
      </c>
      <c r="F25" s="43">
        <f t="shared" si="1"/>
        <v>13.690200000000001</v>
      </c>
      <c r="G25" s="43">
        <f t="shared" si="2"/>
        <v>51.338249999999995</v>
      </c>
      <c r="H25" s="43">
        <f t="shared" si="3"/>
        <v>749.53845000000001</v>
      </c>
      <c r="I25" s="43">
        <f t="shared" si="4"/>
        <v>119.926152</v>
      </c>
      <c r="J25" s="43">
        <f t="shared" si="5"/>
        <v>869.46460200000001</v>
      </c>
      <c r="L25" s="58" t="s">
        <v>134</v>
      </c>
      <c r="M25" s="59" t="s">
        <v>152</v>
      </c>
    </row>
    <row r="26" spans="1:13" ht="14.25">
      <c r="A26" s="2" t="s">
        <v>54</v>
      </c>
      <c r="B26" s="1" t="s">
        <v>55</v>
      </c>
      <c r="C26" s="13">
        <v>1391</v>
      </c>
      <c r="E26" s="43">
        <f t="shared" si="0"/>
        <v>1391</v>
      </c>
      <c r="F26" s="43">
        <f t="shared" si="1"/>
        <v>27.82</v>
      </c>
      <c r="G26" s="43">
        <f t="shared" si="2"/>
        <v>104.325</v>
      </c>
      <c r="H26" s="43">
        <f t="shared" si="3"/>
        <v>1523.145</v>
      </c>
      <c r="I26" s="43">
        <f t="shared" si="4"/>
        <v>243.70320000000001</v>
      </c>
      <c r="J26" s="43">
        <f t="shared" si="5"/>
        <v>1766.8481999999999</v>
      </c>
      <c r="L26" s="58" t="s">
        <v>134</v>
      </c>
      <c r="M26" s="59" t="s">
        <v>153</v>
      </c>
    </row>
    <row r="27" spans="1:13" ht="14.25">
      <c r="A27" s="2" t="s">
        <v>56</v>
      </c>
      <c r="B27" s="1" t="s">
        <v>57</v>
      </c>
      <c r="C27" s="13">
        <v>1026.76</v>
      </c>
      <c r="E27" s="43">
        <f t="shared" si="0"/>
        <v>1026.76</v>
      </c>
      <c r="F27" s="43">
        <f t="shared" si="1"/>
        <v>20.5352</v>
      </c>
      <c r="G27" s="43">
        <f t="shared" si="2"/>
        <v>77.006999999999991</v>
      </c>
      <c r="H27" s="43">
        <f t="shared" si="3"/>
        <v>1124.3022000000001</v>
      </c>
      <c r="I27" s="43">
        <f t="shared" si="4"/>
        <v>179.88835200000003</v>
      </c>
      <c r="J27" s="43">
        <f t="shared" si="5"/>
        <v>1304.190552</v>
      </c>
      <c r="L27" s="59" t="s">
        <v>134</v>
      </c>
      <c r="M27" s="59" t="s">
        <v>154</v>
      </c>
    </row>
    <row r="28" spans="1:13" ht="14.25">
      <c r="A28" s="2" t="s">
        <v>58</v>
      </c>
      <c r="B28" s="1" t="s">
        <v>59</v>
      </c>
      <c r="C28" s="13">
        <v>3239.61</v>
      </c>
      <c r="E28" s="43">
        <f t="shared" si="0"/>
        <v>3239.61</v>
      </c>
      <c r="F28" s="43">
        <f t="shared" si="1"/>
        <v>64.792200000000008</v>
      </c>
      <c r="G28" s="43">
        <f t="shared" si="2"/>
        <v>242.97075000000001</v>
      </c>
      <c r="H28" s="43">
        <f t="shared" si="3"/>
        <v>3547.3729499999999</v>
      </c>
      <c r="I28" s="43">
        <f t="shared" si="4"/>
        <v>567.57967199999996</v>
      </c>
      <c r="J28" s="43">
        <f t="shared" si="5"/>
        <v>4114.9526219999998</v>
      </c>
      <c r="L28" s="61" t="s">
        <v>134</v>
      </c>
      <c r="M28" s="61" t="s">
        <v>155</v>
      </c>
    </row>
    <row r="29" spans="1:13" ht="14.25">
      <c r="A29" s="2" t="s">
        <v>60</v>
      </c>
      <c r="B29" s="1" t="s">
        <v>61</v>
      </c>
      <c r="C29" s="13">
        <v>5271.1</v>
      </c>
      <c r="E29" s="43">
        <f t="shared" si="0"/>
        <v>5271.1</v>
      </c>
      <c r="F29" s="43">
        <f t="shared" si="1"/>
        <v>105.42200000000001</v>
      </c>
      <c r="G29" s="43">
        <f t="shared" si="2"/>
        <v>395.33250000000004</v>
      </c>
      <c r="H29" s="43">
        <f t="shared" si="3"/>
        <v>5771.8545000000004</v>
      </c>
      <c r="I29" s="43">
        <f t="shared" si="4"/>
        <v>923.4967200000001</v>
      </c>
      <c r="J29" s="43">
        <f t="shared" si="5"/>
        <v>6695.3512200000005</v>
      </c>
      <c r="L29" s="58" t="s">
        <v>134</v>
      </c>
      <c r="M29" s="59" t="s">
        <v>156</v>
      </c>
    </row>
    <row r="30" spans="1:13" ht="14.25">
      <c r="A30" s="2" t="s">
        <v>62</v>
      </c>
      <c r="B30" s="1" t="s">
        <v>63</v>
      </c>
      <c r="C30" s="13">
        <v>1026.76</v>
      </c>
      <c r="E30" s="43">
        <f t="shared" si="0"/>
        <v>1026.76</v>
      </c>
      <c r="F30" s="43">
        <f t="shared" si="1"/>
        <v>20.5352</v>
      </c>
      <c r="G30" s="43">
        <f t="shared" si="2"/>
        <v>77.006999999999991</v>
      </c>
      <c r="H30" s="43">
        <f t="shared" si="3"/>
        <v>1124.3022000000001</v>
      </c>
      <c r="I30" s="43">
        <f t="shared" si="4"/>
        <v>179.88835200000003</v>
      </c>
      <c r="J30" s="43">
        <f t="shared" si="5"/>
        <v>1304.190552</v>
      </c>
      <c r="L30" s="59" t="s">
        <v>134</v>
      </c>
      <c r="M30" s="59" t="s">
        <v>157</v>
      </c>
    </row>
    <row r="31" spans="1:13" ht="14.25">
      <c r="A31" s="2" t="s">
        <v>64</v>
      </c>
      <c r="B31" s="1" t="s">
        <v>65</v>
      </c>
      <c r="C31" s="13">
        <v>18117.57</v>
      </c>
      <c r="E31" s="43">
        <f t="shared" si="0"/>
        <v>18117.57</v>
      </c>
      <c r="F31" s="43">
        <f t="shared" si="1"/>
        <v>362.35140000000001</v>
      </c>
      <c r="G31" s="43">
        <f t="shared" si="2"/>
        <v>1358.8177499999999</v>
      </c>
      <c r="H31" s="43">
        <f t="shared" si="3"/>
        <v>19838.739149999998</v>
      </c>
      <c r="I31" s="43">
        <f t="shared" si="4"/>
        <v>3174.1982639999997</v>
      </c>
      <c r="J31" s="43">
        <f t="shared" si="5"/>
        <v>23012.937413999996</v>
      </c>
      <c r="L31" s="59" t="s">
        <v>134</v>
      </c>
      <c r="M31" s="59" t="s">
        <v>158</v>
      </c>
    </row>
    <row r="32" spans="1:13" ht="14.25">
      <c r="A32" s="2" t="s">
        <v>66</v>
      </c>
      <c r="B32" s="1" t="s">
        <v>67</v>
      </c>
      <c r="C32" s="13">
        <v>3437.66</v>
      </c>
      <c r="E32" s="43">
        <f t="shared" si="0"/>
        <v>3437.66</v>
      </c>
      <c r="F32" s="43">
        <f t="shared" si="1"/>
        <v>68.753199999999993</v>
      </c>
      <c r="G32" s="43">
        <f t="shared" si="2"/>
        <v>257.8245</v>
      </c>
      <c r="H32" s="43">
        <f t="shared" si="3"/>
        <v>3764.2377000000001</v>
      </c>
      <c r="I32" s="43">
        <f t="shared" si="4"/>
        <v>602.27803200000005</v>
      </c>
      <c r="J32" s="43">
        <f t="shared" si="5"/>
        <v>4366.5157319999998</v>
      </c>
      <c r="L32" s="58" t="s">
        <v>146</v>
      </c>
      <c r="M32" s="59" t="s">
        <v>159</v>
      </c>
    </row>
    <row r="33" spans="1:13" ht="14.25">
      <c r="A33" s="2" t="s">
        <v>68</v>
      </c>
      <c r="B33" s="1" t="s">
        <v>69</v>
      </c>
      <c r="C33" s="13">
        <v>1173.44</v>
      </c>
      <c r="E33" s="43">
        <f t="shared" si="0"/>
        <v>1173.44</v>
      </c>
      <c r="F33" s="43">
        <f t="shared" si="1"/>
        <v>23.468800000000002</v>
      </c>
      <c r="G33" s="43">
        <f t="shared" si="2"/>
        <v>88.007999999999996</v>
      </c>
      <c r="H33" s="43">
        <f t="shared" si="3"/>
        <v>1284.9168000000002</v>
      </c>
      <c r="I33" s="43">
        <f t="shared" si="4"/>
        <v>205.58668800000004</v>
      </c>
      <c r="J33" s="43">
        <f t="shared" si="5"/>
        <v>1490.5034880000003</v>
      </c>
      <c r="L33" s="60" t="s">
        <v>136</v>
      </c>
      <c r="M33" s="60" t="s">
        <v>160</v>
      </c>
    </row>
    <row r="34" spans="1:13" ht="14.25">
      <c r="A34" s="2" t="s">
        <v>70</v>
      </c>
      <c r="B34" s="1" t="s">
        <v>71</v>
      </c>
      <c r="C34" s="13">
        <v>6877.32</v>
      </c>
      <c r="E34" s="43">
        <f t="shared" si="0"/>
        <v>6877.32</v>
      </c>
      <c r="F34" s="43">
        <f t="shared" si="1"/>
        <v>137.54640000000001</v>
      </c>
      <c r="G34" s="43">
        <f t="shared" si="2"/>
        <v>515.79899999999998</v>
      </c>
      <c r="H34" s="43">
        <f t="shared" si="3"/>
        <v>7530.6653999999999</v>
      </c>
      <c r="I34" s="43">
        <f t="shared" si="4"/>
        <v>1204.9064639999999</v>
      </c>
      <c r="J34" s="43">
        <f t="shared" si="5"/>
        <v>8735.5718639999996</v>
      </c>
      <c r="L34" s="59" t="s">
        <v>134</v>
      </c>
      <c r="M34" s="59" t="s">
        <v>161</v>
      </c>
    </row>
    <row r="35" spans="1:13" ht="14.25">
      <c r="A35" s="2" t="s">
        <v>72</v>
      </c>
      <c r="B35" s="1" t="s">
        <v>73</v>
      </c>
      <c r="C35" s="13">
        <v>7210.64</v>
      </c>
      <c r="E35" s="43">
        <f t="shared" si="0"/>
        <v>7210.64</v>
      </c>
      <c r="F35" s="43">
        <f t="shared" si="1"/>
        <v>144.21280000000002</v>
      </c>
      <c r="G35" s="43">
        <f t="shared" si="2"/>
        <v>540.798</v>
      </c>
      <c r="H35" s="43">
        <f t="shared" si="3"/>
        <v>7895.6508000000003</v>
      </c>
      <c r="I35" s="43">
        <f t="shared" si="4"/>
        <v>1263.304128</v>
      </c>
      <c r="J35" s="43">
        <f t="shared" si="5"/>
        <v>9158.954928000001</v>
      </c>
      <c r="L35" s="59" t="s">
        <v>136</v>
      </c>
      <c r="M35" s="59" t="s">
        <v>162</v>
      </c>
    </row>
    <row r="36" spans="1:13" ht="14.25">
      <c r="A36" s="2" t="s">
        <v>74</v>
      </c>
      <c r="B36" s="1" t="s">
        <v>75</v>
      </c>
      <c r="C36" s="13">
        <v>1026.76</v>
      </c>
      <c r="E36" s="43">
        <f t="shared" si="0"/>
        <v>1026.76</v>
      </c>
      <c r="F36" s="43">
        <f t="shared" si="1"/>
        <v>20.5352</v>
      </c>
      <c r="G36" s="43">
        <f t="shared" si="2"/>
        <v>77.006999999999991</v>
      </c>
      <c r="H36" s="43">
        <f t="shared" si="3"/>
        <v>1124.3022000000001</v>
      </c>
      <c r="I36" s="43">
        <f t="shared" si="4"/>
        <v>179.88835200000003</v>
      </c>
      <c r="J36" s="43">
        <f t="shared" si="5"/>
        <v>1304.190552</v>
      </c>
      <c r="L36" s="59" t="s">
        <v>134</v>
      </c>
      <c r="M36" s="59" t="s">
        <v>163</v>
      </c>
    </row>
    <row r="37" spans="1:13" ht="14.25">
      <c r="A37" s="2" t="s">
        <v>76</v>
      </c>
      <c r="B37" s="1" t="s">
        <v>77</v>
      </c>
      <c r="C37" s="13">
        <v>7823.22</v>
      </c>
      <c r="E37" s="43">
        <f t="shared" si="0"/>
        <v>7823.22</v>
      </c>
      <c r="F37" s="43">
        <f t="shared" si="1"/>
        <v>156.46440000000001</v>
      </c>
      <c r="G37" s="43">
        <f t="shared" si="2"/>
        <v>586.74149999999997</v>
      </c>
      <c r="H37" s="43">
        <f t="shared" si="3"/>
        <v>8566.4259000000002</v>
      </c>
      <c r="I37" s="43">
        <f t="shared" si="4"/>
        <v>1370.628144</v>
      </c>
      <c r="J37" s="43">
        <f t="shared" si="5"/>
        <v>9937.0540440000004</v>
      </c>
      <c r="L37" s="59" t="s">
        <v>134</v>
      </c>
      <c r="M37" s="59" t="s">
        <v>164</v>
      </c>
    </row>
    <row r="38" spans="1:13" ht="14.25">
      <c r="A38" s="2" t="s">
        <v>78</v>
      </c>
      <c r="B38" s="1" t="s">
        <v>79</v>
      </c>
      <c r="C38" s="13">
        <v>1355.63</v>
      </c>
      <c r="E38" s="43">
        <f t="shared" si="0"/>
        <v>1355.63</v>
      </c>
      <c r="F38" s="43">
        <f t="shared" si="1"/>
        <v>27.112600000000004</v>
      </c>
      <c r="G38" s="43">
        <f t="shared" si="2"/>
        <v>101.67225000000001</v>
      </c>
      <c r="H38" s="43">
        <f t="shared" si="3"/>
        <v>1484.4148500000001</v>
      </c>
      <c r="I38" s="43">
        <f t="shared" si="4"/>
        <v>237.50637600000002</v>
      </c>
      <c r="J38" s="43">
        <f t="shared" si="5"/>
        <v>1721.9212260000002</v>
      </c>
      <c r="L38" s="59" t="s">
        <v>136</v>
      </c>
      <c r="M38" s="59" t="s">
        <v>165</v>
      </c>
    </row>
    <row r="39" spans="1:13" ht="14.25">
      <c r="A39" s="2" t="s">
        <v>80</v>
      </c>
      <c r="B39" s="1" t="s">
        <v>81</v>
      </c>
      <c r="C39" s="13">
        <v>1026.76</v>
      </c>
      <c r="E39" s="43">
        <f t="shared" si="0"/>
        <v>1026.76</v>
      </c>
      <c r="F39" s="43">
        <f t="shared" si="1"/>
        <v>20.5352</v>
      </c>
      <c r="G39" s="43">
        <f t="shared" si="2"/>
        <v>77.006999999999991</v>
      </c>
      <c r="H39" s="43">
        <f t="shared" si="3"/>
        <v>1124.3022000000001</v>
      </c>
      <c r="I39" s="43">
        <f t="shared" si="4"/>
        <v>179.88835200000003</v>
      </c>
      <c r="J39" s="43">
        <f t="shared" si="5"/>
        <v>1304.190552</v>
      </c>
      <c r="L39" s="59" t="s">
        <v>134</v>
      </c>
      <c r="M39" s="59" t="s">
        <v>166</v>
      </c>
    </row>
    <row r="40" spans="1:13" ht="14.25">
      <c r="A40" s="2" t="s">
        <v>82</v>
      </c>
      <c r="B40" s="1" t="s">
        <v>83</v>
      </c>
      <c r="C40" s="13">
        <v>1026.76</v>
      </c>
      <c r="E40" s="43">
        <f t="shared" si="0"/>
        <v>1026.76</v>
      </c>
      <c r="F40" s="43">
        <f t="shared" si="1"/>
        <v>20.5352</v>
      </c>
      <c r="G40" s="43">
        <f t="shared" si="2"/>
        <v>77.006999999999991</v>
      </c>
      <c r="H40" s="43">
        <f t="shared" si="3"/>
        <v>1124.3022000000001</v>
      </c>
      <c r="I40" s="43">
        <f t="shared" si="4"/>
        <v>179.88835200000003</v>
      </c>
      <c r="J40" s="43">
        <f t="shared" si="5"/>
        <v>1304.190552</v>
      </c>
      <c r="L40" s="58" t="s">
        <v>134</v>
      </c>
      <c r="M40" s="59" t="s">
        <v>167</v>
      </c>
    </row>
    <row r="41" spans="1:13" ht="14.25">
      <c r="A41" s="2" t="s">
        <v>84</v>
      </c>
      <c r="B41" s="1" t="s">
        <v>85</v>
      </c>
      <c r="C41" s="13">
        <v>3365.41</v>
      </c>
      <c r="E41" s="43">
        <f t="shared" si="0"/>
        <v>3365.41</v>
      </c>
      <c r="F41" s="43">
        <f t="shared" si="1"/>
        <v>67.308199999999999</v>
      </c>
      <c r="G41" s="43">
        <f t="shared" si="2"/>
        <v>252.40574999999998</v>
      </c>
      <c r="H41" s="43">
        <f t="shared" si="3"/>
        <v>3685.1239499999997</v>
      </c>
      <c r="I41" s="43">
        <f t="shared" si="4"/>
        <v>589.61983199999997</v>
      </c>
      <c r="J41" s="43">
        <f t="shared" si="5"/>
        <v>4274.7437819999996</v>
      </c>
      <c r="L41" s="58" t="s">
        <v>136</v>
      </c>
      <c r="M41" s="59" t="s">
        <v>168</v>
      </c>
    </row>
    <row r="42" spans="1:13" ht="14.25">
      <c r="A42" s="2" t="s">
        <v>86</v>
      </c>
      <c r="B42" s="1" t="s">
        <v>87</v>
      </c>
      <c r="C42" s="13">
        <v>1499.96</v>
      </c>
      <c r="E42" s="43">
        <f t="shared" si="0"/>
        <v>1499.96</v>
      </c>
      <c r="F42" s="43">
        <f t="shared" si="1"/>
        <v>29.999200000000002</v>
      </c>
      <c r="G42" s="43">
        <f t="shared" si="2"/>
        <v>112.497</v>
      </c>
      <c r="H42" s="43">
        <f t="shared" si="3"/>
        <v>1642.4562000000001</v>
      </c>
      <c r="I42" s="43">
        <f t="shared" si="4"/>
        <v>262.79299200000003</v>
      </c>
      <c r="J42" s="43">
        <f t="shared" si="5"/>
        <v>1905.2491920000002</v>
      </c>
      <c r="L42" s="58" t="s">
        <v>134</v>
      </c>
      <c r="M42" s="59" t="s">
        <v>169</v>
      </c>
    </row>
    <row r="43" spans="1:13" ht="14.25">
      <c r="A43" s="2" t="s">
        <v>88</v>
      </c>
      <c r="B43" s="1" t="s">
        <v>89</v>
      </c>
      <c r="C43" s="13">
        <v>3216.92</v>
      </c>
      <c r="E43" s="43">
        <f t="shared" si="0"/>
        <v>3216.92</v>
      </c>
      <c r="F43" s="43">
        <f t="shared" si="1"/>
        <v>64.338400000000007</v>
      </c>
      <c r="G43" s="43">
        <f t="shared" si="2"/>
        <v>241.26900000000001</v>
      </c>
      <c r="H43" s="43">
        <f t="shared" si="3"/>
        <v>3522.5273999999999</v>
      </c>
      <c r="I43" s="43">
        <f t="shared" si="4"/>
        <v>563.60438399999998</v>
      </c>
      <c r="J43" s="43">
        <f t="shared" si="5"/>
        <v>4086.1317840000002</v>
      </c>
      <c r="L43" s="58" t="s">
        <v>146</v>
      </c>
      <c r="M43" s="59" t="s">
        <v>170</v>
      </c>
    </row>
    <row r="44" spans="1:13" ht="14.25">
      <c r="A44" s="2" t="s">
        <v>90</v>
      </c>
      <c r="B44" s="1" t="s">
        <v>91</v>
      </c>
      <c r="C44" s="13">
        <v>1526.76</v>
      </c>
      <c r="E44" s="43">
        <f t="shared" si="0"/>
        <v>1526.76</v>
      </c>
      <c r="F44" s="43">
        <f t="shared" si="1"/>
        <v>30.5352</v>
      </c>
      <c r="G44" s="43">
        <f t="shared" si="2"/>
        <v>114.50699999999999</v>
      </c>
      <c r="H44" s="43">
        <f t="shared" si="3"/>
        <v>1671.8022000000001</v>
      </c>
      <c r="I44" s="43">
        <f t="shared" si="4"/>
        <v>267.48835200000002</v>
      </c>
      <c r="J44" s="43">
        <f t="shared" si="5"/>
        <v>1939.2905520000002</v>
      </c>
      <c r="L44" s="58" t="s">
        <v>136</v>
      </c>
      <c r="M44" s="59" t="s">
        <v>171</v>
      </c>
    </row>
    <row r="45" spans="1:13" ht="14.25">
      <c r="A45" s="2" t="s">
        <v>92</v>
      </c>
      <c r="B45" s="1" t="s">
        <v>93</v>
      </c>
      <c r="C45" s="13">
        <v>1026.76</v>
      </c>
      <c r="E45" s="43">
        <f t="shared" si="0"/>
        <v>1026.76</v>
      </c>
      <c r="F45" s="43">
        <f t="shared" si="1"/>
        <v>20.5352</v>
      </c>
      <c r="G45" s="43">
        <f t="shared" si="2"/>
        <v>77.006999999999991</v>
      </c>
      <c r="H45" s="43">
        <f t="shared" si="3"/>
        <v>1124.3022000000001</v>
      </c>
      <c r="I45" s="43">
        <f t="shared" si="4"/>
        <v>179.88835200000003</v>
      </c>
      <c r="J45" s="43">
        <f t="shared" si="5"/>
        <v>1304.190552</v>
      </c>
      <c r="L45" s="58" t="s">
        <v>134</v>
      </c>
      <c r="M45" s="59" t="s">
        <v>172</v>
      </c>
    </row>
    <row r="46" spans="1:13" ht="14.25">
      <c r="A46" s="2" t="s">
        <v>94</v>
      </c>
      <c r="B46" s="1" t="s">
        <v>95</v>
      </c>
      <c r="C46" s="13">
        <v>15027.92</v>
      </c>
      <c r="E46" s="43">
        <f t="shared" si="0"/>
        <v>15027.92</v>
      </c>
      <c r="F46" s="43">
        <f t="shared" si="1"/>
        <v>300.55840000000001</v>
      </c>
      <c r="G46" s="43">
        <f t="shared" si="2"/>
        <v>1127.0940000000001</v>
      </c>
      <c r="H46" s="43">
        <f t="shared" si="3"/>
        <v>16455.572400000001</v>
      </c>
      <c r="I46" s="43">
        <f t="shared" si="4"/>
        <v>2632.8915840000004</v>
      </c>
      <c r="J46" s="43">
        <f t="shared" si="5"/>
        <v>19088.463984000002</v>
      </c>
      <c r="L46" s="59" t="s">
        <v>134</v>
      </c>
      <c r="M46" s="59" t="s">
        <v>173</v>
      </c>
    </row>
    <row r="47" spans="1:13" ht="14.25">
      <c r="A47" s="2" t="s">
        <v>96</v>
      </c>
      <c r="B47" s="1" t="s">
        <v>97</v>
      </c>
      <c r="C47" s="13">
        <v>1026.76</v>
      </c>
      <c r="E47" s="43">
        <f t="shared" si="0"/>
        <v>1026.76</v>
      </c>
      <c r="F47" s="43">
        <f t="shared" si="1"/>
        <v>20.5352</v>
      </c>
      <c r="G47" s="43">
        <f t="shared" si="2"/>
        <v>77.006999999999991</v>
      </c>
      <c r="H47" s="43">
        <f t="shared" si="3"/>
        <v>1124.3022000000001</v>
      </c>
      <c r="I47" s="43">
        <f t="shared" si="4"/>
        <v>179.88835200000003</v>
      </c>
      <c r="J47" s="43">
        <f t="shared" si="5"/>
        <v>1304.190552</v>
      </c>
      <c r="L47" s="58" t="s">
        <v>136</v>
      </c>
      <c r="M47" s="59" t="s">
        <v>174</v>
      </c>
    </row>
    <row r="48" spans="1:13" ht="14.25">
      <c r="A48" s="2" t="s">
        <v>98</v>
      </c>
      <c r="B48" s="1" t="s">
        <v>99</v>
      </c>
      <c r="C48" s="13">
        <v>1026.76</v>
      </c>
      <c r="E48" s="43">
        <f t="shared" si="0"/>
        <v>1026.76</v>
      </c>
      <c r="F48" s="43">
        <f t="shared" si="1"/>
        <v>20.5352</v>
      </c>
      <c r="G48" s="43">
        <f t="shared" si="2"/>
        <v>77.006999999999991</v>
      </c>
      <c r="H48" s="43">
        <f t="shared" si="3"/>
        <v>1124.3022000000001</v>
      </c>
      <c r="I48" s="43">
        <f t="shared" si="4"/>
        <v>179.88835200000003</v>
      </c>
      <c r="J48" s="43">
        <f t="shared" si="5"/>
        <v>1304.190552</v>
      </c>
      <c r="L48" s="62" t="s">
        <v>134</v>
      </c>
      <c r="M48" s="62" t="s">
        <v>175</v>
      </c>
    </row>
    <row r="49" spans="1:10" s="7" customFormat="1">
      <c r="A49" s="15"/>
      <c r="C49" s="7" t="s">
        <v>100</v>
      </c>
      <c r="E49" s="7" t="s">
        <v>100</v>
      </c>
      <c r="F49" s="7" t="s">
        <v>100</v>
      </c>
      <c r="G49" s="7" t="s">
        <v>100</v>
      </c>
      <c r="H49" s="7" t="s">
        <v>100</v>
      </c>
      <c r="I49" s="7" t="s">
        <v>100</v>
      </c>
      <c r="J49" s="7" t="s">
        <v>100</v>
      </c>
    </row>
    <row r="50" spans="1:10" ht="13.5" thickBot="1">
      <c r="A50" s="18" t="s">
        <v>101</v>
      </c>
      <c r="B50" s="1" t="s">
        <v>102</v>
      </c>
      <c r="C50" s="17">
        <v>136461.62</v>
      </c>
      <c r="E50" s="44">
        <f>SUM(E11:E48)</f>
        <v>136461.62000000005</v>
      </c>
      <c r="F50" s="44">
        <f t="shared" ref="F50:J50" si="6">SUM(F11:F48)</f>
        <v>2729.2323999999994</v>
      </c>
      <c r="G50" s="44">
        <f t="shared" si="6"/>
        <v>10234.621499999997</v>
      </c>
      <c r="H50" s="44">
        <f t="shared" si="6"/>
        <v>149425.47390000004</v>
      </c>
      <c r="I50" s="44">
        <f t="shared" si="6"/>
        <v>23908.07582400001</v>
      </c>
      <c r="J50" s="44">
        <f t="shared" si="6"/>
        <v>173333.54972399998</v>
      </c>
    </row>
    <row r="51" spans="1:10" ht="12" thickTop="1"/>
    <row r="52" spans="1:10">
      <c r="C52" s="1" t="s">
        <v>102</v>
      </c>
    </row>
    <row r="53" spans="1:10">
      <c r="A53" s="2" t="s">
        <v>102</v>
      </c>
      <c r="B53" s="1" t="s">
        <v>102</v>
      </c>
      <c r="C53" s="16"/>
    </row>
  </sheetData>
  <autoFilter ref="A10:M50"/>
  <mergeCells count="1">
    <mergeCell ref="E7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3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39" sqref="C39"/>
    </sheetView>
  </sheetViews>
  <sheetFormatPr baseColWidth="10" defaultRowHeight="11.25"/>
  <cols>
    <col min="1" max="1" width="9.42578125" style="2" customWidth="1"/>
    <col min="2" max="2" width="28.140625" style="1" customWidth="1"/>
    <col min="3" max="3" width="12.140625" style="1" customWidth="1"/>
    <col min="4" max="4" width="11" style="1" customWidth="1"/>
    <col min="5" max="5" width="12.42578125" style="1" customWidth="1"/>
    <col min="6" max="6" width="13.5703125" style="1" bestFit="1" customWidth="1"/>
    <col min="7" max="8" width="13" style="1" bestFit="1" customWidth="1"/>
    <col min="9" max="9" width="11.42578125" style="1" customWidth="1"/>
    <col min="10" max="10" width="11.85546875" style="1" customWidth="1"/>
    <col min="11" max="11" width="12" style="1" customWidth="1"/>
    <col min="12" max="12" width="11.85546875" style="1" customWidth="1"/>
    <col min="13" max="13" width="10.28515625" style="1" customWidth="1"/>
    <col min="14" max="14" width="10.42578125" style="1" customWidth="1"/>
    <col min="15" max="16" width="13" style="1" bestFit="1" customWidth="1"/>
    <col min="17" max="16384" width="11.42578125" style="1"/>
  </cols>
  <sheetData>
    <row r="1" spans="1:16" ht="18" customHeight="1">
      <c r="A1" s="3" t="s">
        <v>0</v>
      </c>
      <c r="B1" s="46" t="s">
        <v>102</v>
      </c>
      <c r="C1" s="47"/>
      <c r="D1" s="47"/>
    </row>
    <row r="2" spans="1:16" ht="24.95" customHeight="1">
      <c r="A2" s="4" t="s">
        <v>1</v>
      </c>
      <c r="B2" s="20" t="s">
        <v>2</v>
      </c>
      <c r="C2" s="21"/>
      <c r="D2" s="21"/>
    </row>
    <row r="3" spans="1:16" ht="15.75">
      <c r="B3" s="22" t="s">
        <v>3</v>
      </c>
      <c r="C3" s="23"/>
      <c r="D3" s="23"/>
      <c r="E3" s="7"/>
    </row>
    <row r="4" spans="1:16" ht="15">
      <c r="B4" s="24" t="s">
        <v>4</v>
      </c>
      <c r="C4" s="23"/>
      <c r="D4" s="23"/>
      <c r="E4" s="7"/>
    </row>
    <row r="5" spans="1:16">
      <c r="B5" s="6" t="s">
        <v>5</v>
      </c>
    </row>
    <row r="6" spans="1:16">
      <c r="B6" s="6" t="s">
        <v>6</v>
      </c>
    </row>
    <row r="8" spans="1:16" s="5" customFormat="1" ht="23.25" thickBot="1">
      <c r="A8" s="8" t="s">
        <v>7</v>
      </c>
      <c r="B8" s="9" t="s">
        <v>8</v>
      </c>
      <c r="C8" s="9" t="s">
        <v>9</v>
      </c>
      <c r="D8" s="9" t="s">
        <v>10</v>
      </c>
      <c r="E8" s="9" t="s">
        <v>11</v>
      </c>
      <c r="F8" s="10" t="s">
        <v>12</v>
      </c>
      <c r="G8" s="9" t="s">
        <v>13</v>
      </c>
      <c r="H8" s="9" t="s">
        <v>14</v>
      </c>
      <c r="I8" s="9" t="s">
        <v>15</v>
      </c>
      <c r="J8" s="9" t="s">
        <v>16</v>
      </c>
      <c r="K8" s="9" t="s">
        <v>17</v>
      </c>
      <c r="L8" s="9" t="s">
        <v>18</v>
      </c>
      <c r="M8" s="9" t="s">
        <v>19</v>
      </c>
      <c r="N8" s="9" t="s">
        <v>20</v>
      </c>
      <c r="O8" s="10" t="s">
        <v>21</v>
      </c>
      <c r="P8" s="11" t="s">
        <v>22</v>
      </c>
    </row>
    <row r="9" spans="1:16" ht="12" thickTop="1">
      <c r="A9" s="12" t="s">
        <v>23</v>
      </c>
    </row>
    <row r="11" spans="1:16">
      <c r="A11" s="2" t="s">
        <v>24</v>
      </c>
      <c r="B11" s="1" t="s">
        <v>25</v>
      </c>
      <c r="C11" s="13">
        <v>880.08</v>
      </c>
      <c r="D11" s="13">
        <v>146.68</v>
      </c>
      <c r="E11" s="13">
        <v>2058.59</v>
      </c>
      <c r="F11" s="13">
        <v>3085.35</v>
      </c>
      <c r="G11" s="13">
        <v>0</v>
      </c>
      <c r="H11" s="13">
        <v>0</v>
      </c>
      <c r="I11" s="13">
        <v>0</v>
      </c>
      <c r="J11" s="13">
        <v>403.64</v>
      </c>
      <c r="K11" s="13">
        <v>327.10000000000002</v>
      </c>
      <c r="L11" s="13">
        <v>0</v>
      </c>
      <c r="M11" s="14">
        <v>-0.06</v>
      </c>
      <c r="N11" s="13">
        <v>266.67</v>
      </c>
      <c r="O11" s="13">
        <v>997.35</v>
      </c>
      <c r="P11" s="13">
        <v>2088</v>
      </c>
    </row>
    <row r="12" spans="1:16">
      <c r="A12" s="2" t="s">
        <v>26</v>
      </c>
      <c r="B12" s="1" t="s">
        <v>27</v>
      </c>
      <c r="C12" s="13">
        <v>440.04</v>
      </c>
      <c r="D12" s="13">
        <v>146.68</v>
      </c>
      <c r="E12" s="13">
        <v>0</v>
      </c>
      <c r="F12" s="13">
        <v>586.72</v>
      </c>
      <c r="G12" s="13">
        <v>0</v>
      </c>
      <c r="H12" s="13">
        <v>0</v>
      </c>
      <c r="I12" s="14">
        <v>-61.25</v>
      </c>
      <c r="J12" s="13">
        <v>0</v>
      </c>
      <c r="K12" s="13">
        <v>14.56</v>
      </c>
      <c r="L12" s="13">
        <v>0</v>
      </c>
      <c r="M12" s="13">
        <v>0.01</v>
      </c>
      <c r="N12" s="13">
        <v>0</v>
      </c>
      <c r="O12" s="13">
        <v>-46.68</v>
      </c>
      <c r="P12" s="13">
        <v>633.4</v>
      </c>
    </row>
    <row r="13" spans="1:16">
      <c r="A13" s="2" t="s">
        <v>28</v>
      </c>
      <c r="B13" s="1" t="s">
        <v>29</v>
      </c>
      <c r="C13" s="13">
        <v>586.72</v>
      </c>
      <c r="D13" s="13">
        <v>97.79</v>
      </c>
      <c r="E13" s="13">
        <v>207.4</v>
      </c>
      <c r="F13" s="13">
        <v>891.91</v>
      </c>
      <c r="G13" s="13">
        <v>0</v>
      </c>
      <c r="H13" s="13">
        <v>0</v>
      </c>
      <c r="I13" s="14">
        <v>-36.1</v>
      </c>
      <c r="J13" s="13">
        <v>0</v>
      </c>
      <c r="K13" s="13">
        <v>126.35</v>
      </c>
      <c r="L13" s="13">
        <v>0</v>
      </c>
      <c r="M13" s="14">
        <v>-0.01</v>
      </c>
      <c r="N13" s="13">
        <v>266.67</v>
      </c>
      <c r="O13" s="13">
        <v>356.91</v>
      </c>
      <c r="P13" s="13">
        <v>535</v>
      </c>
    </row>
    <row r="14" spans="1:16">
      <c r="A14" s="2" t="s">
        <v>30</v>
      </c>
      <c r="B14" s="1" t="s">
        <v>31</v>
      </c>
      <c r="C14" s="13">
        <v>880.08</v>
      </c>
      <c r="D14" s="13">
        <v>146.68</v>
      </c>
      <c r="E14" s="13">
        <v>0</v>
      </c>
      <c r="F14" s="13">
        <v>1026.76</v>
      </c>
      <c r="G14" s="13">
        <v>367.06</v>
      </c>
      <c r="H14" s="13">
        <v>0</v>
      </c>
      <c r="I14" s="14">
        <v>-18.41</v>
      </c>
      <c r="J14" s="13">
        <v>0</v>
      </c>
      <c r="K14" s="13">
        <v>263.97000000000003</v>
      </c>
      <c r="L14" s="13">
        <v>0</v>
      </c>
      <c r="M14" s="14">
        <v>-0.06</v>
      </c>
      <c r="N14" s="13">
        <v>0</v>
      </c>
      <c r="O14" s="13">
        <v>612.55999999999995</v>
      </c>
      <c r="P14" s="13">
        <v>414.2</v>
      </c>
    </row>
    <row r="15" spans="1:16">
      <c r="A15" s="2" t="s">
        <v>32</v>
      </c>
      <c r="B15" s="1" t="s">
        <v>33</v>
      </c>
      <c r="C15" s="13">
        <v>1500</v>
      </c>
      <c r="D15" s="13">
        <v>250</v>
      </c>
      <c r="E15" s="13">
        <v>0</v>
      </c>
      <c r="F15" s="13">
        <v>1750</v>
      </c>
      <c r="G15" s="13">
        <v>0</v>
      </c>
      <c r="H15" s="13">
        <v>0</v>
      </c>
      <c r="I15" s="13">
        <v>0</v>
      </c>
      <c r="J15" s="13">
        <v>144.21</v>
      </c>
      <c r="K15" s="13">
        <v>44.69</v>
      </c>
      <c r="L15" s="13">
        <v>0</v>
      </c>
      <c r="M15" s="14">
        <v>-0.1</v>
      </c>
      <c r="N15" s="13">
        <v>0</v>
      </c>
      <c r="O15" s="13">
        <v>188.8</v>
      </c>
      <c r="P15" s="13">
        <v>1561.2</v>
      </c>
    </row>
    <row r="16" spans="1:16">
      <c r="A16" s="2" t="s">
        <v>34</v>
      </c>
      <c r="B16" s="1" t="s">
        <v>35</v>
      </c>
      <c r="C16" s="13">
        <v>733.4</v>
      </c>
      <c r="D16" s="13">
        <v>122.23</v>
      </c>
      <c r="E16" s="13">
        <v>0</v>
      </c>
      <c r="F16" s="13">
        <v>855.63</v>
      </c>
      <c r="G16" s="13">
        <v>478.69</v>
      </c>
      <c r="H16" s="13">
        <v>0</v>
      </c>
      <c r="I16" s="14">
        <v>-38.42</v>
      </c>
      <c r="J16" s="13">
        <v>0</v>
      </c>
      <c r="K16" s="13">
        <v>143.43</v>
      </c>
      <c r="L16" s="13">
        <v>0</v>
      </c>
      <c r="M16" s="14">
        <v>-7.0000000000000007E-2</v>
      </c>
      <c r="N16" s="13">
        <v>0</v>
      </c>
      <c r="O16" s="13">
        <v>583.63</v>
      </c>
      <c r="P16" s="13">
        <v>272</v>
      </c>
    </row>
    <row r="17" spans="1:16">
      <c r="A17" s="2" t="s">
        <v>36</v>
      </c>
      <c r="B17" s="1" t="s">
        <v>37</v>
      </c>
      <c r="C17" s="13">
        <v>880.08</v>
      </c>
      <c r="D17" s="13">
        <v>146.68</v>
      </c>
      <c r="E17" s="13">
        <v>4876.34</v>
      </c>
      <c r="F17" s="13">
        <v>5903.1</v>
      </c>
      <c r="G17" s="13">
        <v>0</v>
      </c>
      <c r="H17" s="13">
        <v>0</v>
      </c>
      <c r="I17" s="13">
        <v>0</v>
      </c>
      <c r="J17" s="13">
        <v>1029.72</v>
      </c>
      <c r="K17" s="13">
        <v>45.36</v>
      </c>
      <c r="L17" s="13">
        <v>0</v>
      </c>
      <c r="M17" s="13">
        <v>0.02</v>
      </c>
      <c r="N17" s="13">
        <v>0</v>
      </c>
      <c r="O17" s="13">
        <v>1075.0999999999999</v>
      </c>
      <c r="P17" s="13">
        <v>4828</v>
      </c>
    </row>
    <row r="18" spans="1:16">
      <c r="A18" s="2" t="s">
        <v>38</v>
      </c>
      <c r="B18" s="1" t="s">
        <v>39</v>
      </c>
      <c r="C18" s="13">
        <v>4000.08</v>
      </c>
      <c r="D18" s="13">
        <v>666.68</v>
      </c>
      <c r="E18" s="13">
        <v>5305.64</v>
      </c>
      <c r="F18" s="13">
        <v>9972.4</v>
      </c>
      <c r="G18" s="13">
        <v>0</v>
      </c>
      <c r="H18" s="13">
        <v>0</v>
      </c>
      <c r="I18" s="13">
        <v>0</v>
      </c>
      <c r="J18" s="13">
        <v>2144.56</v>
      </c>
      <c r="K18" s="13">
        <v>360.26</v>
      </c>
      <c r="L18" s="13">
        <v>0</v>
      </c>
      <c r="M18" s="14">
        <v>-0.02</v>
      </c>
      <c r="N18" s="13">
        <v>480</v>
      </c>
      <c r="O18" s="13">
        <v>2984.8</v>
      </c>
      <c r="P18" s="13">
        <v>6987.6</v>
      </c>
    </row>
    <row r="19" spans="1:16">
      <c r="A19" s="2" t="s">
        <v>40</v>
      </c>
      <c r="B19" s="1" t="s">
        <v>41</v>
      </c>
      <c r="C19" s="13">
        <v>880.08</v>
      </c>
      <c r="D19" s="13">
        <v>146.68</v>
      </c>
      <c r="E19" s="13">
        <v>5345.38</v>
      </c>
      <c r="F19" s="13">
        <v>6372.14</v>
      </c>
      <c r="G19" s="13">
        <v>0</v>
      </c>
      <c r="H19" s="13">
        <v>0</v>
      </c>
      <c r="I19" s="13">
        <v>0</v>
      </c>
      <c r="J19" s="13">
        <v>1140.03</v>
      </c>
      <c r="K19" s="13">
        <v>281.52</v>
      </c>
      <c r="L19" s="13">
        <v>0</v>
      </c>
      <c r="M19" s="13">
        <v>0.12</v>
      </c>
      <c r="N19" s="13">
        <v>266.67</v>
      </c>
      <c r="O19" s="13">
        <v>1688.34</v>
      </c>
      <c r="P19" s="13">
        <v>4683.8</v>
      </c>
    </row>
    <row r="20" spans="1:16">
      <c r="A20" s="2" t="s">
        <v>42</v>
      </c>
      <c r="B20" s="1" t="s">
        <v>43</v>
      </c>
      <c r="C20" s="13">
        <v>1000.08</v>
      </c>
      <c r="D20" s="13">
        <v>166.68</v>
      </c>
      <c r="E20" s="13">
        <v>1443.12</v>
      </c>
      <c r="F20" s="13">
        <v>2609.88</v>
      </c>
      <c r="G20" s="13">
        <v>405.41</v>
      </c>
      <c r="H20" s="13">
        <v>0</v>
      </c>
      <c r="I20" s="13">
        <v>0</v>
      </c>
      <c r="J20" s="13">
        <v>302.08</v>
      </c>
      <c r="K20" s="13">
        <v>138.4</v>
      </c>
      <c r="L20" s="13">
        <v>0</v>
      </c>
      <c r="M20" s="14">
        <v>-0.01</v>
      </c>
      <c r="N20" s="13">
        <v>0</v>
      </c>
      <c r="O20" s="13">
        <v>845.88</v>
      </c>
      <c r="P20" s="13">
        <v>1764</v>
      </c>
    </row>
    <row r="21" spans="1:16">
      <c r="A21" s="2" t="s">
        <v>44</v>
      </c>
      <c r="B21" s="1" t="s">
        <v>45</v>
      </c>
      <c r="C21" s="13">
        <v>880.08</v>
      </c>
      <c r="D21" s="13">
        <v>146.68</v>
      </c>
      <c r="E21" s="13">
        <v>2000.65</v>
      </c>
      <c r="F21" s="13">
        <v>3027.41</v>
      </c>
      <c r="G21" s="13">
        <v>0</v>
      </c>
      <c r="H21" s="13">
        <v>0</v>
      </c>
      <c r="I21" s="13">
        <v>0</v>
      </c>
      <c r="J21" s="13">
        <v>391.27</v>
      </c>
      <c r="K21" s="13">
        <v>25.48</v>
      </c>
      <c r="L21" s="13">
        <v>0</v>
      </c>
      <c r="M21" s="13">
        <v>0.06</v>
      </c>
      <c r="N21" s="13">
        <v>0</v>
      </c>
      <c r="O21" s="13">
        <v>416.81</v>
      </c>
      <c r="P21" s="13">
        <v>2610.6</v>
      </c>
    </row>
    <row r="22" spans="1:16">
      <c r="A22" s="2" t="s">
        <v>46</v>
      </c>
      <c r="B22" s="1" t="s">
        <v>47</v>
      </c>
      <c r="C22" s="13">
        <v>880.08</v>
      </c>
      <c r="D22" s="13">
        <v>146.68</v>
      </c>
      <c r="E22" s="13">
        <v>0</v>
      </c>
      <c r="F22" s="13">
        <v>1026.76</v>
      </c>
      <c r="G22" s="13">
        <v>0</v>
      </c>
      <c r="H22" s="13">
        <v>0</v>
      </c>
      <c r="I22" s="14">
        <v>-18.41</v>
      </c>
      <c r="J22" s="13">
        <v>0</v>
      </c>
      <c r="K22" s="13">
        <v>25.48</v>
      </c>
      <c r="L22" s="13">
        <v>0</v>
      </c>
      <c r="M22" s="14">
        <v>-0.11</v>
      </c>
      <c r="N22" s="13">
        <v>0</v>
      </c>
      <c r="O22" s="13">
        <v>6.96</v>
      </c>
      <c r="P22" s="13">
        <v>1019.8</v>
      </c>
    </row>
    <row r="23" spans="1:16">
      <c r="A23" s="2" t="s">
        <v>48</v>
      </c>
      <c r="B23" s="1" t="s">
        <v>49</v>
      </c>
      <c r="C23" s="13">
        <v>880.08</v>
      </c>
      <c r="D23" s="13">
        <v>146.68</v>
      </c>
      <c r="E23" s="13">
        <v>0</v>
      </c>
      <c r="F23" s="13">
        <v>1026.76</v>
      </c>
      <c r="G23" s="13">
        <v>300</v>
      </c>
      <c r="H23" s="13">
        <v>0</v>
      </c>
      <c r="I23" s="14">
        <v>-18.41</v>
      </c>
      <c r="J23" s="13">
        <v>0</v>
      </c>
      <c r="K23" s="13">
        <v>25.48</v>
      </c>
      <c r="L23" s="13">
        <v>0</v>
      </c>
      <c r="M23" s="14">
        <v>-0.11</v>
      </c>
      <c r="N23" s="13">
        <v>0</v>
      </c>
      <c r="O23" s="13">
        <v>306.95999999999998</v>
      </c>
      <c r="P23" s="13">
        <v>719.8</v>
      </c>
    </row>
    <row r="24" spans="1:16">
      <c r="A24" s="2" t="s">
        <v>50</v>
      </c>
      <c r="B24" s="1" t="s">
        <v>51</v>
      </c>
      <c r="C24" s="13">
        <v>6000</v>
      </c>
      <c r="D24" s="13">
        <v>1000</v>
      </c>
      <c r="E24" s="13">
        <v>1894.05</v>
      </c>
      <c r="F24" s="13">
        <v>8894.0499999999993</v>
      </c>
      <c r="G24" s="13">
        <v>176</v>
      </c>
      <c r="H24" s="13">
        <v>0</v>
      </c>
      <c r="I24" s="13">
        <v>0</v>
      </c>
      <c r="J24" s="13">
        <v>1821.05</v>
      </c>
      <c r="K24" s="13">
        <v>360.26</v>
      </c>
      <c r="L24" s="13">
        <v>0</v>
      </c>
      <c r="M24" s="13">
        <v>0.14000000000000001</v>
      </c>
      <c r="N24" s="13">
        <v>380</v>
      </c>
      <c r="O24" s="13">
        <v>2737.45</v>
      </c>
      <c r="P24" s="13">
        <v>6156.6</v>
      </c>
    </row>
    <row r="25" spans="1:16">
      <c r="A25" s="2" t="s">
        <v>52</v>
      </c>
      <c r="B25" s="1" t="s">
        <v>53</v>
      </c>
      <c r="C25" s="13">
        <v>586.72</v>
      </c>
      <c r="D25" s="13">
        <v>97.79</v>
      </c>
      <c r="E25" s="13">
        <v>0</v>
      </c>
      <c r="F25" s="13">
        <v>684.51</v>
      </c>
      <c r="G25" s="13">
        <v>0</v>
      </c>
      <c r="H25" s="13">
        <v>0</v>
      </c>
      <c r="I25" s="14">
        <v>-54.94</v>
      </c>
      <c r="J25" s="13">
        <v>0</v>
      </c>
      <c r="K25" s="13">
        <v>182.07</v>
      </c>
      <c r="L25" s="13">
        <v>0</v>
      </c>
      <c r="M25" s="13">
        <v>0.11</v>
      </c>
      <c r="N25" s="13">
        <v>266.67</v>
      </c>
      <c r="O25" s="13">
        <v>393.91</v>
      </c>
      <c r="P25" s="13">
        <v>290.60000000000002</v>
      </c>
    </row>
    <row r="26" spans="1:16">
      <c r="A26" s="2" t="s">
        <v>54</v>
      </c>
      <c r="B26" s="1" t="s">
        <v>55</v>
      </c>
      <c r="C26" s="13">
        <v>880.08</v>
      </c>
      <c r="D26" s="13">
        <v>146.68</v>
      </c>
      <c r="E26" s="13">
        <v>364.24</v>
      </c>
      <c r="F26" s="13">
        <v>1391</v>
      </c>
      <c r="G26" s="13">
        <v>0</v>
      </c>
      <c r="H26" s="13">
        <v>0</v>
      </c>
      <c r="I26" s="13">
        <v>0</v>
      </c>
      <c r="J26" s="13">
        <v>34.950000000000003</v>
      </c>
      <c r="K26" s="13">
        <v>119.17</v>
      </c>
      <c r="L26" s="13">
        <v>0</v>
      </c>
      <c r="M26" s="13">
        <v>0.08</v>
      </c>
      <c r="N26" s="13">
        <v>350</v>
      </c>
      <c r="O26" s="13">
        <v>504.2</v>
      </c>
      <c r="P26" s="13">
        <v>886.8</v>
      </c>
    </row>
    <row r="27" spans="1:16">
      <c r="A27" s="2" t="s">
        <v>56</v>
      </c>
      <c r="B27" s="1" t="s">
        <v>57</v>
      </c>
      <c r="C27" s="13">
        <v>880.08</v>
      </c>
      <c r="D27" s="13">
        <v>146.68</v>
      </c>
      <c r="E27" s="13">
        <v>0</v>
      </c>
      <c r="F27" s="13">
        <v>1026.76</v>
      </c>
      <c r="G27" s="13">
        <v>0</v>
      </c>
      <c r="H27" s="13">
        <v>0</v>
      </c>
      <c r="I27" s="14">
        <v>-18.41</v>
      </c>
      <c r="J27" s="13">
        <v>0</v>
      </c>
      <c r="K27" s="13">
        <v>344.5</v>
      </c>
      <c r="L27" s="13">
        <v>0</v>
      </c>
      <c r="M27" s="13">
        <v>7.0000000000000007E-2</v>
      </c>
      <c r="N27" s="13">
        <v>0</v>
      </c>
      <c r="O27" s="13">
        <v>326.16000000000003</v>
      </c>
      <c r="P27" s="13">
        <v>700.6</v>
      </c>
    </row>
    <row r="28" spans="1:16">
      <c r="A28" s="2" t="s">
        <v>58</v>
      </c>
      <c r="B28" s="1" t="s">
        <v>59</v>
      </c>
      <c r="C28" s="13">
        <v>0</v>
      </c>
      <c r="D28" s="13">
        <v>0</v>
      </c>
      <c r="E28" s="13">
        <v>3239.61</v>
      </c>
      <c r="F28" s="13">
        <v>3239.61</v>
      </c>
      <c r="G28" s="13">
        <v>0</v>
      </c>
      <c r="H28" s="13">
        <v>0</v>
      </c>
      <c r="I28" s="13">
        <v>0</v>
      </c>
      <c r="J28" s="13">
        <v>436.59</v>
      </c>
      <c r="K28" s="13">
        <v>0</v>
      </c>
      <c r="L28" s="13">
        <v>0</v>
      </c>
      <c r="M28" s="13">
        <v>0.02</v>
      </c>
      <c r="N28" s="13">
        <v>480</v>
      </c>
      <c r="O28" s="13">
        <v>916.61</v>
      </c>
      <c r="P28" s="13">
        <v>2323</v>
      </c>
    </row>
    <row r="29" spans="1:16">
      <c r="A29" s="2" t="s">
        <v>60</v>
      </c>
      <c r="B29" s="1" t="s">
        <v>61</v>
      </c>
      <c r="C29" s="13">
        <v>880.08</v>
      </c>
      <c r="D29" s="13">
        <v>146.68</v>
      </c>
      <c r="E29" s="13">
        <v>4244.34</v>
      </c>
      <c r="F29" s="13">
        <v>5271.1</v>
      </c>
      <c r="G29" s="13">
        <v>679.42</v>
      </c>
      <c r="H29" s="13">
        <v>0</v>
      </c>
      <c r="I29" s="13">
        <v>0</v>
      </c>
      <c r="J29" s="13">
        <v>881.07</v>
      </c>
      <c r="K29" s="13">
        <v>111.14</v>
      </c>
      <c r="L29" s="13">
        <v>0</v>
      </c>
      <c r="M29" s="13">
        <v>7.0000000000000007E-2</v>
      </c>
      <c r="N29" s="13">
        <v>0</v>
      </c>
      <c r="O29" s="13">
        <v>1671.7</v>
      </c>
      <c r="P29" s="13">
        <v>3599.4</v>
      </c>
    </row>
    <row r="30" spans="1:16">
      <c r="A30" s="2" t="s">
        <v>62</v>
      </c>
      <c r="B30" s="1" t="s">
        <v>63</v>
      </c>
      <c r="C30" s="13">
        <v>880.08</v>
      </c>
      <c r="D30" s="13">
        <v>146.68</v>
      </c>
      <c r="E30" s="13">
        <v>0</v>
      </c>
      <c r="F30" s="13">
        <v>1026.76</v>
      </c>
      <c r="G30" s="13">
        <v>0</v>
      </c>
      <c r="H30" s="13">
        <v>0</v>
      </c>
      <c r="I30" s="14">
        <v>-18.41</v>
      </c>
      <c r="J30" s="13">
        <v>0</v>
      </c>
      <c r="K30" s="13">
        <v>314.13</v>
      </c>
      <c r="L30" s="13">
        <v>0</v>
      </c>
      <c r="M30" s="13">
        <v>0.04</v>
      </c>
      <c r="N30" s="13">
        <v>0</v>
      </c>
      <c r="O30" s="13">
        <v>295.76</v>
      </c>
      <c r="P30" s="13">
        <v>731</v>
      </c>
    </row>
    <row r="31" spans="1:16">
      <c r="A31" s="2" t="s">
        <v>64</v>
      </c>
      <c r="B31" s="1" t="s">
        <v>65</v>
      </c>
      <c r="C31" s="13">
        <v>880.08</v>
      </c>
      <c r="D31" s="13">
        <v>146.68</v>
      </c>
      <c r="E31" s="13">
        <v>17090.810000000001</v>
      </c>
      <c r="F31" s="13">
        <v>18117.57</v>
      </c>
      <c r="G31" s="13">
        <v>0</v>
      </c>
      <c r="H31" s="13">
        <v>0</v>
      </c>
      <c r="I31" s="13">
        <v>0</v>
      </c>
      <c r="J31" s="13">
        <v>4662.63</v>
      </c>
      <c r="K31" s="13">
        <v>231.63</v>
      </c>
      <c r="L31" s="13">
        <v>0</v>
      </c>
      <c r="M31" s="13">
        <v>0.11</v>
      </c>
      <c r="N31" s="13">
        <v>0</v>
      </c>
      <c r="O31" s="13">
        <v>4894.37</v>
      </c>
      <c r="P31" s="13">
        <v>13223.2</v>
      </c>
    </row>
    <row r="32" spans="1:16">
      <c r="A32" s="2" t="s">
        <v>66</v>
      </c>
      <c r="B32" s="1" t="s">
        <v>67</v>
      </c>
      <c r="C32" s="13">
        <v>1000.08</v>
      </c>
      <c r="D32" s="13">
        <v>166.68</v>
      </c>
      <c r="E32" s="13">
        <v>2270.9</v>
      </c>
      <c r="F32" s="13">
        <v>3437.66</v>
      </c>
      <c r="G32" s="13">
        <v>0</v>
      </c>
      <c r="H32" s="13">
        <v>0</v>
      </c>
      <c r="I32" s="13">
        <v>0</v>
      </c>
      <c r="J32" s="13">
        <v>478.89</v>
      </c>
      <c r="K32" s="13">
        <v>121.85</v>
      </c>
      <c r="L32" s="13">
        <v>0</v>
      </c>
      <c r="M32" s="13">
        <v>0.05</v>
      </c>
      <c r="N32" s="13">
        <v>266.67</v>
      </c>
      <c r="O32" s="13">
        <v>867.46</v>
      </c>
      <c r="P32" s="13">
        <v>2570.1999999999998</v>
      </c>
    </row>
    <row r="33" spans="1:16">
      <c r="A33" s="2" t="s">
        <v>68</v>
      </c>
      <c r="B33" s="1" t="s">
        <v>69</v>
      </c>
      <c r="C33" s="13">
        <v>880.08</v>
      </c>
      <c r="D33" s="13">
        <v>146.68</v>
      </c>
      <c r="E33" s="13">
        <v>146.68</v>
      </c>
      <c r="F33" s="13">
        <v>1173.44</v>
      </c>
      <c r="G33" s="13">
        <v>0</v>
      </c>
      <c r="H33" s="13">
        <v>0</v>
      </c>
      <c r="I33" s="13">
        <v>0</v>
      </c>
      <c r="J33" s="13">
        <v>4.3099999999999996</v>
      </c>
      <c r="K33" s="13">
        <v>25.48</v>
      </c>
      <c r="L33" s="13">
        <v>0</v>
      </c>
      <c r="M33" s="13">
        <v>0.05</v>
      </c>
      <c r="N33" s="13">
        <v>0</v>
      </c>
      <c r="O33" s="13">
        <v>29.84</v>
      </c>
      <c r="P33" s="13">
        <v>1143.5999999999999</v>
      </c>
    </row>
    <row r="34" spans="1:16">
      <c r="A34" s="2" t="s">
        <v>70</v>
      </c>
      <c r="B34" s="1" t="s">
        <v>71</v>
      </c>
      <c r="C34" s="13">
        <v>880.08</v>
      </c>
      <c r="D34" s="13">
        <v>146.68</v>
      </c>
      <c r="E34" s="13">
        <v>5850.56</v>
      </c>
      <c r="F34" s="13">
        <v>6877.32</v>
      </c>
      <c r="G34" s="13">
        <v>0</v>
      </c>
      <c r="H34" s="13">
        <v>0</v>
      </c>
      <c r="I34" s="13">
        <v>0</v>
      </c>
      <c r="J34" s="13">
        <v>1258.8499999999999</v>
      </c>
      <c r="K34" s="13">
        <v>234.17</v>
      </c>
      <c r="L34" s="13">
        <v>0</v>
      </c>
      <c r="M34" s="13">
        <v>0.1</v>
      </c>
      <c r="N34" s="13">
        <v>360</v>
      </c>
      <c r="O34" s="13">
        <v>1853.12</v>
      </c>
      <c r="P34" s="13">
        <v>5024.2</v>
      </c>
    </row>
    <row r="35" spans="1:16">
      <c r="A35" s="2" t="s">
        <v>72</v>
      </c>
      <c r="B35" s="1" t="s">
        <v>73</v>
      </c>
      <c r="C35" s="13">
        <v>4000.08</v>
      </c>
      <c r="D35" s="13">
        <v>666.68</v>
      </c>
      <c r="E35" s="13">
        <v>2543.88</v>
      </c>
      <c r="F35" s="13">
        <v>7210.64</v>
      </c>
      <c r="G35" s="13">
        <v>148.53</v>
      </c>
      <c r="H35" s="13">
        <v>0</v>
      </c>
      <c r="I35" s="13">
        <v>0</v>
      </c>
      <c r="J35" s="13">
        <v>1337.25</v>
      </c>
      <c r="K35" s="13">
        <v>360.26</v>
      </c>
      <c r="L35" s="13">
        <v>0</v>
      </c>
      <c r="M35" s="14">
        <v>-7.0000000000000007E-2</v>
      </c>
      <c r="N35" s="13">
        <v>266.67</v>
      </c>
      <c r="O35" s="13">
        <v>2112.64</v>
      </c>
      <c r="P35" s="13">
        <v>5098</v>
      </c>
    </row>
    <row r="36" spans="1:16">
      <c r="A36" s="2" t="s">
        <v>74</v>
      </c>
      <c r="B36" s="1" t="s">
        <v>75</v>
      </c>
      <c r="C36" s="13">
        <v>880.08</v>
      </c>
      <c r="D36" s="13">
        <v>146.68</v>
      </c>
      <c r="E36" s="13">
        <v>0</v>
      </c>
      <c r="F36" s="13">
        <v>1026.76</v>
      </c>
      <c r="G36" s="13">
        <v>0</v>
      </c>
      <c r="H36" s="13">
        <v>500</v>
      </c>
      <c r="I36" s="14">
        <v>-18.41</v>
      </c>
      <c r="J36" s="13">
        <v>0</v>
      </c>
      <c r="K36" s="13">
        <v>184.31</v>
      </c>
      <c r="L36" s="13">
        <v>0</v>
      </c>
      <c r="M36" s="14">
        <v>-0.14000000000000001</v>
      </c>
      <c r="N36" s="13">
        <v>200</v>
      </c>
      <c r="O36" s="13">
        <v>865.76</v>
      </c>
      <c r="P36" s="13">
        <v>161</v>
      </c>
    </row>
    <row r="37" spans="1:16">
      <c r="A37" s="2" t="s">
        <v>76</v>
      </c>
      <c r="B37" s="1" t="s">
        <v>77</v>
      </c>
      <c r="C37" s="13">
        <v>880.08</v>
      </c>
      <c r="D37" s="13">
        <v>146.68</v>
      </c>
      <c r="E37" s="13">
        <v>6796.46</v>
      </c>
      <c r="F37" s="13">
        <v>7823.22</v>
      </c>
      <c r="G37" s="13">
        <v>0</v>
      </c>
      <c r="H37" s="13">
        <v>0</v>
      </c>
      <c r="I37" s="13">
        <v>0</v>
      </c>
      <c r="J37" s="13">
        <v>1499.8</v>
      </c>
      <c r="K37" s="13">
        <v>57.84</v>
      </c>
      <c r="L37" s="13">
        <v>0</v>
      </c>
      <c r="M37" s="13">
        <v>0.11</v>
      </c>
      <c r="N37" s="13">
        <v>266.67</v>
      </c>
      <c r="O37" s="13">
        <v>1824.42</v>
      </c>
      <c r="P37" s="13">
        <v>5998.8</v>
      </c>
    </row>
    <row r="38" spans="1:16">
      <c r="A38" s="2" t="s">
        <v>78</v>
      </c>
      <c r="B38" s="1" t="s">
        <v>79</v>
      </c>
      <c r="C38" s="13">
        <v>733.4</v>
      </c>
      <c r="D38" s="13">
        <v>122.23</v>
      </c>
      <c r="E38" s="13">
        <v>500</v>
      </c>
      <c r="F38" s="13">
        <v>1355.63</v>
      </c>
      <c r="G38" s="13">
        <v>0</v>
      </c>
      <c r="H38" s="13">
        <v>0</v>
      </c>
      <c r="I38" s="13">
        <v>0</v>
      </c>
      <c r="J38" s="13">
        <v>31.1</v>
      </c>
      <c r="K38" s="13">
        <v>110.37</v>
      </c>
      <c r="L38" s="13">
        <v>215</v>
      </c>
      <c r="M38" s="14">
        <v>-0.04</v>
      </c>
      <c r="N38" s="13">
        <v>0</v>
      </c>
      <c r="O38" s="13">
        <v>356.43</v>
      </c>
      <c r="P38" s="13">
        <v>999.2</v>
      </c>
    </row>
    <row r="39" spans="1:16">
      <c r="A39" s="2" t="s">
        <v>80</v>
      </c>
      <c r="B39" s="1" t="s">
        <v>81</v>
      </c>
      <c r="C39" s="13">
        <v>880.08</v>
      </c>
      <c r="D39" s="13">
        <v>146.68</v>
      </c>
      <c r="E39" s="13">
        <v>0</v>
      </c>
      <c r="F39" s="13">
        <v>1026.76</v>
      </c>
      <c r="G39" s="13">
        <v>0</v>
      </c>
      <c r="H39" s="13">
        <v>0</v>
      </c>
      <c r="I39" s="14">
        <v>-18.41</v>
      </c>
      <c r="J39" s="13">
        <v>0</v>
      </c>
      <c r="K39" s="13">
        <v>25.48</v>
      </c>
      <c r="L39" s="13">
        <v>0</v>
      </c>
      <c r="M39" s="13">
        <v>0.02</v>
      </c>
      <c r="N39" s="13">
        <v>266.67</v>
      </c>
      <c r="O39" s="13">
        <v>273.76</v>
      </c>
      <c r="P39" s="13">
        <v>753</v>
      </c>
    </row>
    <row r="40" spans="1:16">
      <c r="A40" s="2" t="s">
        <v>82</v>
      </c>
      <c r="B40" s="1" t="s">
        <v>83</v>
      </c>
      <c r="C40" s="13">
        <v>880.08</v>
      </c>
      <c r="D40" s="13">
        <v>146.68</v>
      </c>
      <c r="E40" s="13">
        <v>0</v>
      </c>
      <c r="F40" s="13">
        <v>1026.76</v>
      </c>
      <c r="G40" s="13">
        <v>0</v>
      </c>
      <c r="H40" s="13">
        <v>0</v>
      </c>
      <c r="I40" s="14">
        <v>-18.41</v>
      </c>
      <c r="J40" s="13">
        <v>0</v>
      </c>
      <c r="K40" s="13">
        <v>195.9</v>
      </c>
      <c r="L40" s="13">
        <v>0</v>
      </c>
      <c r="M40" s="13">
        <v>7.0000000000000007E-2</v>
      </c>
      <c r="N40" s="13">
        <v>0</v>
      </c>
      <c r="O40" s="13">
        <v>177.56</v>
      </c>
      <c r="P40" s="13">
        <v>849.2</v>
      </c>
    </row>
    <row r="41" spans="1:16">
      <c r="A41" s="2" t="s">
        <v>84</v>
      </c>
      <c r="B41" s="1" t="s">
        <v>85</v>
      </c>
      <c r="C41" s="13">
        <v>880.08</v>
      </c>
      <c r="D41" s="13">
        <v>146.68</v>
      </c>
      <c r="E41" s="13">
        <v>2338.65</v>
      </c>
      <c r="F41" s="13">
        <v>3365.41</v>
      </c>
      <c r="G41" s="13">
        <v>0</v>
      </c>
      <c r="H41" s="13">
        <v>0</v>
      </c>
      <c r="I41" s="13">
        <v>0</v>
      </c>
      <c r="J41" s="13">
        <v>463.46</v>
      </c>
      <c r="K41" s="13">
        <v>117.63</v>
      </c>
      <c r="L41" s="13">
        <v>0</v>
      </c>
      <c r="M41" s="13">
        <v>0.12</v>
      </c>
      <c r="N41" s="13">
        <v>0</v>
      </c>
      <c r="O41" s="13">
        <v>581.21</v>
      </c>
      <c r="P41" s="13">
        <v>2784.2</v>
      </c>
    </row>
    <row r="42" spans="1:16">
      <c r="A42" s="2" t="s">
        <v>86</v>
      </c>
      <c r="B42" s="1" t="s">
        <v>87</v>
      </c>
      <c r="C42" s="13">
        <v>1285.68</v>
      </c>
      <c r="D42" s="13">
        <v>214.28</v>
      </c>
      <c r="E42" s="13">
        <v>0</v>
      </c>
      <c r="F42" s="13">
        <v>1499.96</v>
      </c>
      <c r="G42" s="13">
        <v>0</v>
      </c>
      <c r="H42" s="13">
        <v>0</v>
      </c>
      <c r="I42" s="13">
        <v>0</v>
      </c>
      <c r="J42" s="13">
        <v>56.26</v>
      </c>
      <c r="K42" s="13">
        <v>37.24</v>
      </c>
      <c r="L42" s="13">
        <v>0</v>
      </c>
      <c r="M42" s="13">
        <v>0.06</v>
      </c>
      <c r="N42" s="13">
        <v>0</v>
      </c>
      <c r="O42" s="13">
        <v>93.56</v>
      </c>
      <c r="P42" s="13">
        <v>1406.4</v>
      </c>
    </row>
    <row r="43" spans="1:16">
      <c r="A43" s="2" t="s">
        <v>88</v>
      </c>
      <c r="B43" s="1" t="s">
        <v>89</v>
      </c>
      <c r="C43" s="13">
        <v>666.68</v>
      </c>
      <c r="D43" s="13">
        <v>111.11</v>
      </c>
      <c r="E43" s="13">
        <v>2439.13</v>
      </c>
      <c r="F43" s="13">
        <v>3216.92</v>
      </c>
      <c r="G43" s="13">
        <v>0</v>
      </c>
      <c r="H43" s="13">
        <v>0</v>
      </c>
      <c r="I43" s="13">
        <v>0</v>
      </c>
      <c r="J43" s="13">
        <v>431.74</v>
      </c>
      <c r="K43" s="13">
        <v>72.87</v>
      </c>
      <c r="L43" s="13">
        <v>0</v>
      </c>
      <c r="M43" s="13">
        <v>0.11</v>
      </c>
      <c r="N43" s="13">
        <v>0</v>
      </c>
      <c r="O43" s="13">
        <v>504.72</v>
      </c>
      <c r="P43" s="13">
        <v>2712.2</v>
      </c>
    </row>
    <row r="44" spans="1:16">
      <c r="A44" s="2" t="s">
        <v>90</v>
      </c>
      <c r="B44" s="1" t="s">
        <v>91</v>
      </c>
      <c r="C44" s="13">
        <v>880.08</v>
      </c>
      <c r="D44" s="13">
        <v>146.68</v>
      </c>
      <c r="E44" s="13">
        <v>500</v>
      </c>
      <c r="F44" s="13">
        <v>1526.76</v>
      </c>
      <c r="G44" s="13">
        <v>0</v>
      </c>
      <c r="H44" s="13">
        <v>0</v>
      </c>
      <c r="I44" s="13">
        <v>0</v>
      </c>
      <c r="J44" s="13">
        <v>59.18</v>
      </c>
      <c r="K44" s="13">
        <v>25.48</v>
      </c>
      <c r="L44" s="13">
        <v>0</v>
      </c>
      <c r="M44" s="14">
        <v>-0.1</v>
      </c>
      <c r="N44" s="13">
        <v>0</v>
      </c>
      <c r="O44" s="13">
        <v>84.56</v>
      </c>
      <c r="P44" s="13">
        <v>1442.2</v>
      </c>
    </row>
    <row r="45" spans="1:16">
      <c r="A45" s="2" t="s">
        <v>92</v>
      </c>
      <c r="B45" s="1" t="s">
        <v>93</v>
      </c>
      <c r="C45" s="13">
        <v>880.08</v>
      </c>
      <c r="D45" s="13">
        <v>146.68</v>
      </c>
      <c r="E45" s="13">
        <v>0</v>
      </c>
      <c r="F45" s="13">
        <v>1026.76</v>
      </c>
      <c r="G45" s="13">
        <v>0</v>
      </c>
      <c r="H45" s="13">
        <v>0</v>
      </c>
      <c r="I45" s="14">
        <v>-18.41</v>
      </c>
      <c r="J45" s="13">
        <v>0</v>
      </c>
      <c r="K45" s="13">
        <v>29.56</v>
      </c>
      <c r="L45" s="13">
        <v>0</v>
      </c>
      <c r="M45" s="13">
        <v>0.01</v>
      </c>
      <c r="N45" s="13">
        <v>0</v>
      </c>
      <c r="O45" s="13">
        <v>11.16</v>
      </c>
      <c r="P45" s="13">
        <v>1015.6</v>
      </c>
    </row>
    <row r="46" spans="1:16">
      <c r="A46" s="2" t="s">
        <v>94</v>
      </c>
      <c r="B46" s="1" t="s">
        <v>95</v>
      </c>
      <c r="C46" s="13">
        <v>880.08</v>
      </c>
      <c r="D46" s="13">
        <v>146.68</v>
      </c>
      <c r="E46" s="13">
        <v>14001.16</v>
      </c>
      <c r="F46" s="13">
        <v>15027.92</v>
      </c>
      <c r="G46" s="13">
        <v>0</v>
      </c>
      <c r="H46" s="13">
        <v>0</v>
      </c>
      <c r="I46" s="13">
        <v>0</v>
      </c>
      <c r="J46" s="13">
        <v>3673.94</v>
      </c>
      <c r="K46" s="13">
        <v>25.48</v>
      </c>
      <c r="L46" s="13">
        <v>0</v>
      </c>
      <c r="M46" s="13">
        <v>0.1</v>
      </c>
      <c r="N46" s="13">
        <v>0</v>
      </c>
      <c r="O46" s="13">
        <v>3699.52</v>
      </c>
      <c r="P46" s="13">
        <v>11328.4</v>
      </c>
    </row>
    <row r="47" spans="1:16">
      <c r="A47" s="2" t="s">
        <v>96</v>
      </c>
      <c r="B47" s="1" t="s">
        <v>97</v>
      </c>
      <c r="C47" s="13">
        <v>880.08</v>
      </c>
      <c r="D47" s="13">
        <v>146.68</v>
      </c>
      <c r="E47" s="13">
        <v>0</v>
      </c>
      <c r="F47" s="13">
        <v>1026.76</v>
      </c>
      <c r="G47" s="13">
        <v>513</v>
      </c>
      <c r="H47" s="13">
        <v>0</v>
      </c>
      <c r="I47" s="14">
        <v>-18.41</v>
      </c>
      <c r="J47" s="13">
        <v>0</v>
      </c>
      <c r="K47" s="13">
        <v>25.58</v>
      </c>
      <c r="L47" s="13">
        <v>0</v>
      </c>
      <c r="M47" s="14">
        <v>-0.01</v>
      </c>
      <c r="N47" s="13">
        <v>0</v>
      </c>
      <c r="O47" s="13">
        <v>520.16</v>
      </c>
      <c r="P47" s="13">
        <v>506.6</v>
      </c>
    </row>
    <row r="48" spans="1:16">
      <c r="A48" s="2" t="s">
        <v>98</v>
      </c>
      <c r="B48" s="1" t="s">
        <v>99</v>
      </c>
      <c r="C48" s="13">
        <v>880.08</v>
      </c>
      <c r="D48" s="13">
        <v>146.68</v>
      </c>
      <c r="E48" s="13">
        <v>0</v>
      </c>
      <c r="F48" s="13">
        <v>1026.76</v>
      </c>
      <c r="G48" s="13">
        <v>0</v>
      </c>
      <c r="H48" s="13">
        <v>0</v>
      </c>
      <c r="I48" s="14">
        <v>-18.41</v>
      </c>
      <c r="J48" s="13">
        <v>0</v>
      </c>
      <c r="K48" s="13">
        <v>82.6</v>
      </c>
      <c r="L48" s="13">
        <v>0</v>
      </c>
      <c r="M48" s="13">
        <v>0.1</v>
      </c>
      <c r="N48" s="13">
        <v>266.67</v>
      </c>
      <c r="O48" s="13">
        <v>330.96</v>
      </c>
      <c r="P48" s="13">
        <v>695.8</v>
      </c>
    </row>
    <row r="49" spans="1:16" s="7" customFormat="1">
      <c r="A49" s="15"/>
      <c r="C49" s="7" t="s">
        <v>100</v>
      </c>
      <c r="D49" s="7" t="s">
        <v>100</v>
      </c>
      <c r="E49" s="7" t="s">
        <v>100</v>
      </c>
      <c r="F49" s="7" t="s">
        <v>100</v>
      </c>
      <c r="G49" s="7" t="s">
        <v>100</v>
      </c>
      <c r="H49" s="7" t="s">
        <v>100</v>
      </c>
      <c r="I49" s="7" t="s">
        <v>100</v>
      </c>
      <c r="J49" s="7" t="s">
        <v>100</v>
      </c>
      <c r="K49" s="7" t="s">
        <v>100</v>
      </c>
      <c r="L49" s="7" t="s">
        <v>100</v>
      </c>
      <c r="M49" s="7" t="s">
        <v>100</v>
      </c>
      <c r="N49" s="7" t="s">
        <v>100</v>
      </c>
      <c r="O49" s="7" t="s">
        <v>100</v>
      </c>
      <c r="P49" s="7" t="s">
        <v>100</v>
      </c>
    </row>
    <row r="50" spans="1:16">
      <c r="A50" s="18" t="s">
        <v>101</v>
      </c>
      <c r="B50" s="1" t="s">
        <v>102</v>
      </c>
      <c r="C50" s="17">
        <v>43654.879999999997</v>
      </c>
      <c r="D50" s="17">
        <v>7349.15</v>
      </c>
      <c r="E50" s="17">
        <v>85457.59</v>
      </c>
      <c r="F50" s="17">
        <v>136461.62</v>
      </c>
      <c r="G50" s="17">
        <v>3068.11</v>
      </c>
      <c r="H50" s="17">
        <v>500</v>
      </c>
      <c r="I50" s="19">
        <v>-393.22</v>
      </c>
      <c r="J50" s="17">
        <v>22686.58</v>
      </c>
      <c r="K50" s="17">
        <v>5217.08</v>
      </c>
      <c r="L50" s="17">
        <v>215</v>
      </c>
      <c r="M50" s="17">
        <v>0.84</v>
      </c>
      <c r="N50" s="17">
        <v>4650.03</v>
      </c>
      <c r="O50" s="17">
        <v>35944.42</v>
      </c>
      <c r="P50" s="17">
        <v>100517.2</v>
      </c>
    </row>
    <row r="52" spans="1:16">
      <c r="C52" s="1" t="s">
        <v>102</v>
      </c>
      <c r="D52" s="1" t="s">
        <v>102</v>
      </c>
      <c r="E52" s="1" t="s">
        <v>102</v>
      </c>
      <c r="F52" s="1" t="s">
        <v>102</v>
      </c>
      <c r="G52" s="1" t="s">
        <v>102</v>
      </c>
      <c r="H52" s="1" t="s">
        <v>102</v>
      </c>
      <c r="I52" s="1" t="s">
        <v>102</v>
      </c>
      <c r="J52" s="1" t="s">
        <v>102</v>
      </c>
      <c r="K52" s="1" t="s">
        <v>102</v>
      </c>
      <c r="L52" s="1" t="s">
        <v>102</v>
      </c>
      <c r="M52" s="1" t="s">
        <v>102</v>
      </c>
      <c r="N52" s="1" t="s">
        <v>102</v>
      </c>
      <c r="O52" s="1" t="s">
        <v>102</v>
      </c>
      <c r="P52" s="1" t="s">
        <v>102</v>
      </c>
    </row>
    <row r="53" spans="1:16">
      <c r="A53" s="2" t="s">
        <v>102</v>
      </c>
      <c r="B53" s="1" t="s">
        <v>102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C18" sqref="C18"/>
    </sheetView>
  </sheetViews>
  <sheetFormatPr baseColWidth="10" defaultRowHeight="15"/>
  <cols>
    <col min="2" max="2" width="14" customWidth="1"/>
    <col min="3" max="3" width="18.7109375" customWidth="1"/>
    <col min="4" max="4" width="12.5703125" bestFit="1" customWidth="1"/>
    <col min="5" max="5" width="35.28515625" bestFit="1" customWidth="1"/>
  </cols>
  <sheetData>
    <row r="1" spans="1:10">
      <c r="A1" s="27" t="s">
        <v>0</v>
      </c>
      <c r="B1" s="26"/>
      <c r="C1" s="26"/>
      <c r="D1" s="26"/>
      <c r="E1" s="26"/>
      <c r="F1" s="26"/>
      <c r="G1" s="26"/>
      <c r="H1" s="26"/>
      <c r="I1" s="26"/>
      <c r="J1" s="26"/>
    </row>
    <row r="2" spans="1:10">
      <c r="A2" s="28" t="s">
        <v>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19.5">
      <c r="A3" s="26" t="s">
        <v>2</v>
      </c>
      <c r="B3" s="26"/>
      <c r="C3" s="29"/>
      <c r="D3" s="26"/>
      <c r="E3" s="26"/>
      <c r="F3" s="26"/>
      <c r="G3" s="26"/>
      <c r="H3" s="26"/>
      <c r="I3" s="26"/>
      <c r="J3" s="26"/>
    </row>
    <row r="4" spans="1:10">
      <c r="A4" s="26" t="s">
        <v>103</v>
      </c>
      <c r="B4" s="26"/>
      <c r="C4" s="26"/>
      <c r="D4" s="26"/>
      <c r="E4" s="26"/>
      <c r="F4" s="26"/>
      <c r="G4" s="26"/>
      <c r="H4" s="26"/>
      <c r="I4" s="26"/>
      <c r="J4" s="26"/>
    </row>
    <row r="6" spans="1:10">
      <c r="A6" s="30"/>
      <c r="B6" s="30"/>
      <c r="C6" s="30"/>
      <c r="D6" s="30"/>
      <c r="E6" s="30"/>
      <c r="F6" s="30"/>
      <c r="G6" s="30"/>
      <c r="H6" s="30"/>
      <c r="I6" s="26"/>
      <c r="J6" s="26"/>
    </row>
    <row r="7" spans="1:10">
      <c r="A7" s="31"/>
      <c r="B7" s="31"/>
      <c r="C7" s="31"/>
      <c r="D7" s="31"/>
      <c r="E7" s="31"/>
      <c r="F7" s="31"/>
      <c r="G7" s="31"/>
      <c r="H7" s="31"/>
      <c r="I7" s="26"/>
      <c r="J7" s="26"/>
    </row>
    <row r="8" spans="1:10">
      <c r="A8" s="33" t="s">
        <v>104</v>
      </c>
      <c r="B8" s="33" t="s">
        <v>105</v>
      </c>
      <c r="C8" s="33" t="s">
        <v>106</v>
      </c>
      <c r="D8" s="34" t="s">
        <v>107</v>
      </c>
      <c r="E8" s="33" t="s">
        <v>108</v>
      </c>
      <c r="F8" s="32"/>
      <c r="G8" s="32"/>
      <c r="H8" s="32"/>
      <c r="I8" s="32"/>
      <c r="J8" s="32"/>
    </row>
    <row r="9" spans="1:10">
      <c r="A9" s="26" t="s">
        <v>24</v>
      </c>
      <c r="B9" s="26">
        <v>56708882790</v>
      </c>
      <c r="C9" s="26" t="s">
        <v>110</v>
      </c>
      <c r="D9" s="26">
        <v>2088</v>
      </c>
      <c r="E9" s="26" t="s">
        <v>25</v>
      </c>
      <c r="F9" s="26"/>
      <c r="G9" s="26"/>
      <c r="H9" s="26"/>
      <c r="I9" s="26"/>
      <c r="J9" s="26"/>
    </row>
    <row r="10" spans="1:10">
      <c r="A10" s="26" t="s">
        <v>40</v>
      </c>
      <c r="B10" s="26">
        <v>56708847789</v>
      </c>
      <c r="C10" s="26" t="s">
        <v>110</v>
      </c>
      <c r="D10" s="26">
        <v>4683.8</v>
      </c>
      <c r="E10" s="26" t="s">
        <v>41</v>
      </c>
      <c r="F10" s="26"/>
      <c r="G10" s="26"/>
      <c r="H10" s="26"/>
      <c r="I10" s="26"/>
      <c r="J10" s="26"/>
    </row>
    <row r="11" spans="1:10">
      <c r="A11" s="26" t="s">
        <v>42</v>
      </c>
      <c r="B11" s="26">
        <v>56708883259</v>
      </c>
      <c r="C11" s="26" t="s">
        <v>110</v>
      </c>
      <c r="D11" s="26">
        <v>1764</v>
      </c>
      <c r="E11" s="26" t="s">
        <v>43</v>
      </c>
      <c r="F11" s="26"/>
      <c r="G11" s="26"/>
      <c r="H11" s="26"/>
      <c r="I11" s="26"/>
      <c r="J11" s="26"/>
    </row>
    <row r="12" spans="1:10">
      <c r="A12" s="26" t="s">
        <v>82</v>
      </c>
      <c r="B12" s="26">
        <v>56708848767</v>
      </c>
      <c r="C12" s="26" t="s">
        <v>110</v>
      </c>
      <c r="D12" s="26">
        <v>849.2</v>
      </c>
      <c r="E12" s="26" t="s">
        <v>83</v>
      </c>
      <c r="F12" s="26"/>
      <c r="G12" s="26"/>
      <c r="H12" s="26"/>
      <c r="I12" s="26"/>
      <c r="J12" s="26"/>
    </row>
    <row r="13" spans="1:10">
      <c r="A13" s="26" t="s">
        <v>96</v>
      </c>
      <c r="B13" s="26">
        <v>56708848798</v>
      </c>
      <c r="C13" s="26" t="s">
        <v>110</v>
      </c>
      <c r="D13" s="26">
        <v>506.6</v>
      </c>
      <c r="E13" s="26" t="s">
        <v>97</v>
      </c>
      <c r="F13" s="26"/>
      <c r="G13" s="26"/>
      <c r="H13" s="26"/>
      <c r="I13" s="26"/>
      <c r="J13" s="26"/>
    </row>
    <row r="14" spans="1:10">
      <c r="A14" s="26" t="s">
        <v>62</v>
      </c>
      <c r="B14" s="26">
        <v>56708883518</v>
      </c>
      <c r="C14" s="26" t="s">
        <v>110</v>
      </c>
      <c r="D14" s="26">
        <v>731</v>
      </c>
      <c r="E14" s="26" t="s">
        <v>63</v>
      </c>
      <c r="F14" s="26"/>
      <c r="G14" s="26"/>
      <c r="H14" s="26"/>
      <c r="I14" s="26"/>
      <c r="J14" s="26"/>
    </row>
    <row r="15" spans="1:10">
      <c r="A15" s="26" t="s">
        <v>54</v>
      </c>
      <c r="B15" s="26">
        <v>56708847960</v>
      </c>
      <c r="C15" s="26" t="s">
        <v>110</v>
      </c>
      <c r="D15" s="26">
        <v>886.80000000000007</v>
      </c>
      <c r="E15" s="26" t="s">
        <v>55</v>
      </c>
      <c r="F15" s="26"/>
      <c r="G15" s="26"/>
      <c r="H15" s="26"/>
      <c r="I15" s="26"/>
      <c r="J15" s="26"/>
    </row>
    <row r="16" spans="1:10">
      <c r="A16" s="26" t="s">
        <v>52</v>
      </c>
      <c r="B16" s="26">
        <v>56708883319</v>
      </c>
      <c r="C16" s="26" t="s">
        <v>110</v>
      </c>
      <c r="D16" s="26">
        <v>290.60000000000002</v>
      </c>
      <c r="E16" s="26" t="s">
        <v>53</v>
      </c>
      <c r="F16" s="26"/>
      <c r="G16" s="26"/>
      <c r="H16" s="26"/>
      <c r="I16" s="26"/>
      <c r="J16" s="26"/>
    </row>
    <row r="17" spans="1:5">
      <c r="A17" s="26" t="s">
        <v>64</v>
      </c>
      <c r="B17" s="26">
        <v>56708848310</v>
      </c>
      <c r="C17" s="26" t="s">
        <v>110</v>
      </c>
      <c r="D17" s="26">
        <v>13223.2</v>
      </c>
      <c r="E17" s="26" t="s">
        <v>65</v>
      </c>
    </row>
    <row r="18" spans="1:5">
      <c r="A18" s="26" t="s">
        <v>56</v>
      </c>
      <c r="B18" s="26">
        <v>56708883370</v>
      </c>
      <c r="C18" s="26" t="s">
        <v>110</v>
      </c>
      <c r="D18" s="26">
        <v>700.6</v>
      </c>
      <c r="E18" s="26" t="s">
        <v>57</v>
      </c>
    </row>
    <row r="19" spans="1:5">
      <c r="A19" s="26" t="s">
        <v>84</v>
      </c>
      <c r="B19" s="26">
        <v>56708848770</v>
      </c>
      <c r="C19" s="26" t="s">
        <v>110</v>
      </c>
      <c r="D19" s="26">
        <v>2784.2000000000003</v>
      </c>
      <c r="E19" s="26" t="s">
        <v>85</v>
      </c>
    </row>
    <row r="20" spans="1:5">
      <c r="A20" s="26" t="s">
        <v>36</v>
      </c>
      <c r="B20" s="26">
        <v>56708883137</v>
      </c>
      <c r="C20" s="26" t="s">
        <v>110</v>
      </c>
      <c r="D20" s="26">
        <v>4828</v>
      </c>
      <c r="E20" s="26" t="s">
        <v>37</v>
      </c>
    </row>
    <row r="21" spans="1:5">
      <c r="A21" s="26" t="s">
        <v>30</v>
      </c>
      <c r="B21" s="26">
        <v>56708847394</v>
      </c>
      <c r="C21" s="26" t="s">
        <v>110</v>
      </c>
      <c r="D21" s="26">
        <v>414.20000000000005</v>
      </c>
      <c r="E21" s="26" t="s">
        <v>31</v>
      </c>
    </row>
    <row r="22" spans="1:5">
      <c r="A22" s="26" t="s">
        <v>28</v>
      </c>
      <c r="B22" s="26">
        <v>56708847315</v>
      </c>
      <c r="C22" s="26" t="s">
        <v>110</v>
      </c>
      <c r="D22" s="26">
        <v>535</v>
      </c>
      <c r="E22" s="26" t="s">
        <v>29</v>
      </c>
    </row>
    <row r="23" spans="1:5">
      <c r="A23" s="26">
        <v>5</v>
      </c>
      <c r="B23" s="26">
        <v>56708883185</v>
      </c>
      <c r="C23" s="26" t="s">
        <v>110</v>
      </c>
      <c r="D23" s="26">
        <v>6987.6</v>
      </c>
      <c r="E23" s="26" t="s">
        <v>39</v>
      </c>
    </row>
    <row r="24" spans="1:5">
      <c r="A24" s="26" t="s">
        <v>72</v>
      </c>
      <c r="B24" s="26">
        <v>56708848554</v>
      </c>
      <c r="C24" s="26" t="s">
        <v>110</v>
      </c>
      <c r="D24" s="26">
        <v>5098</v>
      </c>
      <c r="E24" s="26" t="s">
        <v>73</v>
      </c>
    </row>
    <row r="25" spans="1:5">
      <c r="A25" s="26" t="s">
        <v>66</v>
      </c>
      <c r="B25" s="26">
        <v>56708848386</v>
      </c>
      <c r="C25" s="26" t="s">
        <v>110</v>
      </c>
      <c r="D25" s="26">
        <v>2570.2000000000003</v>
      </c>
      <c r="E25" s="26" t="s">
        <v>67</v>
      </c>
    </row>
    <row r="26" spans="1:5">
      <c r="A26" s="26" t="s">
        <v>34</v>
      </c>
      <c r="B26" s="26">
        <v>56708883001</v>
      </c>
      <c r="C26" s="26" t="s">
        <v>110</v>
      </c>
      <c r="D26" s="26">
        <v>272</v>
      </c>
      <c r="E26" s="26" t="s">
        <v>35</v>
      </c>
    </row>
    <row r="27" spans="1:5">
      <c r="A27" s="26" t="s">
        <v>70</v>
      </c>
      <c r="B27" s="26">
        <v>56708883688</v>
      </c>
      <c r="C27" s="26" t="s">
        <v>110</v>
      </c>
      <c r="D27" s="26">
        <v>5024.2000000000007</v>
      </c>
      <c r="E27" s="26" t="s">
        <v>71</v>
      </c>
    </row>
    <row r="28" spans="1:5">
      <c r="A28" s="26" t="s">
        <v>74</v>
      </c>
      <c r="B28" s="26">
        <v>56708848719</v>
      </c>
      <c r="C28" s="26" t="s">
        <v>110</v>
      </c>
      <c r="D28" s="26">
        <v>161</v>
      </c>
      <c r="E28" s="26" t="s">
        <v>75</v>
      </c>
    </row>
    <row r="29" spans="1:5">
      <c r="A29" s="26" t="s">
        <v>58</v>
      </c>
      <c r="B29" s="26">
        <v>56708883430</v>
      </c>
      <c r="C29" s="26" t="s">
        <v>110</v>
      </c>
      <c r="D29" s="26">
        <v>2323</v>
      </c>
      <c r="E29" s="26" t="s">
        <v>59</v>
      </c>
    </row>
    <row r="30" spans="1:5">
      <c r="A30" s="26" t="s">
        <v>86</v>
      </c>
      <c r="B30" s="26">
        <v>56708848784</v>
      </c>
      <c r="C30" s="26" t="s">
        <v>110</v>
      </c>
      <c r="D30" s="26">
        <v>1406.4</v>
      </c>
      <c r="E30" s="26" t="s">
        <v>87</v>
      </c>
    </row>
    <row r="31" spans="1:5">
      <c r="A31" s="26" t="s">
        <v>78</v>
      </c>
      <c r="B31" s="26">
        <v>56708843938</v>
      </c>
      <c r="C31" s="26" t="s">
        <v>110</v>
      </c>
      <c r="D31" s="26">
        <v>999.2</v>
      </c>
      <c r="E31" s="26" t="s">
        <v>79</v>
      </c>
    </row>
    <row r="32" spans="1:5">
      <c r="A32" s="26" t="s">
        <v>76</v>
      </c>
      <c r="B32" s="26">
        <v>56710784380</v>
      </c>
      <c r="C32" s="26" t="s">
        <v>110</v>
      </c>
      <c r="D32" s="26">
        <v>5998.8</v>
      </c>
      <c r="E32" s="26" t="s">
        <v>77</v>
      </c>
    </row>
    <row r="33" spans="1:5">
      <c r="A33" s="26" t="s">
        <v>60</v>
      </c>
      <c r="B33" s="26">
        <v>56710772915</v>
      </c>
      <c r="C33" s="26" t="s">
        <v>110</v>
      </c>
      <c r="D33" s="26">
        <v>3599.4</v>
      </c>
      <c r="E33" s="26" t="s">
        <v>61</v>
      </c>
    </row>
    <row r="34" spans="1:5">
      <c r="A34" s="26" t="s">
        <v>98</v>
      </c>
      <c r="B34" s="26">
        <v>56710784406</v>
      </c>
      <c r="C34" s="26" t="s">
        <v>110</v>
      </c>
      <c r="D34" s="26">
        <v>695.80000000000007</v>
      </c>
      <c r="E34" s="26" t="s">
        <v>99</v>
      </c>
    </row>
    <row r="35" spans="1:5">
      <c r="A35" s="26" t="s">
        <v>88</v>
      </c>
      <c r="B35" s="26">
        <v>56710784394</v>
      </c>
      <c r="C35" s="26" t="s">
        <v>110</v>
      </c>
      <c r="D35" s="26">
        <v>2712.2000000000003</v>
      </c>
      <c r="E35" s="26" t="s">
        <v>89</v>
      </c>
    </row>
    <row r="36" spans="1:5">
      <c r="A36" s="26" t="s">
        <v>50</v>
      </c>
      <c r="B36" s="26">
        <v>56708880312</v>
      </c>
      <c r="C36" s="26" t="s">
        <v>110</v>
      </c>
      <c r="D36" s="26">
        <v>6156.6</v>
      </c>
      <c r="E36" s="26" t="s">
        <v>51</v>
      </c>
    </row>
    <row r="37" spans="1:5">
      <c r="A37" s="26" t="s">
        <v>92</v>
      </c>
      <c r="B37" s="26">
        <v>60589924269</v>
      </c>
      <c r="C37" s="26" t="s">
        <v>110</v>
      </c>
      <c r="D37" s="26">
        <v>1015.6</v>
      </c>
      <c r="E37" s="26" t="s">
        <v>93</v>
      </c>
    </row>
    <row r="38" spans="1:5">
      <c r="A38" s="26" t="s">
        <v>94</v>
      </c>
      <c r="B38" s="26">
        <v>60589924670</v>
      </c>
      <c r="C38" s="26" t="s">
        <v>110</v>
      </c>
      <c r="D38" s="26">
        <v>11328.400000000001</v>
      </c>
      <c r="E38" s="26" t="s">
        <v>95</v>
      </c>
    </row>
    <row r="39" spans="1:5">
      <c r="A39" s="26" t="s">
        <v>44</v>
      </c>
      <c r="B39" s="26">
        <v>60589937915</v>
      </c>
      <c r="C39" s="26" t="s">
        <v>110</v>
      </c>
      <c r="D39" s="26">
        <v>2610.6000000000004</v>
      </c>
      <c r="E39" s="26" t="s">
        <v>45</v>
      </c>
    </row>
    <row r="40" spans="1:5">
      <c r="A40" s="26" t="s">
        <v>90</v>
      </c>
      <c r="B40" s="26">
        <v>60589911769</v>
      </c>
      <c r="C40" s="26" t="s">
        <v>110</v>
      </c>
      <c r="D40" s="26">
        <v>1442.2</v>
      </c>
      <c r="E40" s="26" t="s">
        <v>91</v>
      </c>
    </row>
    <row r="41" spans="1:5">
      <c r="A41" s="26" t="s">
        <v>46</v>
      </c>
      <c r="B41" s="26">
        <v>60589904863</v>
      </c>
      <c r="C41" s="26" t="s">
        <v>110</v>
      </c>
      <c r="D41" s="26">
        <v>1019.8000000000001</v>
      </c>
      <c r="E41" s="26" t="s">
        <v>47</v>
      </c>
    </row>
    <row r="42" spans="1:5">
      <c r="A42" s="26" t="s">
        <v>80</v>
      </c>
      <c r="B42" s="26">
        <v>60589940438</v>
      </c>
      <c r="C42" s="26" t="s">
        <v>110</v>
      </c>
      <c r="D42" s="26">
        <v>753</v>
      </c>
      <c r="E42" s="26" t="s">
        <v>81</v>
      </c>
    </row>
    <row r="43" spans="1:5">
      <c r="A43" s="26" t="s">
        <v>48</v>
      </c>
      <c r="B43" s="26">
        <v>60589920330</v>
      </c>
      <c r="C43" s="26" t="s">
        <v>110</v>
      </c>
      <c r="D43" s="26">
        <v>719.80000000000007</v>
      </c>
      <c r="E43" s="26" t="s">
        <v>49</v>
      </c>
    </row>
    <row r="44" spans="1:5">
      <c r="A44" s="26" t="s">
        <v>26</v>
      </c>
      <c r="B44" s="26">
        <v>60589829821</v>
      </c>
      <c r="C44" s="26" t="s">
        <v>110</v>
      </c>
      <c r="D44" s="26">
        <v>633.40000000000009</v>
      </c>
      <c r="E44" s="26" t="s">
        <v>27</v>
      </c>
    </row>
    <row r="45" spans="1:5">
      <c r="A45" s="26" t="s">
        <v>68</v>
      </c>
      <c r="B45" s="26">
        <v>60589917957</v>
      </c>
      <c r="C45" s="26" t="s">
        <v>110</v>
      </c>
      <c r="D45" s="26">
        <v>1143.6000000000001</v>
      </c>
      <c r="E45" s="26" t="s">
        <v>69</v>
      </c>
    </row>
    <row r="46" spans="1:5">
      <c r="A46" s="26"/>
      <c r="B46" s="26" t="s">
        <v>111</v>
      </c>
      <c r="C46" s="26"/>
      <c r="D46" s="35">
        <v>98956</v>
      </c>
      <c r="E46" s="26" t="s">
        <v>114</v>
      </c>
    </row>
    <row r="48" spans="1:5">
      <c r="A48" s="26" t="s">
        <v>32</v>
      </c>
      <c r="B48" s="26">
        <v>2717430477</v>
      </c>
      <c r="C48" s="26" t="s">
        <v>112</v>
      </c>
      <c r="D48" s="26">
        <v>1561.2</v>
      </c>
      <c r="E48" s="26" t="s">
        <v>33</v>
      </c>
    </row>
    <row r="49" spans="2:5">
      <c r="B49" s="26" t="s">
        <v>113</v>
      </c>
      <c r="C49" s="26"/>
      <c r="D49" s="35">
        <v>1561.2</v>
      </c>
      <c r="E49" s="26" t="s">
        <v>109</v>
      </c>
    </row>
    <row r="51" spans="2:5">
      <c r="B51" s="36" t="s">
        <v>111</v>
      </c>
      <c r="C51" s="36"/>
      <c r="D51" s="37">
        <v>98956</v>
      </c>
      <c r="E51" s="36" t="s">
        <v>114</v>
      </c>
    </row>
    <row r="52" spans="2:5">
      <c r="B52" s="36" t="s">
        <v>113</v>
      </c>
      <c r="C52" s="36"/>
      <c r="D52" s="37">
        <v>1561.2</v>
      </c>
      <c r="E52" s="36" t="s">
        <v>109</v>
      </c>
    </row>
    <row r="53" spans="2:5">
      <c r="B53" s="36"/>
      <c r="C53" s="36"/>
      <c r="D53" s="37">
        <v>100517.2</v>
      </c>
      <c r="E53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A38" sqref="A38"/>
    </sheetView>
  </sheetViews>
  <sheetFormatPr baseColWidth="10" defaultRowHeight="15"/>
  <cols>
    <col min="1" max="1" width="19.85546875" customWidth="1"/>
    <col min="2" max="2" width="11.5703125" bestFit="1" customWidth="1"/>
  </cols>
  <sheetData>
    <row r="1" spans="1:7">
      <c r="A1" s="48" t="s">
        <v>121</v>
      </c>
      <c r="B1" s="48"/>
      <c r="C1" s="49"/>
      <c r="D1" s="50"/>
      <c r="E1" s="50"/>
      <c r="F1" s="51"/>
      <c r="G1" s="26"/>
    </row>
    <row r="2" spans="1:7">
      <c r="A2" s="48" t="s">
        <v>132</v>
      </c>
      <c r="B2" s="48"/>
      <c r="C2" s="49"/>
      <c r="D2" s="50"/>
      <c r="E2" s="50"/>
      <c r="F2" s="51"/>
      <c r="G2" s="26"/>
    </row>
    <row r="3" spans="1:7">
      <c r="A3" s="48" t="s">
        <v>122</v>
      </c>
      <c r="B3" s="52" t="s">
        <v>133</v>
      </c>
      <c r="C3" s="49"/>
      <c r="D3" s="50"/>
      <c r="E3" s="50"/>
      <c r="F3" s="51"/>
      <c r="G3" s="26"/>
    </row>
    <row r="4" spans="1:7">
      <c r="A4" s="49"/>
      <c r="B4" s="49"/>
      <c r="C4" s="49"/>
      <c r="D4" s="50"/>
      <c r="E4" s="50"/>
      <c r="F4" s="51"/>
      <c r="G4" s="26"/>
    </row>
    <row r="5" spans="1:7">
      <c r="A5" s="49" t="s">
        <v>123</v>
      </c>
      <c r="B5" s="49" t="s">
        <v>124</v>
      </c>
      <c r="C5" s="49"/>
      <c r="D5" s="50"/>
      <c r="E5" s="50"/>
      <c r="F5" s="51"/>
      <c r="G5" s="26"/>
    </row>
    <row r="6" spans="1:7">
      <c r="A6" s="50" t="s">
        <v>125</v>
      </c>
      <c r="B6" s="53">
        <v>112175.16</v>
      </c>
      <c r="C6" s="50"/>
      <c r="D6" s="50"/>
      <c r="E6" s="50"/>
      <c r="F6" s="51"/>
      <c r="G6" s="26"/>
    </row>
    <row r="7" spans="1:7">
      <c r="A7" s="50" t="s">
        <v>126</v>
      </c>
      <c r="B7" s="53">
        <v>25189.48</v>
      </c>
      <c r="C7" s="50"/>
      <c r="D7" s="50"/>
      <c r="E7" s="50"/>
      <c r="F7" s="51"/>
      <c r="G7" s="26"/>
    </row>
    <row r="8" spans="1:7">
      <c r="A8" s="50" t="s">
        <v>127</v>
      </c>
      <c r="B8" s="53">
        <v>0</v>
      </c>
      <c r="C8" s="50"/>
      <c r="D8" s="50"/>
      <c r="E8" s="50"/>
      <c r="F8" s="51"/>
      <c r="G8" s="26"/>
    </row>
    <row r="9" spans="1:7">
      <c r="A9" s="50" t="s">
        <v>128</v>
      </c>
      <c r="B9" s="53">
        <v>1916.25</v>
      </c>
      <c r="C9" s="50"/>
      <c r="D9" s="50"/>
      <c r="E9" s="50"/>
      <c r="F9" s="51"/>
      <c r="G9" s="26"/>
    </row>
    <row r="10" spans="1:7">
      <c r="A10" s="50" t="s">
        <v>129</v>
      </c>
      <c r="B10" s="53">
        <v>0</v>
      </c>
      <c r="C10" s="50"/>
      <c r="D10" s="50"/>
      <c r="E10" s="50"/>
      <c r="F10" s="51"/>
      <c r="G10" s="26"/>
    </row>
    <row r="11" spans="1:7">
      <c r="A11" s="50" t="s">
        <v>130</v>
      </c>
      <c r="B11" s="53">
        <v>10144.58</v>
      </c>
      <c r="C11" s="50"/>
      <c r="D11" s="50"/>
      <c r="E11" s="50"/>
      <c r="F11" s="51"/>
      <c r="G11" s="26"/>
    </row>
    <row r="12" spans="1:7" ht="15.75" thickBot="1">
      <c r="A12" s="50" t="s">
        <v>131</v>
      </c>
      <c r="B12" s="54">
        <v>0</v>
      </c>
      <c r="C12" s="50"/>
      <c r="D12" s="50"/>
      <c r="E12" s="50"/>
      <c r="F12" s="51"/>
      <c r="G12" s="26"/>
    </row>
    <row r="13" spans="1:7">
      <c r="A13" s="50"/>
      <c r="B13" s="55">
        <f>SUM(B6:B12)</f>
        <v>149425.47</v>
      </c>
      <c r="C13" s="50"/>
      <c r="D13" s="50"/>
      <c r="E13" s="50"/>
      <c r="F13" s="51"/>
      <c r="G13" s="26"/>
    </row>
    <row r="14" spans="1:7" ht="15.75" thickBot="1">
      <c r="A14" s="50"/>
      <c r="B14" s="56">
        <f>B13*0.16</f>
        <v>23908.075199999999</v>
      </c>
      <c r="C14" s="50"/>
      <c r="D14" s="50"/>
      <c r="E14" s="50"/>
      <c r="F14" s="51"/>
      <c r="G14" s="26"/>
    </row>
    <row r="15" spans="1:7" ht="15.75" thickTop="1">
      <c r="A15" s="50"/>
      <c r="B15" s="57">
        <f>+B13+B14</f>
        <v>173333.54519999999</v>
      </c>
      <c r="C15" s="50"/>
      <c r="D15" s="50"/>
      <c r="E15" s="50"/>
      <c r="F15" s="51"/>
      <c r="G15" s="26"/>
    </row>
    <row r="16" spans="1:7">
      <c r="A16" s="50"/>
      <c r="B16" s="53">
        <v>173333.55</v>
      </c>
      <c r="C16" s="50"/>
      <c r="D16" s="50"/>
      <c r="E16" s="50"/>
      <c r="F16" s="51"/>
      <c r="G16" s="26"/>
    </row>
    <row r="17" spans="1:7">
      <c r="A17" s="50"/>
      <c r="B17" s="53">
        <f>B15-B16</f>
        <v>-4.7999999951571226E-3</v>
      </c>
      <c r="C17" s="50"/>
      <c r="D17" s="50"/>
      <c r="E17" s="50"/>
      <c r="F17" s="51"/>
      <c r="G17" s="26"/>
    </row>
    <row r="18" spans="1:7">
      <c r="A18" s="50"/>
      <c r="B18" s="53"/>
      <c r="C18" s="50"/>
      <c r="D18" s="50"/>
      <c r="E18" s="50"/>
      <c r="F18" s="51"/>
      <c r="G18" s="26"/>
    </row>
    <row r="19" spans="1:7">
      <c r="A19" s="50"/>
      <c r="B19" s="50"/>
      <c r="C19" s="50"/>
      <c r="D19" s="50"/>
      <c r="E19" s="50"/>
      <c r="F19" s="51"/>
      <c r="G19" s="26"/>
    </row>
    <row r="20" spans="1:7">
      <c r="A20" s="26"/>
      <c r="B20" s="26"/>
      <c r="C20" s="26"/>
      <c r="D20" s="26"/>
      <c r="E20" s="26"/>
      <c r="F20" s="26"/>
      <c r="G20" s="26"/>
    </row>
    <row r="21" spans="1:7">
      <c r="A21" s="26"/>
      <c r="B21" s="26"/>
      <c r="C21" s="26"/>
      <c r="D21" s="26"/>
      <c r="E21" s="26"/>
      <c r="F21" s="26"/>
      <c r="G21" s="26"/>
    </row>
    <row r="22" spans="1:7">
      <c r="A22" s="26"/>
      <c r="B22" s="26"/>
      <c r="C22" s="26"/>
      <c r="D22" s="26"/>
      <c r="E22" s="26"/>
      <c r="F22" s="26"/>
      <c r="G22" s="26"/>
    </row>
    <row r="23" spans="1:7">
      <c r="A23" s="26"/>
      <c r="B23" s="26"/>
      <c r="C23" s="26"/>
      <c r="D23" s="26"/>
      <c r="E23" s="26"/>
      <c r="F23" s="26"/>
      <c r="G23" s="26"/>
    </row>
    <row r="24" spans="1:7">
      <c r="A24" s="26"/>
      <c r="B24" s="26"/>
      <c r="C24" s="26"/>
      <c r="D24" s="26"/>
      <c r="E24" s="26"/>
      <c r="F24" s="26"/>
      <c r="G24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FACTURACION</vt:lpstr>
      <vt:lpstr>INGENIERIA</vt:lpstr>
      <vt:lpstr>BANCOS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</dc:creator>
  <cp:lastModifiedBy>usuario</cp:lastModifiedBy>
  <dcterms:created xsi:type="dcterms:W3CDTF">2017-04-07T15:55:19Z</dcterms:created>
  <dcterms:modified xsi:type="dcterms:W3CDTF">2017-04-08T16:45:07Z</dcterms:modified>
</cp:coreProperties>
</file>