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l="1"/>
  <c r="B15" s="1"/>
  <c r="B17" s="1"/>
  <c r="E12" i="3" l="1"/>
  <c r="G12" s="1"/>
  <c r="E13"/>
  <c r="F13" s="1"/>
  <c r="E14"/>
  <c r="G14" s="1"/>
  <c r="E15"/>
  <c r="F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F39"/>
  <c r="E40"/>
  <c r="G40" s="1"/>
  <c r="E41"/>
  <c r="G41" s="1"/>
  <c r="E42"/>
  <c r="G42" s="1"/>
  <c r="E43"/>
  <c r="G43" s="1"/>
  <c r="E44"/>
  <c r="G44" s="1"/>
  <c r="E45"/>
  <c r="G45" s="1"/>
  <c r="E46"/>
  <c r="G46" s="1"/>
  <c r="E11"/>
  <c r="F21" l="1"/>
  <c r="F37"/>
  <c r="H37" s="1"/>
  <c r="I37" s="1"/>
  <c r="J37" s="1"/>
  <c r="F45"/>
  <c r="F29"/>
  <c r="H29" s="1"/>
  <c r="I29" s="1"/>
  <c r="J29" s="1"/>
  <c r="F31"/>
  <c r="F23"/>
  <c r="H23" s="1"/>
  <c r="I23" s="1"/>
  <c r="J23" s="1"/>
  <c r="F35"/>
  <c r="H35" s="1"/>
  <c r="I35" s="1"/>
  <c r="J35" s="1"/>
  <c r="F17"/>
  <c r="H17" s="1"/>
  <c r="I17" s="1"/>
  <c r="J17" s="1"/>
  <c r="F41"/>
  <c r="F33"/>
  <c r="H33" s="1"/>
  <c r="I33" s="1"/>
  <c r="J33" s="1"/>
  <c r="F25"/>
  <c r="H25" s="1"/>
  <c r="I25" s="1"/>
  <c r="J25" s="1"/>
  <c r="G15"/>
  <c r="H15" s="1"/>
  <c r="I15" s="1"/>
  <c r="J15" s="1"/>
  <c r="G13"/>
  <c r="H13" s="1"/>
  <c r="I13" s="1"/>
  <c r="J13" s="1"/>
  <c r="F43"/>
  <c r="H43" s="1"/>
  <c r="I43" s="1"/>
  <c r="J43" s="1"/>
  <c r="F27"/>
  <c r="H27" s="1"/>
  <c r="I27" s="1"/>
  <c r="J27" s="1"/>
  <c r="F19"/>
  <c r="H19" s="1"/>
  <c r="I19" s="1"/>
  <c r="J19" s="1"/>
  <c r="F12"/>
  <c r="G11"/>
  <c r="F11"/>
  <c r="H45"/>
  <c r="I45" s="1"/>
  <c r="J45" s="1"/>
  <c r="H41"/>
  <c r="I41" s="1"/>
  <c r="J41" s="1"/>
  <c r="H39"/>
  <c r="I39" s="1"/>
  <c r="J39" s="1"/>
  <c r="H31"/>
  <c r="I31" s="1"/>
  <c r="J31" s="1"/>
  <c r="H21"/>
  <c r="I21" s="1"/>
  <c r="J21" s="1"/>
  <c r="E50"/>
  <c r="H12"/>
  <c r="F46"/>
  <c r="H46" s="1"/>
  <c r="F44"/>
  <c r="H44" s="1"/>
  <c r="F42"/>
  <c r="H42" s="1"/>
  <c r="F40"/>
  <c r="H40" s="1"/>
  <c r="F38"/>
  <c r="H38" s="1"/>
  <c r="F36"/>
  <c r="H36" s="1"/>
  <c r="F34"/>
  <c r="H34" s="1"/>
  <c r="F32"/>
  <c r="H32" s="1"/>
  <c r="F30"/>
  <c r="H30" s="1"/>
  <c r="F28"/>
  <c r="H28" s="1"/>
  <c r="F26"/>
  <c r="H26" s="1"/>
  <c r="F24"/>
  <c r="H24" s="1"/>
  <c r="F22"/>
  <c r="H22" s="1"/>
  <c r="F20"/>
  <c r="H20" s="1"/>
  <c r="F18"/>
  <c r="H18" s="1"/>
  <c r="F16"/>
  <c r="H16" s="1"/>
  <c r="F14"/>
  <c r="H14" s="1"/>
  <c r="G50" l="1"/>
  <c r="H11"/>
  <c r="F50"/>
  <c r="I16"/>
  <c r="J16" s="1"/>
  <c r="I32"/>
  <c r="J32" s="1"/>
  <c r="I12"/>
  <c r="J12" s="1"/>
  <c r="I22"/>
  <c r="J22" s="1"/>
  <c r="I38"/>
  <c r="J38" s="1"/>
  <c r="I28"/>
  <c r="J28" s="1"/>
  <c r="I36"/>
  <c r="J36" s="1"/>
  <c r="I44"/>
  <c r="J44" s="1"/>
  <c r="I24"/>
  <c r="J24" s="1"/>
  <c r="I40"/>
  <c r="J40" s="1"/>
  <c r="I14"/>
  <c r="J14" s="1"/>
  <c r="I30"/>
  <c r="J30" s="1"/>
  <c r="I46"/>
  <c r="J46" s="1"/>
  <c r="I20"/>
  <c r="J20" s="1"/>
  <c r="I18"/>
  <c r="J18" s="1"/>
  <c r="I26"/>
  <c r="J26" s="1"/>
  <c r="I34"/>
  <c r="J34" s="1"/>
  <c r="I42"/>
  <c r="J42" s="1"/>
  <c r="H50" l="1"/>
  <c r="I11"/>
  <c r="I50" s="1"/>
  <c r="J11" l="1"/>
  <c r="J50" s="1"/>
</calcChain>
</file>

<file path=xl/sharedStrings.xml><?xml version="1.0" encoding="utf-8"?>
<sst xmlns="http://schemas.openxmlformats.org/spreadsheetml/2006/main" count="441" uniqueCount="170">
  <si>
    <t>CONTPAQ i</t>
  </si>
  <si>
    <t xml:space="preserve">      NÓMINAS</t>
  </si>
  <si>
    <t>05 INGENIERIA FISCAL LABORAL SC</t>
  </si>
  <si>
    <t>Lista de Raya (forma tabular)</t>
  </si>
  <si>
    <t>Periodo 13 al 13 Semanal del 22/03/2017 al 28/03/2017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</si>
  <si>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</si>
  <si>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</si>
  <si>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</si>
  <si>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</si>
  <si>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</si>
  <si>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</si>
  <si>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</si>
  <si>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</si>
  <si>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</si>
  <si>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</si>
  <si>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</si>
  <si>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</si>
  <si>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</si>
  <si>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</si>
  <si>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</si>
  <si>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</si>
  <si>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</si>
  <si>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</si>
  <si>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</si>
  <si>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</si>
  <si>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</si>
  <si>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</si>
  <si>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</si>
  <si>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</si>
  <si>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</si>
  <si>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</si>
  <si>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</si>
  <si>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</si>
  <si>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</si>
  <si>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</si>
  <si>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</si>
  <si>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</si>
  <si>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</si>
  <si>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</si>
  <si>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</si>
  <si>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</si>
  <si>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</si>
  <si>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</si>
  <si>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</si>
  <si>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</si>
  <si>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</si>
  <si>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FHL16</t>
  </si>
  <si>
    <t>Flores Hernandez Luis Alberto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</si>
  <si>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</si>
  <si>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</si>
  <si>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</si>
  <si>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</si>
  <si>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</si>
  <si>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</si>
  <si>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</si>
  <si>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</si>
  <si>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</si>
  <si>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</si>
  <si>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</si>
  <si>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</si>
  <si>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</si>
  <si>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</si>
  <si>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</si>
  <si>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</si>
  <si>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</si>
  <si>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</si>
  <si>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</si>
  <si>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</si>
  <si>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</si>
  <si>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</si>
  <si>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</si>
  <si>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</si>
  <si>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</si>
  <si>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</si>
  <si>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</si>
  <si>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</si>
  <si>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</si>
  <si>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</si>
  <si>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</si>
  <si>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</si>
  <si>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</si>
  <si>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</si>
  <si>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</si>
  <si>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</si>
  <si>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</si>
  <si>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</si>
  <si>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</si>
  <si>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</si>
  <si>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</si>
  <si>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</si>
  <si>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</si>
  <si>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</si>
  <si>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</si>
  <si>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</si>
  <si>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</si>
  <si>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</si>
  <si>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</si>
  <si>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</si>
  <si>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</si>
  <si>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13 del 2017-03-22 al 2017-03-28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</si>
  <si>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</si>
  <si>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</si>
  <si>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</si>
  <si>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</si>
  <si>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</si>
  <si>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</si>
  <si>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</si>
  <si>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</si>
  <si>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</si>
  <si>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</si>
  <si>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33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</si>
  <si>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</si>
  <si>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</si>
  <si>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</si>
  <si>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</si>
  <si>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</si>
  <si>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</si>
  <si>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</si>
  <si>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</si>
  <si>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</si>
  <si>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</si>
  <si>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</si>
  <si>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</si>
  <si>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</si>
  <si>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</si>
  <si>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</si>
  <si>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</si>
  <si>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</si>
  <si>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13</t>
  </si>
  <si>
    <t>22/03/2017 al 28/03/2017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</si>
  <si>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</si>
  <si>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</si>
  <si>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</si>
  <si>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</si>
  <si>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</si>
  <si>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</si>
  <si>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</si>
  <si>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</si>
  <si>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</si>
  <si>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</si>
  <si>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</si>
  <si>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</si>
  <si>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</si>
  <si>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</si>
  <si>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</si>
  <si>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FLORES HERNANDEZ LUIS ALBERTO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</si>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</sst>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43" fontId="25" fillId="0" borderId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2" xfId="0" applyFont="1" applyFill="1" applyBorder="1" applyAlignment="1">
      <alignment horizontal="centerContinuous"/>
    </xf>
    <xf numFmtId="165" fontId="18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4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44" fontId="22" fillId="0" borderId="5" xfId="0" applyNumberFormat="1" applyFont="1" applyBorder="1"/>
    <xf numFmtId="0" fontId="2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20" fillId="0" borderId="6" xfId="2" applyFont="1" applyBorder="1"/>
    <xf numFmtId="43" fontId="20" fillId="0" borderId="7" xfId="2" applyFont="1" applyBorder="1"/>
    <xf numFmtId="43" fontId="20" fillId="0" borderId="8" xfId="2" applyFont="1" applyBorder="1"/>
    <xf numFmtId="43" fontId="20" fillId="0" borderId="9" xfId="2" applyFont="1" applyBorder="1"/>
    <xf numFmtId="43" fontId="23" fillId="0" borderId="8" xfId="2" applyFont="1" applyBorder="1"/>
    <xf numFmtId="0" fontId="26" fillId="0" borderId="3" xfId="0" applyFont="1" applyBorder="1"/>
    <xf numFmtId="0" fontId="26" fillId="0" borderId="3" xfId="0" applyFont="1" applyFill="1" applyBorder="1"/>
    <xf numFmtId="0" fontId="26" fillId="4" borderId="3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pane xSplit="2" ySplit="10" topLeftCell="C32" activePane="bottomRight" state="frozen"/>
      <selection pane="topRight" activeCell="C1" sqref="C1"/>
      <selection pane="bottomLeft" activeCell="A13" sqref="A13"/>
      <selection pane="bottomRight" activeCell="J56" sqref="J56"/>
    </sheetView>
  </sheetViews>
  <sheetFormatPr baseColWidth="10" defaultRowHeight="11.25"/>
  <cols>
    <col min="1" max="1" width="9.85546875" style="2" customWidth="1"/>
    <col min="2" max="2" width="28.140625" style="1" customWidth="1"/>
    <col min="3" max="3" width="13.5703125" style="1" bestFit="1" customWidth="1"/>
    <col min="4" max="4" width="11.42578125" style="1"/>
    <col min="5" max="5" width="13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7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5" t="s">
        <v>111</v>
      </c>
      <c r="F7" s="45"/>
      <c r="G7" s="45"/>
      <c r="H7" s="45"/>
      <c r="I7" s="45"/>
      <c r="J7" s="45"/>
    </row>
    <row r="8" spans="1:13" s="42" customFormat="1" ht="34.5" thickBot="1">
      <c r="A8" s="39" t="s">
        <v>7</v>
      </c>
      <c r="B8" s="40" t="s">
        <v>8</v>
      </c>
      <c r="C8" s="41" t="s">
        <v>12</v>
      </c>
      <c r="E8" s="38" t="s">
        <v>12</v>
      </c>
      <c r="F8" s="38" t="s">
        <v>112</v>
      </c>
      <c r="G8" s="38" t="s">
        <v>113</v>
      </c>
      <c r="H8" s="38" t="s">
        <v>114</v>
      </c>
      <c r="I8" s="38" t="s">
        <v>115</v>
      </c>
      <c r="J8" s="38" t="s">
        <v>116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13280.05</v>
      </c>
      <c r="E11" s="43">
        <f>+C11</f>
        <v>13280.05</v>
      </c>
      <c r="F11" s="43">
        <f>+E11*2%</f>
        <v>265.601</v>
      </c>
      <c r="G11" s="43">
        <f>+E11*7.5%</f>
        <v>996.00374999999985</v>
      </c>
      <c r="H11" s="43">
        <f>SUM(E11:G11)</f>
        <v>14541.65475</v>
      </c>
      <c r="I11" s="43">
        <f>+H11*16%</f>
        <v>2326.6647600000001</v>
      </c>
      <c r="J11" s="43">
        <f>+H11+I11</f>
        <v>16868.319510000001</v>
      </c>
      <c r="L11" s="58" t="s">
        <v>130</v>
      </c>
      <c r="M11" s="59" t="s">
        <v>131</v>
      </c>
    </row>
    <row r="12" spans="1:13" ht="14.25">
      <c r="A12" s="2" t="s">
        <v>26</v>
      </c>
      <c r="B12" s="1" t="s">
        <v>27</v>
      </c>
      <c r="C12" s="13">
        <v>5606.64</v>
      </c>
      <c r="E12" s="43">
        <f t="shared" ref="E12:E46" si="0">+C12</f>
        <v>5606.64</v>
      </c>
      <c r="F12" s="43">
        <f t="shared" ref="F12:F46" si="1">+E12*2%</f>
        <v>112.1328</v>
      </c>
      <c r="G12" s="43">
        <f t="shared" ref="G12:G46" si="2">+E12*7.5%</f>
        <v>420.49799999999999</v>
      </c>
      <c r="H12" s="43">
        <f t="shared" ref="H12:H46" si="3">SUM(E12:G12)</f>
        <v>6139.2708000000002</v>
      </c>
      <c r="I12" s="43">
        <f t="shared" ref="I12:I46" si="4">+H12*16%</f>
        <v>982.2833280000001</v>
      </c>
      <c r="J12" s="43">
        <f t="shared" ref="J12:J46" si="5">+H12+I12</f>
        <v>7121.5541280000007</v>
      </c>
      <c r="L12" s="58" t="s">
        <v>130</v>
      </c>
      <c r="M12" s="59" t="s">
        <v>132</v>
      </c>
    </row>
    <row r="13" spans="1:13" ht="14.25">
      <c r="A13" s="2" t="s">
        <v>28</v>
      </c>
      <c r="B13" s="1" t="s">
        <v>29</v>
      </c>
      <c r="C13" s="13">
        <v>1026.76</v>
      </c>
      <c r="E13" s="43">
        <f t="shared" si="0"/>
        <v>1026.76</v>
      </c>
      <c r="F13" s="43">
        <f t="shared" si="1"/>
        <v>20.5352</v>
      </c>
      <c r="G13" s="43">
        <f t="shared" si="2"/>
        <v>77.006999999999991</v>
      </c>
      <c r="H13" s="43">
        <f t="shared" si="3"/>
        <v>1124.3022000000001</v>
      </c>
      <c r="I13" s="43">
        <f t="shared" si="4"/>
        <v>179.88835200000003</v>
      </c>
      <c r="J13" s="43">
        <f t="shared" si="5"/>
        <v>1304.190552</v>
      </c>
      <c r="L13" s="58" t="s">
        <v>130</v>
      </c>
      <c r="M13" s="59" t="s">
        <v>133</v>
      </c>
    </row>
    <row r="14" spans="1:13" ht="14.25">
      <c r="A14" s="2" t="s">
        <v>30</v>
      </c>
      <c r="B14" s="1" t="s">
        <v>31</v>
      </c>
      <c r="C14" s="13">
        <v>1750</v>
      </c>
      <c r="E14" s="43">
        <f t="shared" si="0"/>
        <v>1750</v>
      </c>
      <c r="F14" s="43">
        <f t="shared" si="1"/>
        <v>35</v>
      </c>
      <c r="G14" s="43">
        <f t="shared" si="2"/>
        <v>131.25</v>
      </c>
      <c r="H14" s="43">
        <f t="shared" si="3"/>
        <v>1916.25</v>
      </c>
      <c r="I14" s="43">
        <f t="shared" si="4"/>
        <v>306.60000000000002</v>
      </c>
      <c r="J14" s="43">
        <f t="shared" si="5"/>
        <v>2222.85</v>
      </c>
      <c r="L14" s="58" t="s">
        <v>134</v>
      </c>
      <c r="M14" s="59" t="s">
        <v>135</v>
      </c>
    </row>
    <row r="15" spans="1:13" ht="14.25">
      <c r="A15" s="2" t="s">
        <v>32</v>
      </c>
      <c r="B15" s="1" t="s">
        <v>33</v>
      </c>
      <c r="C15" s="13">
        <v>2966.49</v>
      </c>
      <c r="E15" s="43">
        <f t="shared" si="0"/>
        <v>2966.49</v>
      </c>
      <c r="F15" s="43">
        <f t="shared" si="1"/>
        <v>59.329799999999999</v>
      </c>
      <c r="G15" s="43">
        <f t="shared" si="2"/>
        <v>222.48674999999997</v>
      </c>
      <c r="H15" s="43">
        <f t="shared" si="3"/>
        <v>3248.3065499999998</v>
      </c>
      <c r="I15" s="43">
        <f t="shared" si="4"/>
        <v>519.72904799999992</v>
      </c>
      <c r="J15" s="43">
        <f t="shared" si="5"/>
        <v>3768.0355979999995</v>
      </c>
      <c r="L15" s="58" t="s">
        <v>136</v>
      </c>
      <c r="M15" s="59" t="s">
        <v>137</v>
      </c>
    </row>
    <row r="16" spans="1:13" ht="14.25">
      <c r="A16" s="2" t="s">
        <v>34</v>
      </c>
      <c r="B16" s="1" t="s">
        <v>35</v>
      </c>
      <c r="C16" s="13">
        <v>7058.04</v>
      </c>
      <c r="E16" s="43">
        <f t="shared" si="0"/>
        <v>7058.04</v>
      </c>
      <c r="F16" s="43">
        <f t="shared" si="1"/>
        <v>141.16079999999999</v>
      </c>
      <c r="G16" s="43">
        <f t="shared" si="2"/>
        <v>529.35299999999995</v>
      </c>
      <c r="H16" s="43">
        <f t="shared" si="3"/>
        <v>7728.5537999999997</v>
      </c>
      <c r="I16" s="43">
        <f t="shared" si="4"/>
        <v>1236.568608</v>
      </c>
      <c r="J16" s="43">
        <f t="shared" si="5"/>
        <v>8965.1224079999993</v>
      </c>
      <c r="L16" s="58" t="s">
        <v>136</v>
      </c>
      <c r="M16" s="59" t="s">
        <v>138</v>
      </c>
    </row>
    <row r="17" spans="1:13" ht="14.25">
      <c r="A17" s="2" t="s">
        <v>36</v>
      </c>
      <c r="B17" s="1" t="s">
        <v>37</v>
      </c>
      <c r="C17" s="13">
        <v>73073.62</v>
      </c>
      <c r="E17" s="43">
        <f t="shared" si="0"/>
        <v>73073.62</v>
      </c>
      <c r="F17" s="43">
        <f t="shared" si="1"/>
        <v>1461.4723999999999</v>
      </c>
      <c r="G17" s="43">
        <f t="shared" si="2"/>
        <v>5480.5214999999998</v>
      </c>
      <c r="H17" s="43">
        <f t="shared" si="3"/>
        <v>80015.613899999997</v>
      </c>
      <c r="I17" s="43">
        <f t="shared" si="4"/>
        <v>12802.498223999999</v>
      </c>
      <c r="J17" s="43">
        <f t="shared" si="5"/>
        <v>92818.112123999992</v>
      </c>
      <c r="L17" s="58" t="s">
        <v>130</v>
      </c>
      <c r="M17" s="59" t="s">
        <v>139</v>
      </c>
    </row>
    <row r="18" spans="1:13" ht="14.25">
      <c r="A18" s="2" t="s">
        <v>38</v>
      </c>
      <c r="B18" s="1" t="s">
        <v>39</v>
      </c>
      <c r="C18" s="13">
        <v>16358.63</v>
      </c>
      <c r="E18" s="43">
        <f t="shared" si="0"/>
        <v>16358.63</v>
      </c>
      <c r="F18" s="43">
        <f t="shared" si="1"/>
        <v>327.17259999999999</v>
      </c>
      <c r="G18" s="43">
        <f t="shared" si="2"/>
        <v>1226.89725</v>
      </c>
      <c r="H18" s="43">
        <f t="shared" si="3"/>
        <v>17912.699849999997</v>
      </c>
      <c r="I18" s="43">
        <f t="shared" si="4"/>
        <v>2866.0319759999998</v>
      </c>
      <c r="J18" s="43">
        <f t="shared" si="5"/>
        <v>20778.731825999996</v>
      </c>
      <c r="L18" s="58" t="s">
        <v>130</v>
      </c>
      <c r="M18" s="59" t="s">
        <v>140</v>
      </c>
    </row>
    <row r="19" spans="1:13" ht="14.25">
      <c r="A19" s="2" t="s">
        <v>40</v>
      </c>
      <c r="B19" s="1" t="s">
        <v>41</v>
      </c>
      <c r="C19" s="13">
        <v>8702.5300000000007</v>
      </c>
      <c r="E19" s="43">
        <f t="shared" si="0"/>
        <v>8702.5300000000007</v>
      </c>
      <c r="F19" s="43">
        <f t="shared" si="1"/>
        <v>174.0506</v>
      </c>
      <c r="G19" s="43">
        <f t="shared" si="2"/>
        <v>652.68975</v>
      </c>
      <c r="H19" s="43">
        <f t="shared" si="3"/>
        <v>9529.2703500000007</v>
      </c>
      <c r="I19" s="43">
        <f t="shared" si="4"/>
        <v>1524.683256</v>
      </c>
      <c r="J19" s="43">
        <f t="shared" si="5"/>
        <v>11053.953606000001</v>
      </c>
      <c r="L19" s="58" t="s">
        <v>141</v>
      </c>
      <c r="M19" s="59" t="s">
        <v>142</v>
      </c>
    </row>
    <row r="20" spans="1:13" ht="14.25">
      <c r="A20" s="2" t="s">
        <v>42</v>
      </c>
      <c r="B20" s="1" t="s">
        <v>43</v>
      </c>
      <c r="C20" s="13">
        <v>1026.76</v>
      </c>
      <c r="E20" s="43">
        <f t="shared" si="0"/>
        <v>1026.76</v>
      </c>
      <c r="F20" s="43">
        <f t="shared" si="1"/>
        <v>20.5352</v>
      </c>
      <c r="G20" s="43">
        <f t="shared" si="2"/>
        <v>77.006999999999991</v>
      </c>
      <c r="H20" s="43">
        <f t="shared" si="3"/>
        <v>1124.3022000000001</v>
      </c>
      <c r="I20" s="43">
        <f t="shared" si="4"/>
        <v>179.88835200000003</v>
      </c>
      <c r="J20" s="43">
        <f t="shared" si="5"/>
        <v>1304.190552</v>
      </c>
      <c r="L20" s="58" t="s">
        <v>130</v>
      </c>
      <c r="M20" s="59" t="s">
        <v>143</v>
      </c>
    </row>
    <row r="21" spans="1:13" ht="14.25">
      <c r="A21" s="2" t="s">
        <v>44</v>
      </c>
      <c r="B21" s="1" t="s">
        <v>45</v>
      </c>
      <c r="C21" s="13">
        <v>2319.89</v>
      </c>
      <c r="E21" s="43">
        <f t="shared" si="0"/>
        <v>2319.89</v>
      </c>
      <c r="F21" s="43">
        <f t="shared" si="1"/>
        <v>46.397799999999997</v>
      </c>
      <c r="G21" s="43">
        <f t="shared" si="2"/>
        <v>173.99175</v>
      </c>
      <c r="H21" s="43">
        <f t="shared" si="3"/>
        <v>2540.2795500000002</v>
      </c>
      <c r="I21" s="43">
        <f t="shared" si="4"/>
        <v>406.44472800000005</v>
      </c>
      <c r="J21" s="43">
        <f t="shared" si="5"/>
        <v>2946.7242780000001</v>
      </c>
      <c r="L21" s="58" t="s">
        <v>130</v>
      </c>
      <c r="M21" s="59" t="s">
        <v>144</v>
      </c>
    </row>
    <row r="22" spans="1:13" ht="14.25">
      <c r="A22" s="2" t="s">
        <v>46</v>
      </c>
      <c r="B22" s="1" t="s">
        <v>47</v>
      </c>
      <c r="C22" s="13">
        <v>2429.36</v>
      </c>
      <c r="E22" s="43">
        <f t="shared" si="0"/>
        <v>2429.36</v>
      </c>
      <c r="F22" s="43">
        <f t="shared" si="1"/>
        <v>48.587200000000003</v>
      </c>
      <c r="G22" s="43">
        <f t="shared" si="2"/>
        <v>182.202</v>
      </c>
      <c r="H22" s="43">
        <f t="shared" si="3"/>
        <v>2660.1491999999998</v>
      </c>
      <c r="I22" s="43">
        <f t="shared" si="4"/>
        <v>425.62387200000001</v>
      </c>
      <c r="J22" s="43">
        <f t="shared" si="5"/>
        <v>3085.773072</v>
      </c>
      <c r="L22" s="58" t="s">
        <v>130</v>
      </c>
      <c r="M22" s="59" t="s">
        <v>145</v>
      </c>
    </row>
    <row r="23" spans="1:13" ht="14.25">
      <c r="A23" s="2" t="s">
        <v>48</v>
      </c>
      <c r="B23" s="1" t="s">
        <v>49</v>
      </c>
      <c r="C23" s="13">
        <v>110910.55</v>
      </c>
      <c r="E23" s="43">
        <f t="shared" si="0"/>
        <v>110910.55</v>
      </c>
      <c r="F23" s="43">
        <f t="shared" si="1"/>
        <v>2218.2110000000002</v>
      </c>
      <c r="G23" s="43">
        <f t="shared" si="2"/>
        <v>8318.2912500000002</v>
      </c>
      <c r="H23" s="43">
        <f t="shared" si="3"/>
        <v>121447.05224999999</v>
      </c>
      <c r="I23" s="43">
        <f t="shared" si="4"/>
        <v>19431.52836</v>
      </c>
      <c r="J23" s="43">
        <f t="shared" si="5"/>
        <v>140878.58061</v>
      </c>
      <c r="L23" s="58" t="s">
        <v>130</v>
      </c>
      <c r="M23" s="59" t="s">
        <v>146</v>
      </c>
    </row>
    <row r="24" spans="1:13" ht="14.25">
      <c r="A24" s="2" t="s">
        <v>50</v>
      </c>
      <c r="B24" s="1" t="s">
        <v>51</v>
      </c>
      <c r="C24" s="13">
        <v>16121.86</v>
      </c>
      <c r="E24" s="43">
        <f t="shared" si="0"/>
        <v>16121.86</v>
      </c>
      <c r="F24" s="43">
        <f t="shared" si="1"/>
        <v>322.43720000000002</v>
      </c>
      <c r="G24" s="43">
        <f t="shared" si="2"/>
        <v>1209.1395</v>
      </c>
      <c r="H24" s="43">
        <f t="shared" si="3"/>
        <v>17653.436700000002</v>
      </c>
      <c r="I24" s="43">
        <f t="shared" si="4"/>
        <v>2824.5498720000005</v>
      </c>
      <c r="J24" s="43">
        <f t="shared" si="5"/>
        <v>20477.986572000002</v>
      </c>
      <c r="L24" s="58" t="s">
        <v>130</v>
      </c>
      <c r="M24" s="59" t="s">
        <v>147</v>
      </c>
    </row>
    <row r="25" spans="1:13" ht="14.25">
      <c r="A25" s="2" t="s">
        <v>52</v>
      </c>
      <c r="B25" s="1" t="s">
        <v>53</v>
      </c>
      <c r="C25" s="13">
        <v>9919.6</v>
      </c>
      <c r="E25" s="43">
        <f t="shared" si="0"/>
        <v>9919.6</v>
      </c>
      <c r="F25" s="43">
        <f t="shared" si="1"/>
        <v>198.39200000000002</v>
      </c>
      <c r="G25" s="43">
        <f t="shared" si="2"/>
        <v>743.97</v>
      </c>
      <c r="H25" s="43">
        <f t="shared" si="3"/>
        <v>10861.962</v>
      </c>
      <c r="I25" s="43">
        <f t="shared" si="4"/>
        <v>1737.91392</v>
      </c>
      <c r="J25" s="43">
        <f t="shared" si="5"/>
        <v>12599.875919999999</v>
      </c>
      <c r="L25" s="58" t="s">
        <v>130</v>
      </c>
      <c r="M25" s="59" t="s">
        <v>148</v>
      </c>
    </row>
    <row r="26" spans="1:13" ht="14.25">
      <c r="A26" s="2" t="s">
        <v>54</v>
      </c>
      <c r="B26" s="1" t="s">
        <v>55</v>
      </c>
      <c r="C26" s="13">
        <v>16254.61</v>
      </c>
      <c r="E26" s="43">
        <f t="shared" si="0"/>
        <v>16254.61</v>
      </c>
      <c r="F26" s="43">
        <f t="shared" si="1"/>
        <v>325.09219999999999</v>
      </c>
      <c r="G26" s="43">
        <f t="shared" si="2"/>
        <v>1219.09575</v>
      </c>
      <c r="H26" s="43">
        <f t="shared" si="3"/>
        <v>17798.79795</v>
      </c>
      <c r="I26" s="43">
        <f t="shared" si="4"/>
        <v>2847.8076719999999</v>
      </c>
      <c r="J26" s="43">
        <f t="shared" si="5"/>
        <v>20646.605621999999</v>
      </c>
      <c r="L26" s="59" t="s">
        <v>130</v>
      </c>
      <c r="M26" s="59" t="s">
        <v>149</v>
      </c>
    </row>
    <row r="27" spans="1:13" ht="14.25">
      <c r="A27" s="2" t="s">
        <v>56</v>
      </c>
      <c r="B27" s="1" t="s">
        <v>57</v>
      </c>
      <c r="C27" s="13">
        <v>13878.37</v>
      </c>
      <c r="E27" s="43">
        <f t="shared" si="0"/>
        <v>13878.37</v>
      </c>
      <c r="F27" s="43">
        <f t="shared" si="1"/>
        <v>277.56740000000002</v>
      </c>
      <c r="G27" s="43">
        <f t="shared" si="2"/>
        <v>1040.8777500000001</v>
      </c>
      <c r="H27" s="43">
        <f t="shared" si="3"/>
        <v>15196.81515</v>
      </c>
      <c r="I27" s="43">
        <f t="shared" si="4"/>
        <v>2431.4904240000001</v>
      </c>
      <c r="J27" s="43">
        <f t="shared" si="5"/>
        <v>17628.305574000002</v>
      </c>
      <c r="L27" s="60" t="s">
        <v>130</v>
      </c>
      <c r="M27" s="60" t="s">
        <v>150</v>
      </c>
    </row>
    <row r="28" spans="1:13" ht="14.25">
      <c r="A28" s="2" t="s">
        <v>58</v>
      </c>
      <c r="B28" s="1" t="s">
        <v>59</v>
      </c>
      <c r="C28" s="13">
        <v>7023.95</v>
      </c>
      <c r="E28" s="43">
        <f t="shared" si="0"/>
        <v>7023.95</v>
      </c>
      <c r="F28" s="43">
        <f t="shared" si="1"/>
        <v>140.47900000000001</v>
      </c>
      <c r="G28" s="43">
        <f t="shared" si="2"/>
        <v>526.79624999999999</v>
      </c>
      <c r="H28" s="43">
        <f t="shared" si="3"/>
        <v>7691.2252500000004</v>
      </c>
      <c r="I28" s="43">
        <f t="shared" si="4"/>
        <v>1230.5960400000001</v>
      </c>
      <c r="J28" s="43">
        <f t="shared" si="5"/>
        <v>8921.8212899999999</v>
      </c>
      <c r="L28" s="58" t="s">
        <v>130</v>
      </c>
      <c r="M28" s="59" t="s">
        <v>151</v>
      </c>
    </row>
    <row r="29" spans="1:13" ht="14.25">
      <c r="A29" s="2" t="s">
        <v>60</v>
      </c>
      <c r="B29" s="1" t="s">
        <v>61</v>
      </c>
      <c r="C29" s="13">
        <v>22745.03</v>
      </c>
      <c r="E29" s="43">
        <f t="shared" si="0"/>
        <v>22745.03</v>
      </c>
      <c r="F29" s="43">
        <f t="shared" si="1"/>
        <v>454.9006</v>
      </c>
      <c r="G29" s="43">
        <f t="shared" si="2"/>
        <v>1705.8772499999998</v>
      </c>
      <c r="H29" s="43">
        <f t="shared" si="3"/>
        <v>24905.807850000001</v>
      </c>
      <c r="I29" s="43">
        <f t="shared" si="4"/>
        <v>3984.9292560000004</v>
      </c>
      <c r="J29" s="43">
        <f t="shared" si="5"/>
        <v>28890.737106</v>
      </c>
      <c r="L29" s="59" t="s">
        <v>130</v>
      </c>
      <c r="M29" s="59" t="s">
        <v>152</v>
      </c>
    </row>
    <row r="30" spans="1:13" ht="14.25">
      <c r="A30" s="2" t="s">
        <v>62</v>
      </c>
      <c r="B30" s="1" t="s">
        <v>63</v>
      </c>
      <c r="C30" s="13">
        <v>6277.8</v>
      </c>
      <c r="E30" s="43">
        <f t="shared" si="0"/>
        <v>6277.8</v>
      </c>
      <c r="F30" s="43">
        <f t="shared" si="1"/>
        <v>125.55600000000001</v>
      </c>
      <c r="G30" s="43">
        <f t="shared" si="2"/>
        <v>470.83499999999998</v>
      </c>
      <c r="H30" s="43">
        <f t="shared" si="3"/>
        <v>6874.1909999999998</v>
      </c>
      <c r="I30" s="43">
        <f t="shared" si="4"/>
        <v>1099.8705600000001</v>
      </c>
      <c r="J30" s="43">
        <f t="shared" si="5"/>
        <v>7974.0615600000001</v>
      </c>
      <c r="L30" s="59" t="s">
        <v>130</v>
      </c>
      <c r="M30" s="59" t="s">
        <v>153</v>
      </c>
    </row>
    <row r="31" spans="1:13" ht="14.25">
      <c r="A31" s="2" t="s">
        <v>64</v>
      </c>
      <c r="B31" s="1" t="s">
        <v>65</v>
      </c>
      <c r="C31" s="13">
        <v>7587.19</v>
      </c>
      <c r="E31" s="43">
        <f t="shared" si="0"/>
        <v>7587.19</v>
      </c>
      <c r="F31" s="43">
        <f t="shared" si="1"/>
        <v>151.74379999999999</v>
      </c>
      <c r="G31" s="43">
        <f t="shared" si="2"/>
        <v>569.03924999999992</v>
      </c>
      <c r="H31" s="43">
        <f t="shared" si="3"/>
        <v>8307.9730500000005</v>
      </c>
      <c r="I31" s="43">
        <f t="shared" si="4"/>
        <v>1329.2756880000002</v>
      </c>
      <c r="J31" s="43">
        <f t="shared" si="5"/>
        <v>9637.2487380000002</v>
      </c>
      <c r="L31" s="58" t="s">
        <v>141</v>
      </c>
      <c r="M31" s="59" t="s">
        <v>154</v>
      </c>
    </row>
    <row r="32" spans="1:13" ht="14.25">
      <c r="A32" s="2" t="s">
        <v>66</v>
      </c>
      <c r="B32" s="1" t="s">
        <v>67</v>
      </c>
      <c r="C32" s="13">
        <v>9021.5400000000009</v>
      </c>
      <c r="E32" s="43">
        <f t="shared" si="0"/>
        <v>9021.5400000000009</v>
      </c>
      <c r="F32" s="43">
        <f t="shared" si="1"/>
        <v>180.43080000000003</v>
      </c>
      <c r="G32" s="43">
        <f t="shared" si="2"/>
        <v>676.6155</v>
      </c>
      <c r="H32" s="43">
        <f t="shared" si="3"/>
        <v>9878.5863000000008</v>
      </c>
      <c r="I32" s="43">
        <f t="shared" si="4"/>
        <v>1580.5738080000001</v>
      </c>
      <c r="J32" s="43">
        <f t="shared" si="5"/>
        <v>11459.160108</v>
      </c>
      <c r="L32" s="59" t="s">
        <v>130</v>
      </c>
      <c r="M32" s="59" t="s">
        <v>155</v>
      </c>
    </row>
    <row r="33" spans="1:13" ht="14.25">
      <c r="A33" s="2" t="s">
        <v>68</v>
      </c>
      <c r="B33" s="1" t="s">
        <v>69</v>
      </c>
      <c r="C33" s="13">
        <v>41888.68</v>
      </c>
      <c r="E33" s="43">
        <f t="shared" si="0"/>
        <v>41888.68</v>
      </c>
      <c r="F33" s="43">
        <f t="shared" si="1"/>
        <v>837.77359999999999</v>
      </c>
      <c r="G33" s="43">
        <f t="shared" si="2"/>
        <v>3141.6509999999998</v>
      </c>
      <c r="H33" s="43">
        <f t="shared" si="3"/>
        <v>45868.104599999999</v>
      </c>
      <c r="I33" s="43">
        <f t="shared" si="4"/>
        <v>7338.8967359999997</v>
      </c>
      <c r="J33" s="43">
        <f t="shared" si="5"/>
        <v>53207.001336000001</v>
      </c>
      <c r="L33" s="59" t="s">
        <v>136</v>
      </c>
      <c r="M33" s="59" t="s">
        <v>156</v>
      </c>
    </row>
    <row r="34" spans="1:13" ht="14.25">
      <c r="A34" s="2" t="s">
        <v>70</v>
      </c>
      <c r="B34" s="1" t="s">
        <v>71</v>
      </c>
      <c r="C34" s="13">
        <v>5235.7299999999996</v>
      </c>
      <c r="E34" s="43">
        <f t="shared" si="0"/>
        <v>5235.7299999999996</v>
      </c>
      <c r="F34" s="43">
        <f t="shared" si="1"/>
        <v>104.71459999999999</v>
      </c>
      <c r="G34" s="43">
        <f t="shared" si="2"/>
        <v>392.67974999999996</v>
      </c>
      <c r="H34" s="43">
        <f t="shared" si="3"/>
        <v>5733.12435</v>
      </c>
      <c r="I34" s="43">
        <f t="shared" si="4"/>
        <v>917.29989599999999</v>
      </c>
      <c r="J34" s="43">
        <f t="shared" si="5"/>
        <v>6650.4242460000005</v>
      </c>
      <c r="L34" s="59" t="s">
        <v>130</v>
      </c>
      <c r="M34" s="59" t="s">
        <v>157</v>
      </c>
    </row>
    <row r="35" spans="1:13" ht="14.25">
      <c r="A35" s="2" t="s">
        <v>72</v>
      </c>
      <c r="B35" s="1" t="s">
        <v>73</v>
      </c>
      <c r="C35" s="13">
        <v>1026.76</v>
      </c>
      <c r="E35" s="43">
        <f t="shared" si="0"/>
        <v>1026.76</v>
      </c>
      <c r="F35" s="43">
        <f t="shared" si="1"/>
        <v>20.5352</v>
      </c>
      <c r="G35" s="43">
        <f t="shared" si="2"/>
        <v>77.006999999999991</v>
      </c>
      <c r="H35" s="43">
        <f t="shared" si="3"/>
        <v>1124.3022000000001</v>
      </c>
      <c r="I35" s="43">
        <f t="shared" si="4"/>
        <v>179.88835200000003</v>
      </c>
      <c r="J35" s="43">
        <f t="shared" si="5"/>
        <v>1304.190552</v>
      </c>
      <c r="L35" s="59" t="s">
        <v>130</v>
      </c>
      <c r="M35" s="59" t="s">
        <v>158</v>
      </c>
    </row>
    <row r="36" spans="1:13" ht="14.25">
      <c r="A36" s="2" t="s">
        <v>74</v>
      </c>
      <c r="B36" s="1" t="s">
        <v>75</v>
      </c>
      <c r="C36" s="13">
        <v>1026.76</v>
      </c>
      <c r="E36" s="43">
        <f t="shared" si="0"/>
        <v>1026.76</v>
      </c>
      <c r="F36" s="43">
        <f t="shared" si="1"/>
        <v>20.5352</v>
      </c>
      <c r="G36" s="43">
        <f t="shared" si="2"/>
        <v>77.006999999999991</v>
      </c>
      <c r="H36" s="43">
        <f t="shared" si="3"/>
        <v>1124.3022000000001</v>
      </c>
      <c r="I36" s="43">
        <f t="shared" si="4"/>
        <v>179.88835200000003</v>
      </c>
      <c r="J36" s="43">
        <f t="shared" si="5"/>
        <v>1304.190552</v>
      </c>
      <c r="L36" s="59" t="s">
        <v>136</v>
      </c>
      <c r="M36" s="59" t="s">
        <v>159</v>
      </c>
    </row>
    <row r="37" spans="1:13" ht="14.25">
      <c r="A37" s="2" t="s">
        <v>76</v>
      </c>
      <c r="B37" s="1" t="s">
        <v>77</v>
      </c>
      <c r="C37" s="13">
        <v>1480.5</v>
      </c>
      <c r="E37" s="43">
        <f t="shared" si="0"/>
        <v>1480.5</v>
      </c>
      <c r="F37" s="43">
        <f t="shared" si="1"/>
        <v>29.61</v>
      </c>
      <c r="G37" s="43">
        <f t="shared" si="2"/>
        <v>111.03749999999999</v>
      </c>
      <c r="H37" s="43">
        <f t="shared" si="3"/>
        <v>1621.1474999999998</v>
      </c>
      <c r="I37" s="43">
        <f t="shared" si="4"/>
        <v>259.3836</v>
      </c>
      <c r="J37" s="43">
        <f t="shared" si="5"/>
        <v>1880.5310999999997</v>
      </c>
      <c r="L37" s="59" t="s">
        <v>130</v>
      </c>
      <c r="M37" s="59" t="s">
        <v>160</v>
      </c>
    </row>
    <row r="38" spans="1:13" ht="14.25">
      <c r="A38" s="2" t="s">
        <v>78</v>
      </c>
      <c r="B38" s="1" t="s">
        <v>79</v>
      </c>
      <c r="C38" s="13">
        <v>1026.76</v>
      </c>
      <c r="E38" s="43">
        <f t="shared" si="0"/>
        <v>1026.76</v>
      </c>
      <c r="F38" s="43">
        <f t="shared" si="1"/>
        <v>20.5352</v>
      </c>
      <c r="G38" s="43">
        <f t="shared" si="2"/>
        <v>77.006999999999991</v>
      </c>
      <c r="H38" s="43">
        <f t="shared" si="3"/>
        <v>1124.3022000000001</v>
      </c>
      <c r="I38" s="43">
        <f t="shared" si="4"/>
        <v>179.88835200000003</v>
      </c>
      <c r="J38" s="43">
        <f t="shared" si="5"/>
        <v>1304.190552</v>
      </c>
      <c r="L38" s="58" t="s">
        <v>130</v>
      </c>
      <c r="M38" s="59" t="s">
        <v>161</v>
      </c>
    </row>
    <row r="39" spans="1:13" ht="14.25">
      <c r="A39" s="2" t="s">
        <v>80</v>
      </c>
      <c r="B39" s="1" t="s">
        <v>81</v>
      </c>
      <c r="C39" s="13">
        <v>1821.37</v>
      </c>
      <c r="E39" s="43">
        <f t="shared" si="0"/>
        <v>1821.37</v>
      </c>
      <c r="F39" s="43">
        <f t="shared" si="1"/>
        <v>36.427399999999999</v>
      </c>
      <c r="G39" s="43">
        <f t="shared" si="2"/>
        <v>136.60274999999999</v>
      </c>
      <c r="H39" s="43">
        <f t="shared" si="3"/>
        <v>1994.4001499999999</v>
      </c>
      <c r="I39" s="43">
        <f t="shared" si="4"/>
        <v>319.10402399999998</v>
      </c>
      <c r="J39" s="43">
        <f t="shared" si="5"/>
        <v>2313.5041739999997</v>
      </c>
      <c r="L39" s="58" t="s">
        <v>136</v>
      </c>
      <c r="M39" s="59" t="s">
        <v>162</v>
      </c>
    </row>
    <row r="40" spans="1:13" ht="14.25">
      <c r="A40" s="2" t="s">
        <v>82</v>
      </c>
      <c r="B40" s="1" t="s">
        <v>83</v>
      </c>
      <c r="C40" s="13">
        <v>1499.96</v>
      </c>
      <c r="E40" s="43">
        <f t="shared" si="0"/>
        <v>1499.96</v>
      </c>
      <c r="F40" s="43">
        <f t="shared" si="1"/>
        <v>29.999200000000002</v>
      </c>
      <c r="G40" s="43">
        <f t="shared" si="2"/>
        <v>112.497</v>
      </c>
      <c r="H40" s="43">
        <f t="shared" si="3"/>
        <v>1642.4562000000001</v>
      </c>
      <c r="I40" s="43">
        <f t="shared" si="4"/>
        <v>262.79299200000003</v>
      </c>
      <c r="J40" s="43">
        <f t="shared" si="5"/>
        <v>1905.2491920000002</v>
      </c>
      <c r="L40" s="58" t="s">
        <v>130</v>
      </c>
      <c r="M40" s="59" t="s">
        <v>163</v>
      </c>
    </row>
    <row r="41" spans="1:13" ht="14.25">
      <c r="A41" s="2" t="s">
        <v>84</v>
      </c>
      <c r="B41" s="1" t="s">
        <v>85</v>
      </c>
      <c r="C41" s="13">
        <v>6562.9</v>
      </c>
      <c r="E41" s="43">
        <f t="shared" si="0"/>
        <v>6562.9</v>
      </c>
      <c r="F41" s="43">
        <f t="shared" si="1"/>
        <v>131.25799999999998</v>
      </c>
      <c r="G41" s="43">
        <f t="shared" si="2"/>
        <v>492.21749999999997</v>
      </c>
      <c r="H41" s="43">
        <f t="shared" si="3"/>
        <v>7186.3754999999992</v>
      </c>
      <c r="I41" s="43">
        <f t="shared" si="4"/>
        <v>1149.82008</v>
      </c>
      <c r="J41" s="43">
        <f t="shared" si="5"/>
        <v>8336.1955799999996</v>
      </c>
      <c r="L41" s="58" t="s">
        <v>141</v>
      </c>
      <c r="M41" s="59" t="s">
        <v>164</v>
      </c>
    </row>
    <row r="42" spans="1:13" ht="14.25">
      <c r="A42" s="2" t="s">
        <v>86</v>
      </c>
      <c r="B42" s="1" t="s">
        <v>87</v>
      </c>
      <c r="C42" s="13">
        <v>1026.76</v>
      </c>
      <c r="E42" s="43">
        <f t="shared" si="0"/>
        <v>1026.76</v>
      </c>
      <c r="F42" s="43">
        <f t="shared" si="1"/>
        <v>20.5352</v>
      </c>
      <c r="G42" s="43">
        <f t="shared" si="2"/>
        <v>77.006999999999991</v>
      </c>
      <c r="H42" s="43">
        <f t="shared" si="3"/>
        <v>1124.3022000000001</v>
      </c>
      <c r="I42" s="43">
        <f t="shared" si="4"/>
        <v>179.88835200000003</v>
      </c>
      <c r="J42" s="43">
        <f t="shared" si="5"/>
        <v>1304.190552</v>
      </c>
      <c r="L42" s="58" t="s">
        <v>136</v>
      </c>
      <c r="M42" s="59" t="s">
        <v>165</v>
      </c>
    </row>
    <row r="43" spans="1:13" ht="14.25">
      <c r="A43" s="2" t="s">
        <v>88</v>
      </c>
      <c r="B43" s="1" t="s">
        <v>89</v>
      </c>
      <c r="C43" s="13">
        <v>4670.82</v>
      </c>
      <c r="E43" s="43">
        <f t="shared" si="0"/>
        <v>4670.82</v>
      </c>
      <c r="F43" s="43">
        <f t="shared" si="1"/>
        <v>93.416399999999996</v>
      </c>
      <c r="G43" s="43">
        <f t="shared" si="2"/>
        <v>350.31149999999997</v>
      </c>
      <c r="H43" s="43">
        <f t="shared" si="3"/>
        <v>5114.5478999999996</v>
      </c>
      <c r="I43" s="43">
        <f t="shared" si="4"/>
        <v>818.32766399999991</v>
      </c>
      <c r="J43" s="43">
        <f t="shared" si="5"/>
        <v>5932.8755639999999</v>
      </c>
      <c r="L43" s="58" t="s">
        <v>130</v>
      </c>
      <c r="M43" s="59" t="s">
        <v>166</v>
      </c>
    </row>
    <row r="44" spans="1:13" ht="14.25">
      <c r="A44" s="2" t="s">
        <v>90</v>
      </c>
      <c r="B44" s="1" t="s">
        <v>91</v>
      </c>
      <c r="C44" s="13">
        <v>5502.38</v>
      </c>
      <c r="E44" s="43">
        <f t="shared" si="0"/>
        <v>5502.38</v>
      </c>
      <c r="F44" s="43">
        <f t="shared" si="1"/>
        <v>110.0476</v>
      </c>
      <c r="G44" s="43">
        <f t="shared" si="2"/>
        <v>412.67849999999999</v>
      </c>
      <c r="H44" s="43">
        <f t="shared" si="3"/>
        <v>6025.1061</v>
      </c>
      <c r="I44" s="43">
        <f t="shared" si="4"/>
        <v>964.016976</v>
      </c>
      <c r="J44" s="43">
        <f t="shared" si="5"/>
        <v>6989.1230759999999</v>
      </c>
      <c r="L44" s="59" t="s">
        <v>130</v>
      </c>
      <c r="M44" s="59" t="s">
        <v>167</v>
      </c>
    </row>
    <row r="45" spans="1:13" ht="14.25">
      <c r="A45" s="2" t="s">
        <v>92</v>
      </c>
      <c r="B45" s="1" t="s">
        <v>93</v>
      </c>
      <c r="C45" s="13">
        <v>4483.33</v>
      </c>
      <c r="E45" s="43">
        <f t="shared" si="0"/>
        <v>4483.33</v>
      </c>
      <c r="F45" s="43">
        <f t="shared" si="1"/>
        <v>89.666600000000003</v>
      </c>
      <c r="G45" s="43">
        <f t="shared" si="2"/>
        <v>336.24975000000001</v>
      </c>
      <c r="H45" s="43">
        <f t="shared" si="3"/>
        <v>4909.2463499999994</v>
      </c>
      <c r="I45" s="43">
        <f t="shared" si="4"/>
        <v>785.4794159999999</v>
      </c>
      <c r="J45" s="43">
        <f t="shared" si="5"/>
        <v>5694.7257659999996</v>
      </c>
      <c r="L45" s="58" t="s">
        <v>136</v>
      </c>
      <c r="M45" s="59" t="s">
        <v>168</v>
      </c>
    </row>
    <row r="46" spans="1:13" ht="14.25">
      <c r="A46" s="2" t="s">
        <v>94</v>
      </c>
      <c r="B46" s="1" t="s">
        <v>95</v>
      </c>
      <c r="C46" s="13">
        <v>2635.93</v>
      </c>
      <c r="E46" s="43">
        <f t="shared" si="0"/>
        <v>2635.93</v>
      </c>
      <c r="F46" s="43">
        <f t="shared" si="1"/>
        <v>52.718599999999995</v>
      </c>
      <c r="G46" s="43">
        <f t="shared" si="2"/>
        <v>197.69474999999997</v>
      </c>
      <c r="H46" s="43">
        <f t="shared" si="3"/>
        <v>2886.3433500000001</v>
      </c>
      <c r="I46" s="43">
        <f t="shared" si="4"/>
        <v>461.81493600000005</v>
      </c>
      <c r="J46" s="43">
        <f t="shared" si="5"/>
        <v>3348.1582860000003</v>
      </c>
      <c r="L46" s="61" t="s">
        <v>130</v>
      </c>
      <c r="M46" s="61" t="s">
        <v>169</v>
      </c>
    </row>
    <row r="49" spans="1:10" s="7" customFormat="1">
      <c r="A49" s="15"/>
      <c r="C49" s="7" t="s">
        <v>96</v>
      </c>
      <c r="E49" s="7" t="s">
        <v>96</v>
      </c>
      <c r="F49" s="7" t="s">
        <v>96</v>
      </c>
      <c r="G49" s="7" t="s">
        <v>96</v>
      </c>
      <c r="H49" s="7" t="s">
        <v>96</v>
      </c>
      <c r="I49" s="7" t="s">
        <v>96</v>
      </c>
      <c r="J49" s="7" t="s">
        <v>96</v>
      </c>
    </row>
    <row r="50" spans="1:10" ht="13.5" thickBot="1">
      <c r="A50" s="18" t="s">
        <v>97</v>
      </c>
      <c r="B50" s="1" t="s">
        <v>98</v>
      </c>
      <c r="C50" s="17">
        <v>435227.91</v>
      </c>
      <c r="E50" s="44">
        <f>SUM(E11:E46)</f>
        <v>435227.91000000003</v>
      </c>
      <c r="F50" s="44">
        <f t="shared" ref="F50:J50" si="6">SUM(F11:F46)</f>
        <v>8704.5582000000013</v>
      </c>
      <c r="G50" s="44">
        <f t="shared" si="6"/>
        <v>32642.093249999998</v>
      </c>
      <c r="H50" s="44">
        <f t="shared" si="6"/>
        <v>476574.56144999992</v>
      </c>
      <c r="I50" s="44">
        <f t="shared" si="6"/>
        <v>76251.929831999994</v>
      </c>
      <c r="J50" s="44">
        <f t="shared" si="6"/>
        <v>552826.49128200009</v>
      </c>
    </row>
    <row r="51" spans="1:10" ht="12" thickTop="1"/>
    <row r="52" spans="1:10">
      <c r="C52" s="1" t="s">
        <v>98</v>
      </c>
    </row>
    <row r="53" spans="1:10">
      <c r="A53" s="2" t="s">
        <v>98</v>
      </c>
      <c r="B53" s="1" t="s">
        <v>98</v>
      </c>
      <c r="C53" s="16"/>
    </row>
  </sheetData>
  <autoFilter ref="A10:M46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pane xSplit="2" ySplit="10" topLeftCell="G11" activePane="bottomRight" state="frozen"/>
      <selection pane="topRight" activeCell="C1" sqref="C1"/>
      <selection pane="bottomLeft" activeCell="A13" sqref="A13"/>
      <selection pane="bottomRight" activeCell="H43" sqref="H43"/>
    </sheetView>
  </sheetViews>
  <sheetFormatPr baseColWidth="10" defaultRowHeight="11.25"/>
  <cols>
    <col min="1" max="1" width="9.85546875" style="2" customWidth="1"/>
    <col min="2" max="2" width="28.140625" style="1" customWidth="1"/>
    <col min="3" max="3" width="13.140625" style="1" customWidth="1"/>
    <col min="4" max="4" width="13.5703125" style="1" customWidth="1"/>
    <col min="5" max="5" width="13.42578125" style="1" customWidth="1"/>
    <col min="6" max="6" width="13.5703125" style="1" bestFit="1" customWidth="1"/>
    <col min="7" max="9" width="13" style="1" bestFit="1" customWidth="1"/>
    <col min="10" max="10" width="13.28515625" style="1" customWidth="1"/>
    <col min="11" max="11" width="12.140625" style="1" customWidth="1"/>
    <col min="12" max="12" width="12.7109375" style="1" customWidth="1"/>
    <col min="13" max="13" width="10.42578125" style="1" customWidth="1"/>
    <col min="14" max="14" width="12.140625" style="1" customWidth="1"/>
    <col min="15" max="15" width="13" style="1" bestFit="1" customWidth="1"/>
    <col min="16" max="16" width="14" style="1" customWidth="1"/>
    <col min="17" max="16384" width="11.42578125" style="1"/>
  </cols>
  <sheetData>
    <row r="1" spans="1:16" ht="18" customHeight="1">
      <c r="A1" s="3" t="s">
        <v>0</v>
      </c>
      <c r="B1" s="46" t="s">
        <v>98</v>
      </c>
      <c r="C1" s="47"/>
      <c r="D1" s="47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12253.29</v>
      </c>
      <c r="F11" s="13">
        <v>13280.05</v>
      </c>
      <c r="G11" s="13">
        <v>0</v>
      </c>
      <c r="H11" s="13">
        <v>0</v>
      </c>
      <c r="I11" s="13">
        <v>0</v>
      </c>
      <c r="J11" s="13">
        <v>3136.85</v>
      </c>
      <c r="K11" s="13">
        <v>327.10000000000002</v>
      </c>
      <c r="L11" s="13">
        <v>0</v>
      </c>
      <c r="M11" s="13">
        <v>0.03</v>
      </c>
      <c r="N11" s="13">
        <v>266.67</v>
      </c>
      <c r="O11" s="13">
        <v>3730.65</v>
      </c>
      <c r="P11" s="13">
        <v>9549.4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4579.88</v>
      </c>
      <c r="F12" s="13">
        <v>5606.64</v>
      </c>
      <c r="G12" s="13">
        <v>0</v>
      </c>
      <c r="H12" s="13">
        <v>0</v>
      </c>
      <c r="I12" s="13">
        <v>0</v>
      </c>
      <c r="J12" s="13">
        <v>959.99</v>
      </c>
      <c r="K12" s="13">
        <v>155.5</v>
      </c>
      <c r="L12" s="13">
        <v>0</v>
      </c>
      <c r="M12" s="13">
        <v>0.08</v>
      </c>
      <c r="N12" s="13">
        <v>266.67</v>
      </c>
      <c r="O12" s="13">
        <v>1382.24</v>
      </c>
      <c r="P12" s="13">
        <v>4224.3999999999996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0</v>
      </c>
      <c r="F13" s="13">
        <v>1026.76</v>
      </c>
      <c r="G13" s="13">
        <v>367.06</v>
      </c>
      <c r="H13" s="13">
        <v>0</v>
      </c>
      <c r="I13" s="14">
        <v>-18.41</v>
      </c>
      <c r="J13" s="13">
        <v>0</v>
      </c>
      <c r="K13" s="13">
        <v>263.97000000000003</v>
      </c>
      <c r="L13" s="13">
        <v>0</v>
      </c>
      <c r="M13" s="13">
        <v>0.14000000000000001</v>
      </c>
      <c r="N13" s="13">
        <v>0</v>
      </c>
      <c r="O13" s="13">
        <v>612.76</v>
      </c>
      <c r="P13" s="13">
        <v>414</v>
      </c>
    </row>
    <row r="14" spans="1:16">
      <c r="A14" s="2" t="s">
        <v>30</v>
      </c>
      <c r="B14" s="1" t="s">
        <v>31</v>
      </c>
      <c r="C14" s="13">
        <v>1500</v>
      </c>
      <c r="D14" s="13">
        <v>250</v>
      </c>
      <c r="E14" s="13">
        <v>0</v>
      </c>
      <c r="F14" s="13">
        <v>1750</v>
      </c>
      <c r="G14" s="13">
        <v>0</v>
      </c>
      <c r="H14" s="13">
        <v>0</v>
      </c>
      <c r="I14" s="13">
        <v>0</v>
      </c>
      <c r="J14" s="13">
        <v>144.21</v>
      </c>
      <c r="K14" s="13">
        <v>44.69</v>
      </c>
      <c r="L14" s="13">
        <v>0</v>
      </c>
      <c r="M14" s="13">
        <v>0.1</v>
      </c>
      <c r="N14" s="13">
        <v>0</v>
      </c>
      <c r="O14" s="13">
        <v>189</v>
      </c>
      <c r="P14" s="13">
        <v>1561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1939.73</v>
      </c>
      <c r="F15" s="13">
        <v>2966.49</v>
      </c>
      <c r="G15" s="13">
        <v>478.69</v>
      </c>
      <c r="H15" s="13">
        <v>0</v>
      </c>
      <c r="I15" s="13">
        <v>0</v>
      </c>
      <c r="J15" s="13">
        <v>378.25</v>
      </c>
      <c r="K15" s="13">
        <v>158.25</v>
      </c>
      <c r="L15" s="13">
        <v>0</v>
      </c>
      <c r="M15" s="14">
        <v>-0.1</v>
      </c>
      <c r="N15" s="13">
        <v>0</v>
      </c>
      <c r="O15" s="13">
        <v>1015.09</v>
      </c>
      <c r="P15" s="13">
        <v>1951.4</v>
      </c>
    </row>
    <row r="16" spans="1:16">
      <c r="A16" s="2" t="s">
        <v>34</v>
      </c>
      <c r="B16" s="1" t="s">
        <v>35</v>
      </c>
      <c r="C16" s="13">
        <v>880.08</v>
      </c>
      <c r="D16" s="13">
        <v>146.68</v>
      </c>
      <c r="E16" s="13">
        <v>6031.28</v>
      </c>
      <c r="F16" s="13">
        <v>7058.04</v>
      </c>
      <c r="G16" s="13">
        <v>0</v>
      </c>
      <c r="H16" s="13">
        <v>0</v>
      </c>
      <c r="I16" s="13">
        <v>0</v>
      </c>
      <c r="J16" s="13">
        <v>1301.3599999999999</v>
      </c>
      <c r="K16" s="13">
        <v>45.36</v>
      </c>
      <c r="L16" s="13">
        <v>0</v>
      </c>
      <c r="M16" s="13">
        <v>0.12</v>
      </c>
      <c r="N16" s="13">
        <v>0</v>
      </c>
      <c r="O16" s="13">
        <v>1346.84</v>
      </c>
      <c r="P16" s="13">
        <v>5711.2</v>
      </c>
    </row>
    <row r="17" spans="1:16">
      <c r="A17" s="2" t="s">
        <v>36</v>
      </c>
      <c r="B17" s="1" t="s">
        <v>37</v>
      </c>
      <c r="C17" s="13">
        <v>4000.08</v>
      </c>
      <c r="D17" s="13">
        <v>666.68</v>
      </c>
      <c r="E17" s="13">
        <v>68406.86</v>
      </c>
      <c r="F17" s="13">
        <v>73073.62</v>
      </c>
      <c r="G17" s="13">
        <v>0</v>
      </c>
      <c r="H17" s="13">
        <v>0</v>
      </c>
      <c r="I17" s="13">
        <v>0</v>
      </c>
      <c r="J17" s="13">
        <v>23481.35</v>
      </c>
      <c r="K17" s="13">
        <v>360.26</v>
      </c>
      <c r="L17" s="13">
        <v>0</v>
      </c>
      <c r="M17" s="13">
        <v>0.01</v>
      </c>
      <c r="N17" s="13">
        <v>480</v>
      </c>
      <c r="O17" s="13">
        <v>24321.62</v>
      </c>
      <c r="P17" s="13">
        <v>48752</v>
      </c>
    </row>
    <row r="18" spans="1:16">
      <c r="A18" s="2" t="s">
        <v>38</v>
      </c>
      <c r="B18" s="1" t="s">
        <v>39</v>
      </c>
      <c r="C18" s="13">
        <v>880.08</v>
      </c>
      <c r="D18" s="13">
        <v>146.68</v>
      </c>
      <c r="E18" s="13">
        <v>15331.87</v>
      </c>
      <c r="F18" s="13">
        <v>16358.63</v>
      </c>
      <c r="G18" s="13">
        <v>0</v>
      </c>
      <c r="H18" s="13">
        <v>0</v>
      </c>
      <c r="I18" s="13">
        <v>0</v>
      </c>
      <c r="J18" s="13">
        <v>4099.7700000000004</v>
      </c>
      <c r="K18" s="13">
        <v>281.52</v>
      </c>
      <c r="L18" s="13">
        <v>0</v>
      </c>
      <c r="M18" s="14">
        <v>-0.13</v>
      </c>
      <c r="N18" s="13">
        <v>266.67</v>
      </c>
      <c r="O18" s="13">
        <v>4647.83</v>
      </c>
      <c r="P18" s="13">
        <v>11710.8</v>
      </c>
    </row>
    <row r="19" spans="1:16">
      <c r="A19" s="2" t="s">
        <v>40</v>
      </c>
      <c r="B19" s="1" t="s">
        <v>41</v>
      </c>
      <c r="C19" s="13">
        <v>1000.08</v>
      </c>
      <c r="D19" s="13">
        <v>166.68</v>
      </c>
      <c r="E19" s="13">
        <v>7535.77</v>
      </c>
      <c r="F19" s="13">
        <v>8702.5300000000007</v>
      </c>
      <c r="G19" s="13">
        <v>405.41</v>
      </c>
      <c r="H19" s="13">
        <v>0</v>
      </c>
      <c r="I19" s="13">
        <v>0</v>
      </c>
      <c r="J19" s="13">
        <v>1763.6</v>
      </c>
      <c r="K19" s="13">
        <v>138.4</v>
      </c>
      <c r="L19" s="13">
        <v>0</v>
      </c>
      <c r="M19" s="14">
        <v>-0.08</v>
      </c>
      <c r="N19" s="13">
        <v>0</v>
      </c>
      <c r="O19" s="13">
        <v>2307.33</v>
      </c>
      <c r="P19" s="13">
        <v>6395.2</v>
      </c>
    </row>
    <row r="20" spans="1:16">
      <c r="A20" s="2" t="s">
        <v>42</v>
      </c>
      <c r="B20" s="1" t="s">
        <v>43</v>
      </c>
      <c r="C20" s="13">
        <v>880.08</v>
      </c>
      <c r="D20" s="13">
        <v>146.68</v>
      </c>
      <c r="E20" s="13">
        <v>0</v>
      </c>
      <c r="F20" s="13">
        <v>1026.76</v>
      </c>
      <c r="G20" s="13">
        <v>0</v>
      </c>
      <c r="H20" s="13">
        <v>0</v>
      </c>
      <c r="I20" s="14">
        <v>-18.41</v>
      </c>
      <c r="J20" s="13">
        <v>0</v>
      </c>
      <c r="K20" s="13">
        <v>25.48</v>
      </c>
      <c r="L20" s="13">
        <v>0</v>
      </c>
      <c r="M20" s="13">
        <v>0.09</v>
      </c>
      <c r="N20" s="13">
        <v>0</v>
      </c>
      <c r="O20" s="13">
        <v>7.16</v>
      </c>
      <c r="P20" s="13">
        <v>1019.6</v>
      </c>
    </row>
    <row r="21" spans="1:16">
      <c r="A21" s="2" t="s">
        <v>44</v>
      </c>
      <c r="B21" s="1" t="s">
        <v>45</v>
      </c>
      <c r="C21" s="13">
        <v>880.08</v>
      </c>
      <c r="D21" s="13">
        <v>146.68</v>
      </c>
      <c r="E21" s="13">
        <v>1293.1300000000001</v>
      </c>
      <c r="F21" s="13">
        <v>2319.89</v>
      </c>
      <c r="G21" s="13">
        <v>0</v>
      </c>
      <c r="H21" s="13">
        <v>0</v>
      </c>
      <c r="I21" s="13">
        <v>0</v>
      </c>
      <c r="J21" s="13">
        <v>241.91</v>
      </c>
      <c r="K21" s="13">
        <v>25.48</v>
      </c>
      <c r="L21" s="13">
        <v>0</v>
      </c>
      <c r="M21" s="13">
        <v>0.1</v>
      </c>
      <c r="N21" s="13">
        <v>0</v>
      </c>
      <c r="O21" s="13">
        <v>267.49</v>
      </c>
      <c r="P21" s="13">
        <v>2052.4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1402.6</v>
      </c>
      <c r="F22" s="13">
        <v>2429.36</v>
      </c>
      <c r="G22" s="13">
        <v>0</v>
      </c>
      <c r="H22" s="13">
        <v>0</v>
      </c>
      <c r="I22" s="13">
        <v>0</v>
      </c>
      <c r="J22" s="13">
        <v>263.52</v>
      </c>
      <c r="K22" s="13">
        <v>25.48</v>
      </c>
      <c r="L22" s="13">
        <v>0</v>
      </c>
      <c r="M22" s="14">
        <v>-0.04</v>
      </c>
      <c r="N22" s="13">
        <v>0</v>
      </c>
      <c r="O22" s="13">
        <v>288.95999999999998</v>
      </c>
      <c r="P22" s="13">
        <v>2140.4</v>
      </c>
    </row>
    <row r="23" spans="1:16">
      <c r="A23" s="2" t="s">
        <v>48</v>
      </c>
      <c r="B23" s="1" t="s">
        <v>49</v>
      </c>
      <c r="C23" s="13">
        <v>6000</v>
      </c>
      <c r="D23" s="13">
        <v>1000</v>
      </c>
      <c r="E23" s="13">
        <v>103910.55</v>
      </c>
      <c r="F23" s="13">
        <v>110910.55</v>
      </c>
      <c r="G23" s="13">
        <v>176</v>
      </c>
      <c r="H23" s="13">
        <v>0</v>
      </c>
      <c r="I23" s="13">
        <v>0</v>
      </c>
      <c r="J23" s="13">
        <v>36724.269999999997</v>
      </c>
      <c r="K23" s="13">
        <v>360.26</v>
      </c>
      <c r="L23" s="13">
        <v>0</v>
      </c>
      <c r="M23" s="14">
        <v>-0.18</v>
      </c>
      <c r="N23" s="13">
        <v>380</v>
      </c>
      <c r="O23" s="13">
        <v>37640.35</v>
      </c>
      <c r="P23" s="13">
        <v>73270.2</v>
      </c>
    </row>
    <row r="24" spans="1:16">
      <c r="A24" s="2" t="s">
        <v>50</v>
      </c>
      <c r="B24" s="1" t="s">
        <v>51</v>
      </c>
      <c r="C24" s="13">
        <v>880.08</v>
      </c>
      <c r="D24" s="13">
        <v>146.68</v>
      </c>
      <c r="E24" s="13">
        <v>15095.1</v>
      </c>
      <c r="F24" s="13">
        <v>16121.86</v>
      </c>
      <c r="G24" s="13">
        <v>0</v>
      </c>
      <c r="H24" s="13">
        <v>0</v>
      </c>
      <c r="I24" s="13">
        <v>0</v>
      </c>
      <c r="J24" s="13">
        <v>4024</v>
      </c>
      <c r="K24" s="13">
        <v>223.48</v>
      </c>
      <c r="L24" s="13">
        <v>0</v>
      </c>
      <c r="M24" s="14">
        <v>-0.09</v>
      </c>
      <c r="N24" s="13">
        <v>266.67</v>
      </c>
      <c r="O24" s="13">
        <v>4514.0600000000004</v>
      </c>
      <c r="P24" s="13">
        <v>11607.8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8892.84</v>
      </c>
      <c r="F25" s="13">
        <v>9919.6</v>
      </c>
      <c r="G25" s="13">
        <v>0</v>
      </c>
      <c r="H25" s="13">
        <v>0</v>
      </c>
      <c r="I25" s="13">
        <v>0</v>
      </c>
      <c r="J25" s="13">
        <v>2128.7199999999998</v>
      </c>
      <c r="K25" s="13">
        <v>119.17</v>
      </c>
      <c r="L25" s="13">
        <v>0</v>
      </c>
      <c r="M25" s="14">
        <v>-0.09</v>
      </c>
      <c r="N25" s="13">
        <v>350</v>
      </c>
      <c r="O25" s="13">
        <v>2597.8000000000002</v>
      </c>
      <c r="P25" s="13">
        <v>7321.8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15227.85</v>
      </c>
      <c r="F26" s="13">
        <v>16254.61</v>
      </c>
      <c r="G26" s="13">
        <v>0</v>
      </c>
      <c r="H26" s="13">
        <v>0</v>
      </c>
      <c r="I26" s="13">
        <v>0</v>
      </c>
      <c r="J26" s="13">
        <v>4066.48</v>
      </c>
      <c r="K26" s="13">
        <v>344.5</v>
      </c>
      <c r="L26" s="13">
        <v>0</v>
      </c>
      <c r="M26" s="13">
        <v>0.03</v>
      </c>
      <c r="N26" s="13">
        <v>0</v>
      </c>
      <c r="O26" s="13">
        <v>4411.01</v>
      </c>
      <c r="P26" s="13">
        <v>11843.6</v>
      </c>
    </row>
    <row r="27" spans="1:16">
      <c r="A27" s="2" t="s">
        <v>56</v>
      </c>
      <c r="B27" s="1" t="s">
        <v>57</v>
      </c>
      <c r="C27" s="13">
        <v>0</v>
      </c>
      <c r="D27" s="13">
        <v>0</v>
      </c>
      <c r="E27" s="13">
        <v>13878.37</v>
      </c>
      <c r="F27" s="13">
        <v>13878.37</v>
      </c>
      <c r="G27" s="13">
        <v>0</v>
      </c>
      <c r="H27" s="13">
        <v>0</v>
      </c>
      <c r="I27" s="13">
        <v>0</v>
      </c>
      <c r="J27" s="13">
        <v>3316.35</v>
      </c>
      <c r="K27" s="13">
        <v>0</v>
      </c>
      <c r="L27" s="13">
        <v>0</v>
      </c>
      <c r="M27" s="13">
        <v>0.02</v>
      </c>
      <c r="N27" s="13">
        <v>480</v>
      </c>
      <c r="O27" s="13">
        <v>3796.37</v>
      </c>
      <c r="P27" s="13">
        <v>10082</v>
      </c>
    </row>
    <row r="28" spans="1:16">
      <c r="A28" s="2" t="s">
        <v>58</v>
      </c>
      <c r="B28" s="1" t="s">
        <v>59</v>
      </c>
      <c r="C28" s="13">
        <v>880.08</v>
      </c>
      <c r="D28" s="13">
        <v>146.68</v>
      </c>
      <c r="E28" s="13">
        <v>5997.19</v>
      </c>
      <c r="F28" s="13">
        <v>7023.95</v>
      </c>
      <c r="G28" s="13">
        <v>679.42</v>
      </c>
      <c r="H28" s="13">
        <v>0</v>
      </c>
      <c r="I28" s="13">
        <v>0</v>
      </c>
      <c r="J28" s="13">
        <v>1293.3399999999999</v>
      </c>
      <c r="K28" s="13">
        <v>111.14</v>
      </c>
      <c r="L28" s="13">
        <v>0</v>
      </c>
      <c r="M28" s="13">
        <v>0.05</v>
      </c>
      <c r="N28" s="13">
        <v>0</v>
      </c>
      <c r="O28" s="13">
        <v>2083.9499999999998</v>
      </c>
      <c r="P28" s="13">
        <v>4940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21718.27</v>
      </c>
      <c r="F29" s="13">
        <v>22745.03</v>
      </c>
      <c r="G29" s="13">
        <v>0</v>
      </c>
      <c r="H29" s="13">
        <v>0</v>
      </c>
      <c r="I29" s="13">
        <v>0</v>
      </c>
      <c r="J29" s="13">
        <v>6214.55</v>
      </c>
      <c r="K29" s="13">
        <v>314.13</v>
      </c>
      <c r="L29" s="13">
        <v>0</v>
      </c>
      <c r="M29" s="14">
        <v>-0.05</v>
      </c>
      <c r="N29" s="13">
        <v>0</v>
      </c>
      <c r="O29" s="13">
        <v>6528.63</v>
      </c>
      <c r="P29" s="13">
        <v>16216.4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5251.04</v>
      </c>
      <c r="F30" s="13">
        <v>6277.8</v>
      </c>
      <c r="G30" s="13">
        <v>0</v>
      </c>
      <c r="H30" s="13">
        <v>0</v>
      </c>
      <c r="I30" s="13">
        <v>0</v>
      </c>
      <c r="J30" s="13">
        <v>1117.8499999999999</v>
      </c>
      <c r="K30" s="13">
        <v>231.63</v>
      </c>
      <c r="L30" s="13">
        <v>0</v>
      </c>
      <c r="M30" s="14">
        <v>-0.08</v>
      </c>
      <c r="N30" s="13">
        <v>0</v>
      </c>
      <c r="O30" s="13">
        <v>1349.4</v>
      </c>
      <c r="P30" s="13">
        <v>4928.3999999999996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6420.43</v>
      </c>
      <c r="F31" s="13">
        <v>7587.19</v>
      </c>
      <c r="G31" s="13">
        <v>0</v>
      </c>
      <c r="H31" s="13">
        <v>0</v>
      </c>
      <c r="I31" s="13">
        <v>0</v>
      </c>
      <c r="J31" s="13">
        <v>1429</v>
      </c>
      <c r="K31" s="13">
        <v>121.85</v>
      </c>
      <c r="L31" s="13">
        <v>0</v>
      </c>
      <c r="M31" s="14">
        <v>-0.13</v>
      </c>
      <c r="N31" s="13">
        <v>266.67</v>
      </c>
      <c r="O31" s="13">
        <v>1817.39</v>
      </c>
      <c r="P31" s="13">
        <v>5769.8</v>
      </c>
    </row>
    <row r="32" spans="1:16">
      <c r="A32" s="2" t="s">
        <v>66</v>
      </c>
      <c r="B32" s="1" t="s">
        <v>67</v>
      </c>
      <c r="C32" s="13">
        <v>880.08</v>
      </c>
      <c r="D32" s="13">
        <v>146.68</v>
      </c>
      <c r="E32" s="13">
        <v>7994.78</v>
      </c>
      <c r="F32" s="13">
        <v>9021.5400000000009</v>
      </c>
      <c r="G32" s="13">
        <v>0</v>
      </c>
      <c r="H32" s="13">
        <v>0</v>
      </c>
      <c r="I32" s="13">
        <v>0</v>
      </c>
      <c r="J32" s="13">
        <v>1859.3</v>
      </c>
      <c r="K32" s="13">
        <v>234.17</v>
      </c>
      <c r="L32" s="13">
        <v>0</v>
      </c>
      <c r="M32" s="14">
        <v>-0.13</v>
      </c>
      <c r="N32" s="13">
        <v>360</v>
      </c>
      <c r="O32" s="13">
        <v>2453.34</v>
      </c>
      <c r="P32" s="13">
        <v>6568.2</v>
      </c>
    </row>
    <row r="33" spans="1:16">
      <c r="A33" s="2" t="s">
        <v>68</v>
      </c>
      <c r="B33" s="1" t="s">
        <v>69</v>
      </c>
      <c r="C33" s="13">
        <v>4000.08</v>
      </c>
      <c r="D33" s="13">
        <v>666.68</v>
      </c>
      <c r="E33" s="13">
        <v>37221.919999999998</v>
      </c>
      <c r="F33" s="13">
        <v>41888.68</v>
      </c>
      <c r="G33" s="13">
        <v>148.53</v>
      </c>
      <c r="H33" s="13">
        <v>0</v>
      </c>
      <c r="I33" s="13">
        <v>0</v>
      </c>
      <c r="J33" s="13">
        <v>12723.39</v>
      </c>
      <c r="K33" s="13">
        <v>360.26</v>
      </c>
      <c r="L33" s="13">
        <v>0</v>
      </c>
      <c r="M33" s="13">
        <v>0.03</v>
      </c>
      <c r="N33" s="13">
        <v>266.67</v>
      </c>
      <c r="O33" s="13">
        <v>13498.88</v>
      </c>
      <c r="P33" s="13">
        <v>28389.8</v>
      </c>
    </row>
    <row r="34" spans="1:16">
      <c r="A34" s="2" t="s">
        <v>70</v>
      </c>
      <c r="B34" s="1" t="s">
        <v>71</v>
      </c>
      <c r="C34" s="13">
        <v>880.08</v>
      </c>
      <c r="D34" s="13">
        <v>146.68</v>
      </c>
      <c r="E34" s="13">
        <v>4208.97</v>
      </c>
      <c r="F34" s="13">
        <v>5235.7299999999996</v>
      </c>
      <c r="G34" s="13">
        <v>0</v>
      </c>
      <c r="H34" s="13">
        <v>664</v>
      </c>
      <c r="I34" s="13">
        <v>0</v>
      </c>
      <c r="J34" s="13">
        <v>872.75</v>
      </c>
      <c r="K34" s="13">
        <v>184.31</v>
      </c>
      <c r="L34" s="13">
        <v>0</v>
      </c>
      <c r="M34" s="13">
        <v>7.0000000000000007E-2</v>
      </c>
      <c r="N34" s="13">
        <v>200</v>
      </c>
      <c r="O34" s="13">
        <v>1921.13</v>
      </c>
      <c r="P34" s="13">
        <v>3314.6</v>
      </c>
    </row>
    <row r="35" spans="1:16">
      <c r="A35" s="2" t="s">
        <v>72</v>
      </c>
      <c r="B35" s="1" t="s">
        <v>73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3">
        <v>0</v>
      </c>
      <c r="I35" s="14">
        <v>-18.41</v>
      </c>
      <c r="J35" s="13">
        <v>0</v>
      </c>
      <c r="K35" s="13">
        <v>57.84</v>
      </c>
      <c r="L35" s="13">
        <v>0</v>
      </c>
      <c r="M35" s="13">
        <v>0.06</v>
      </c>
      <c r="N35" s="13">
        <v>266.67</v>
      </c>
      <c r="O35" s="13">
        <v>306.16000000000003</v>
      </c>
      <c r="P35" s="13">
        <v>720.6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0</v>
      </c>
      <c r="I36" s="14">
        <v>-18.41</v>
      </c>
      <c r="J36" s="13">
        <v>0</v>
      </c>
      <c r="K36" s="13">
        <v>121.93</v>
      </c>
      <c r="L36" s="13">
        <v>215</v>
      </c>
      <c r="M36" s="13">
        <v>0.04</v>
      </c>
      <c r="N36" s="13">
        <v>0</v>
      </c>
      <c r="O36" s="13">
        <v>318.56</v>
      </c>
      <c r="P36" s="13">
        <v>708.2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453.74</v>
      </c>
      <c r="F37" s="13">
        <v>1480.5</v>
      </c>
      <c r="G37" s="13">
        <v>0</v>
      </c>
      <c r="H37" s="13">
        <v>0</v>
      </c>
      <c r="I37" s="13">
        <v>0</v>
      </c>
      <c r="J37" s="13">
        <v>54.15</v>
      </c>
      <c r="K37" s="13">
        <v>25.48</v>
      </c>
      <c r="L37" s="13">
        <v>0</v>
      </c>
      <c r="M37" s="13">
        <v>0</v>
      </c>
      <c r="N37" s="13">
        <v>266.67</v>
      </c>
      <c r="O37" s="13">
        <v>346.3</v>
      </c>
      <c r="P37" s="13">
        <v>1134.2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0</v>
      </c>
      <c r="F38" s="13">
        <v>1026.76</v>
      </c>
      <c r="G38" s="13">
        <v>0</v>
      </c>
      <c r="H38" s="13">
        <v>0</v>
      </c>
      <c r="I38" s="14">
        <v>-18.41</v>
      </c>
      <c r="J38" s="13">
        <v>0</v>
      </c>
      <c r="K38" s="13">
        <v>195.9</v>
      </c>
      <c r="L38" s="13">
        <v>0</v>
      </c>
      <c r="M38" s="14">
        <v>-0.13</v>
      </c>
      <c r="N38" s="13">
        <v>0</v>
      </c>
      <c r="O38" s="13">
        <v>177.36</v>
      </c>
      <c r="P38" s="13">
        <v>849.4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794.61</v>
      </c>
      <c r="F39" s="13">
        <v>1821.37</v>
      </c>
      <c r="G39" s="13">
        <v>0</v>
      </c>
      <c r="H39" s="13">
        <v>0</v>
      </c>
      <c r="I39" s="13">
        <v>0</v>
      </c>
      <c r="J39" s="13">
        <v>155.63</v>
      </c>
      <c r="K39" s="13">
        <v>117.63</v>
      </c>
      <c r="L39" s="13">
        <v>0</v>
      </c>
      <c r="M39" s="14">
        <v>-0.09</v>
      </c>
      <c r="N39" s="13">
        <v>0</v>
      </c>
      <c r="O39" s="13">
        <v>273.17</v>
      </c>
      <c r="P39" s="13">
        <v>1548.2</v>
      </c>
    </row>
    <row r="40" spans="1:16">
      <c r="A40" s="2" t="s">
        <v>82</v>
      </c>
      <c r="B40" s="1" t="s">
        <v>83</v>
      </c>
      <c r="C40" s="13">
        <v>1285.68</v>
      </c>
      <c r="D40" s="13">
        <v>214.28</v>
      </c>
      <c r="E40" s="13">
        <v>0</v>
      </c>
      <c r="F40" s="13">
        <v>1499.96</v>
      </c>
      <c r="G40" s="13">
        <v>0</v>
      </c>
      <c r="H40" s="13">
        <v>0</v>
      </c>
      <c r="I40" s="13">
        <v>0</v>
      </c>
      <c r="J40" s="13">
        <v>56.26</v>
      </c>
      <c r="K40" s="13">
        <v>37.24</v>
      </c>
      <c r="L40" s="13">
        <v>0</v>
      </c>
      <c r="M40" s="13">
        <v>0.06</v>
      </c>
      <c r="N40" s="13">
        <v>0</v>
      </c>
      <c r="O40" s="13">
        <v>93.56</v>
      </c>
      <c r="P40" s="13">
        <v>1406.4</v>
      </c>
    </row>
    <row r="41" spans="1:16">
      <c r="A41" s="2" t="s">
        <v>84</v>
      </c>
      <c r="B41" s="1" t="s">
        <v>85</v>
      </c>
      <c r="C41" s="13">
        <v>1000.02</v>
      </c>
      <c r="D41" s="13">
        <v>166.67</v>
      </c>
      <c r="E41" s="13">
        <v>5396.21</v>
      </c>
      <c r="F41" s="13">
        <v>6562.9</v>
      </c>
      <c r="G41" s="13">
        <v>0</v>
      </c>
      <c r="H41" s="13">
        <v>0</v>
      </c>
      <c r="I41" s="13">
        <v>0</v>
      </c>
      <c r="J41" s="13">
        <v>1184.9000000000001</v>
      </c>
      <c r="K41" s="13">
        <v>90.28</v>
      </c>
      <c r="L41" s="13">
        <v>0</v>
      </c>
      <c r="M41" s="14">
        <v>-0.08</v>
      </c>
      <c r="N41" s="13">
        <v>0</v>
      </c>
      <c r="O41" s="13">
        <v>1275.0999999999999</v>
      </c>
      <c r="P41" s="13">
        <v>5287.8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0</v>
      </c>
      <c r="H42" s="13">
        <v>0</v>
      </c>
      <c r="I42" s="14">
        <v>-18.41</v>
      </c>
      <c r="J42" s="13">
        <v>0</v>
      </c>
      <c r="K42" s="13">
        <v>25.48</v>
      </c>
      <c r="L42" s="13">
        <v>0</v>
      </c>
      <c r="M42" s="13">
        <v>0.09</v>
      </c>
      <c r="N42" s="13">
        <v>0</v>
      </c>
      <c r="O42" s="13">
        <v>7.16</v>
      </c>
      <c r="P42" s="13">
        <v>1019.6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3644.06</v>
      </c>
      <c r="F43" s="13">
        <v>4670.82</v>
      </c>
      <c r="G43" s="13">
        <v>0</v>
      </c>
      <c r="H43" s="13">
        <v>0</v>
      </c>
      <c r="I43" s="13">
        <v>0</v>
      </c>
      <c r="J43" s="13">
        <v>742.3</v>
      </c>
      <c r="K43" s="13">
        <v>29.56</v>
      </c>
      <c r="L43" s="13">
        <v>0</v>
      </c>
      <c r="M43" s="14">
        <v>-0.04</v>
      </c>
      <c r="N43" s="13">
        <v>0</v>
      </c>
      <c r="O43" s="13">
        <v>771.82</v>
      </c>
      <c r="P43" s="13">
        <v>3899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4475.62</v>
      </c>
      <c r="F44" s="13">
        <v>5502.38</v>
      </c>
      <c r="G44" s="13">
        <v>0</v>
      </c>
      <c r="H44" s="13">
        <v>0</v>
      </c>
      <c r="I44" s="13">
        <v>0</v>
      </c>
      <c r="J44" s="13">
        <v>935.47</v>
      </c>
      <c r="K44" s="13">
        <v>25.48</v>
      </c>
      <c r="L44" s="13">
        <v>0</v>
      </c>
      <c r="M44" s="13">
        <v>0.03</v>
      </c>
      <c r="N44" s="13">
        <v>0</v>
      </c>
      <c r="O44" s="13">
        <v>960.98</v>
      </c>
      <c r="P44" s="13">
        <v>4541.3999999999996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3456.57</v>
      </c>
      <c r="F45" s="13">
        <v>4483.33</v>
      </c>
      <c r="G45" s="13">
        <v>513</v>
      </c>
      <c r="H45" s="13">
        <v>0</v>
      </c>
      <c r="I45" s="13">
        <v>0</v>
      </c>
      <c r="J45" s="13">
        <v>702.25</v>
      </c>
      <c r="K45" s="13">
        <v>25.58</v>
      </c>
      <c r="L45" s="13">
        <v>0</v>
      </c>
      <c r="M45" s="13">
        <v>0.1</v>
      </c>
      <c r="N45" s="13">
        <v>0</v>
      </c>
      <c r="O45" s="13">
        <v>1240.93</v>
      </c>
      <c r="P45" s="13">
        <v>3242.4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1609.17</v>
      </c>
      <c r="F46" s="13">
        <v>2635.93</v>
      </c>
      <c r="G46" s="13">
        <v>0</v>
      </c>
      <c r="H46" s="13">
        <v>0</v>
      </c>
      <c r="I46" s="13">
        <v>0</v>
      </c>
      <c r="J46" s="13">
        <v>307.64999999999998</v>
      </c>
      <c r="K46" s="13">
        <v>82.6</v>
      </c>
      <c r="L46" s="13">
        <v>0</v>
      </c>
      <c r="M46" s="13">
        <v>0.01</v>
      </c>
      <c r="N46" s="13">
        <v>266.67</v>
      </c>
      <c r="O46" s="13">
        <v>656.93</v>
      </c>
      <c r="P46" s="13">
        <v>1979</v>
      </c>
    </row>
    <row r="49" spans="1:16" s="7" customFormat="1">
      <c r="A49" s="15"/>
      <c r="C49" s="7" t="s">
        <v>96</v>
      </c>
      <c r="D49" s="7" t="s">
        <v>96</v>
      </c>
      <c r="E49" s="7" t="s">
        <v>96</v>
      </c>
      <c r="F49" s="7" t="s">
        <v>96</v>
      </c>
      <c r="G49" s="7" t="s">
        <v>96</v>
      </c>
      <c r="H49" s="7" t="s">
        <v>96</v>
      </c>
      <c r="I49" s="7" t="s">
        <v>96</v>
      </c>
      <c r="J49" s="7" t="s">
        <v>96</v>
      </c>
      <c r="K49" s="7" t="s">
        <v>96</v>
      </c>
      <c r="L49" s="7" t="s">
        <v>96</v>
      </c>
      <c r="M49" s="7" t="s">
        <v>96</v>
      </c>
      <c r="N49" s="7" t="s">
        <v>96</v>
      </c>
      <c r="O49" s="7" t="s">
        <v>96</v>
      </c>
      <c r="P49" s="7" t="s">
        <v>96</v>
      </c>
    </row>
    <row r="50" spans="1:16">
      <c r="A50" s="18" t="s">
        <v>97</v>
      </c>
      <c r="B50" s="1" t="s">
        <v>98</v>
      </c>
      <c r="C50" s="17">
        <v>43548.18</v>
      </c>
      <c r="D50" s="17">
        <v>7258.03</v>
      </c>
      <c r="E50" s="17">
        <v>384421.7</v>
      </c>
      <c r="F50" s="17">
        <v>435227.91</v>
      </c>
      <c r="G50" s="17">
        <v>2768.11</v>
      </c>
      <c r="H50" s="17">
        <v>664</v>
      </c>
      <c r="I50" s="19">
        <v>-110.46</v>
      </c>
      <c r="J50" s="17">
        <v>115679.42</v>
      </c>
      <c r="K50" s="17">
        <v>5291.39</v>
      </c>
      <c r="L50" s="17">
        <v>215</v>
      </c>
      <c r="M50" s="19">
        <v>-0.18</v>
      </c>
      <c r="N50" s="17">
        <v>4650.03</v>
      </c>
      <c r="O50" s="17">
        <v>129157.31</v>
      </c>
      <c r="P50" s="17">
        <v>306070.59999999998</v>
      </c>
    </row>
    <row r="52" spans="1:16">
      <c r="C52" s="1" t="s">
        <v>98</v>
      </c>
      <c r="D52" s="1" t="s">
        <v>98</v>
      </c>
      <c r="E52" s="1" t="s">
        <v>98</v>
      </c>
      <c r="F52" s="1" t="s">
        <v>98</v>
      </c>
      <c r="G52" s="1" t="s">
        <v>98</v>
      </c>
      <c r="H52" s="1" t="s">
        <v>98</v>
      </c>
      <c r="I52" s="1" t="s">
        <v>98</v>
      </c>
      <c r="J52" s="1" t="s">
        <v>98</v>
      </c>
      <c r="K52" s="1" t="s">
        <v>98</v>
      </c>
      <c r="L52" s="1" t="s">
        <v>98</v>
      </c>
      <c r="M52" s="1" t="s">
        <v>98</v>
      </c>
      <c r="N52" s="1" t="s">
        <v>98</v>
      </c>
      <c r="O52" s="1" t="s">
        <v>98</v>
      </c>
      <c r="P52" s="1" t="s">
        <v>98</v>
      </c>
    </row>
    <row r="53" spans="1:16">
      <c r="A53" s="2" t="s">
        <v>98</v>
      </c>
      <c r="B53" s="1" t="s">
        <v>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F18" sqref="F18"/>
    </sheetView>
  </sheetViews>
  <sheetFormatPr baseColWidth="10" defaultRowHeight="15"/>
  <sheetData>
    <row r="1" spans="1:10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>
      <c r="A4" s="25" t="s">
        <v>99</v>
      </c>
      <c r="B4" s="25"/>
      <c r="C4" s="25"/>
      <c r="D4" s="25"/>
      <c r="E4" s="25"/>
      <c r="F4" s="25"/>
      <c r="G4" s="25"/>
      <c r="H4" s="25"/>
      <c r="I4" s="25"/>
      <c r="J4" s="25"/>
    </row>
    <row r="6" spans="1:10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>
      <c r="A8" s="32" t="s">
        <v>100</v>
      </c>
      <c r="B8" s="32" t="s">
        <v>101</v>
      </c>
      <c r="C8" s="32" t="s">
        <v>102</v>
      </c>
      <c r="D8" s="33" t="s">
        <v>103</v>
      </c>
      <c r="E8" s="32" t="s">
        <v>104</v>
      </c>
      <c r="F8" s="31"/>
      <c r="G8" s="31"/>
      <c r="H8" s="31"/>
      <c r="I8" s="31"/>
      <c r="J8" s="31"/>
    </row>
    <row r="9" spans="1:10">
      <c r="A9" s="25" t="s">
        <v>24</v>
      </c>
      <c r="B9" s="25"/>
      <c r="C9" s="25" t="s">
        <v>105</v>
      </c>
      <c r="D9" s="25">
        <v>9549.4</v>
      </c>
      <c r="E9" s="25" t="s">
        <v>25</v>
      </c>
      <c r="F9" s="25"/>
      <c r="G9" s="25"/>
      <c r="H9" s="25"/>
      <c r="I9" s="25"/>
      <c r="J9" s="25"/>
    </row>
    <row r="10" spans="1:10">
      <c r="A10" s="25" t="s">
        <v>66</v>
      </c>
      <c r="B10" s="25"/>
      <c r="C10" s="25" t="s">
        <v>105</v>
      </c>
      <c r="D10" s="25">
        <v>6568.2000000000007</v>
      </c>
      <c r="E10" s="25" t="s">
        <v>67</v>
      </c>
      <c r="F10" s="25"/>
      <c r="G10" s="25"/>
      <c r="H10" s="25"/>
      <c r="I10" s="25"/>
      <c r="J10" s="25"/>
    </row>
    <row r="11" spans="1:10">
      <c r="A11" s="25" t="s">
        <v>58</v>
      </c>
      <c r="B11" s="25"/>
      <c r="C11" s="25" t="s">
        <v>105</v>
      </c>
      <c r="D11" s="25">
        <v>4940</v>
      </c>
      <c r="E11" s="25" t="s">
        <v>59</v>
      </c>
      <c r="F11" s="25"/>
      <c r="G11" s="25"/>
      <c r="H11" s="25"/>
      <c r="I11" s="25"/>
      <c r="J11" s="25"/>
    </row>
    <row r="12" spans="1:10">
      <c r="A12" s="25"/>
      <c r="B12" s="25" t="s">
        <v>106</v>
      </c>
      <c r="C12" s="25"/>
      <c r="D12" s="34">
        <v>21057.599999999999</v>
      </c>
      <c r="E12" s="25" t="s">
        <v>107</v>
      </c>
      <c r="F12" s="25"/>
      <c r="G12" s="25"/>
      <c r="H12" s="25"/>
      <c r="I12" s="25"/>
      <c r="J12" s="25"/>
    </row>
    <row r="14" spans="1:10">
      <c r="A14" s="25" t="s">
        <v>30</v>
      </c>
      <c r="B14" s="25">
        <v>2717430477</v>
      </c>
      <c r="C14" s="25" t="s">
        <v>108</v>
      </c>
      <c r="D14" s="25">
        <v>1561</v>
      </c>
      <c r="E14" s="25" t="s">
        <v>31</v>
      </c>
      <c r="F14" s="25"/>
      <c r="G14" s="25"/>
      <c r="H14" s="25"/>
      <c r="I14" s="25"/>
      <c r="J14" s="25"/>
    </row>
    <row r="15" spans="1:10">
      <c r="A15" s="25" t="s">
        <v>38</v>
      </c>
      <c r="B15" s="25">
        <v>2952119943</v>
      </c>
      <c r="C15" s="25" t="s">
        <v>108</v>
      </c>
      <c r="D15" s="25">
        <v>11710.800000000001</v>
      </c>
      <c r="E15" s="25" t="s">
        <v>39</v>
      </c>
      <c r="F15" s="25"/>
      <c r="G15" s="25"/>
      <c r="H15" s="25"/>
      <c r="I15" s="25"/>
      <c r="J15" s="25"/>
    </row>
    <row r="16" spans="1:10">
      <c r="A16" s="25" t="s">
        <v>40</v>
      </c>
      <c r="B16" s="25">
        <v>2763908836</v>
      </c>
      <c r="C16" s="25" t="s">
        <v>108</v>
      </c>
      <c r="D16" s="25">
        <v>6395.2000000000007</v>
      </c>
      <c r="E16" s="25" t="s">
        <v>41</v>
      </c>
      <c r="F16" s="25"/>
      <c r="G16" s="25"/>
      <c r="H16" s="25"/>
      <c r="I16" s="25"/>
      <c r="J16" s="25"/>
    </row>
    <row r="17" spans="1:5">
      <c r="A17" s="25" t="s">
        <v>78</v>
      </c>
      <c r="B17" s="25">
        <v>2986347665</v>
      </c>
      <c r="C17" s="25" t="s">
        <v>108</v>
      </c>
      <c r="D17" s="25">
        <v>849.40000000000009</v>
      </c>
      <c r="E17" s="25" t="s">
        <v>79</v>
      </c>
    </row>
    <row r="18" spans="1:5">
      <c r="A18" s="25" t="s">
        <v>92</v>
      </c>
      <c r="B18" s="25">
        <v>2906306063</v>
      </c>
      <c r="C18" s="25" t="s">
        <v>108</v>
      </c>
      <c r="D18" s="25">
        <v>3242.4</v>
      </c>
      <c r="E18" s="25" t="s">
        <v>93</v>
      </c>
    </row>
    <row r="19" spans="1:5">
      <c r="A19" s="25" t="s">
        <v>60</v>
      </c>
      <c r="B19" s="25">
        <v>1457482116</v>
      </c>
      <c r="C19" s="25" t="s">
        <v>108</v>
      </c>
      <c r="D19" s="25">
        <v>16216.400000000001</v>
      </c>
      <c r="E19" s="25" t="s">
        <v>61</v>
      </c>
    </row>
    <row r="20" spans="1:5">
      <c r="A20" s="25" t="s">
        <v>52</v>
      </c>
      <c r="B20" s="25">
        <v>2845119553</v>
      </c>
      <c r="C20" s="25" t="s">
        <v>108</v>
      </c>
      <c r="D20" s="25">
        <v>7321.8</v>
      </c>
      <c r="E20" s="25" t="s">
        <v>53</v>
      </c>
    </row>
    <row r="21" spans="1:5">
      <c r="A21" s="25" t="s">
        <v>50</v>
      </c>
      <c r="B21" s="25">
        <v>2863632784</v>
      </c>
      <c r="C21" s="25" t="s">
        <v>108</v>
      </c>
      <c r="D21" s="25">
        <v>11607.800000000001</v>
      </c>
      <c r="E21" s="25" t="s">
        <v>51</v>
      </c>
    </row>
    <row r="22" spans="1:5">
      <c r="A22" s="25" t="s">
        <v>62</v>
      </c>
      <c r="B22" s="25">
        <v>2872328917</v>
      </c>
      <c r="C22" s="25" t="s">
        <v>108</v>
      </c>
      <c r="D22" s="25">
        <v>4928.4000000000005</v>
      </c>
      <c r="E22" s="25" t="s">
        <v>63</v>
      </c>
    </row>
    <row r="23" spans="1:5">
      <c r="A23" s="25" t="s">
        <v>54</v>
      </c>
      <c r="B23" s="25">
        <v>2875214688</v>
      </c>
      <c r="C23" s="25" t="s">
        <v>108</v>
      </c>
      <c r="D23" s="25">
        <v>11843.6</v>
      </c>
      <c r="E23" s="25" t="s">
        <v>55</v>
      </c>
    </row>
    <row r="24" spans="1:5">
      <c r="A24" s="25" t="s">
        <v>80</v>
      </c>
      <c r="B24" s="25">
        <v>2885838584</v>
      </c>
      <c r="C24" s="25" t="s">
        <v>108</v>
      </c>
      <c r="D24" s="25">
        <v>1548.2</v>
      </c>
      <c r="E24" s="25" t="s">
        <v>81</v>
      </c>
    </row>
    <row r="25" spans="1:5">
      <c r="A25" s="25" t="s">
        <v>34</v>
      </c>
      <c r="B25" s="25">
        <v>1449517286</v>
      </c>
      <c r="C25" s="25" t="s">
        <v>108</v>
      </c>
      <c r="D25" s="25">
        <v>5711.2000000000007</v>
      </c>
      <c r="E25" s="25" t="s">
        <v>35</v>
      </c>
    </row>
    <row r="26" spans="1:5">
      <c r="A26" s="25" t="s">
        <v>28</v>
      </c>
      <c r="B26" s="25">
        <v>1482165252</v>
      </c>
      <c r="C26" s="25" t="s">
        <v>108</v>
      </c>
      <c r="D26" s="25">
        <v>414</v>
      </c>
      <c r="E26" s="25" t="s">
        <v>29</v>
      </c>
    </row>
    <row r="27" spans="1:5">
      <c r="A27" s="25" t="s">
        <v>26</v>
      </c>
      <c r="B27" s="25">
        <v>2948214670</v>
      </c>
      <c r="C27" s="25" t="s">
        <v>108</v>
      </c>
      <c r="D27" s="25">
        <v>4224.4000000000005</v>
      </c>
      <c r="E27" s="25" t="s">
        <v>27</v>
      </c>
    </row>
    <row r="28" spans="1:5">
      <c r="A28" s="25">
        <v>5</v>
      </c>
      <c r="B28" s="25">
        <v>2730894303</v>
      </c>
      <c r="C28" s="25" t="s">
        <v>108</v>
      </c>
      <c r="D28" s="25">
        <v>48752</v>
      </c>
      <c r="E28" s="25" t="s">
        <v>37</v>
      </c>
    </row>
    <row r="29" spans="1:5">
      <c r="A29" s="25" t="s">
        <v>68</v>
      </c>
      <c r="B29" s="25">
        <v>1112995379</v>
      </c>
      <c r="C29" s="25" t="s">
        <v>108</v>
      </c>
      <c r="D29" s="25">
        <v>28389.800000000003</v>
      </c>
      <c r="E29" s="25" t="s">
        <v>69</v>
      </c>
    </row>
    <row r="30" spans="1:5">
      <c r="A30" s="25" t="s">
        <v>64</v>
      </c>
      <c r="B30" s="25">
        <v>2735539994</v>
      </c>
      <c r="C30" s="25" t="s">
        <v>108</v>
      </c>
      <c r="D30" s="25">
        <v>5769.8</v>
      </c>
      <c r="E30" s="25" t="s">
        <v>65</v>
      </c>
    </row>
    <row r="31" spans="1:5">
      <c r="A31" s="25" t="s">
        <v>32</v>
      </c>
      <c r="B31" s="25">
        <v>1167172540</v>
      </c>
      <c r="C31" s="25" t="s">
        <v>108</v>
      </c>
      <c r="D31" s="25">
        <v>1951.4</v>
      </c>
      <c r="E31" s="25" t="s">
        <v>33</v>
      </c>
    </row>
    <row r="32" spans="1:5">
      <c r="A32" s="25" t="s">
        <v>70</v>
      </c>
      <c r="B32" s="25">
        <v>1156979076</v>
      </c>
      <c r="C32" s="25" t="s">
        <v>108</v>
      </c>
      <c r="D32" s="25">
        <v>3314.6000000000004</v>
      </c>
      <c r="E32" s="25" t="s">
        <v>71</v>
      </c>
    </row>
    <row r="33" spans="1:5">
      <c r="A33" s="25" t="s">
        <v>56</v>
      </c>
      <c r="B33" s="25">
        <v>2866078516</v>
      </c>
      <c r="C33" s="25" t="s">
        <v>108</v>
      </c>
      <c r="D33" s="25">
        <v>10082</v>
      </c>
      <c r="E33" s="25" t="s">
        <v>57</v>
      </c>
    </row>
    <row r="34" spans="1:5">
      <c r="A34" s="25" t="s">
        <v>82</v>
      </c>
      <c r="B34" s="25">
        <v>1148534756</v>
      </c>
      <c r="C34" s="25" t="s">
        <v>108</v>
      </c>
      <c r="D34" s="25">
        <v>1406.4</v>
      </c>
      <c r="E34" s="25" t="s">
        <v>83</v>
      </c>
    </row>
    <row r="35" spans="1:5">
      <c r="A35" s="25" t="s">
        <v>74</v>
      </c>
      <c r="B35" s="25">
        <v>1133977021</v>
      </c>
      <c r="C35" s="25" t="s">
        <v>108</v>
      </c>
      <c r="D35" s="25">
        <v>708.2</v>
      </c>
      <c r="E35" s="25" t="s">
        <v>75</v>
      </c>
    </row>
    <row r="36" spans="1:5">
      <c r="A36" s="25" t="s">
        <v>72</v>
      </c>
      <c r="B36" s="25">
        <v>1469380671</v>
      </c>
      <c r="C36" s="25" t="s">
        <v>108</v>
      </c>
      <c r="D36" s="25">
        <v>720.6</v>
      </c>
      <c r="E36" s="25" t="s">
        <v>73</v>
      </c>
    </row>
    <row r="37" spans="1:5">
      <c r="A37" s="25" t="s">
        <v>94</v>
      </c>
      <c r="B37" s="25">
        <v>1117153988</v>
      </c>
      <c r="C37" s="25" t="s">
        <v>108</v>
      </c>
      <c r="D37" s="25">
        <v>1979</v>
      </c>
      <c r="E37" s="25" t="s">
        <v>95</v>
      </c>
    </row>
    <row r="38" spans="1:5">
      <c r="A38" s="25" t="s">
        <v>84</v>
      </c>
      <c r="B38" s="25">
        <v>2950654612</v>
      </c>
      <c r="C38" s="25" t="s">
        <v>108</v>
      </c>
      <c r="D38" s="25">
        <v>5287.8</v>
      </c>
      <c r="E38" s="25" t="s">
        <v>85</v>
      </c>
    </row>
    <row r="39" spans="1:5">
      <c r="A39" s="25" t="s">
        <v>48</v>
      </c>
      <c r="B39" s="25">
        <v>1256980872</v>
      </c>
      <c r="C39" s="25" t="s">
        <v>108</v>
      </c>
      <c r="D39" s="25">
        <v>73270.2</v>
      </c>
      <c r="E39" s="25" t="s">
        <v>49</v>
      </c>
    </row>
    <row r="40" spans="1:5">
      <c r="A40" s="25" t="s">
        <v>88</v>
      </c>
      <c r="B40" s="25">
        <v>1510560677</v>
      </c>
      <c r="C40" s="25" t="s">
        <v>108</v>
      </c>
      <c r="D40" s="25">
        <v>3899</v>
      </c>
      <c r="E40" s="25" t="s">
        <v>89</v>
      </c>
    </row>
    <row r="41" spans="1:5">
      <c r="A41" s="25" t="s">
        <v>90</v>
      </c>
      <c r="B41" s="25">
        <v>2964556682</v>
      </c>
      <c r="C41" s="25" t="s">
        <v>108</v>
      </c>
      <c r="D41" s="25">
        <v>4541.4000000000005</v>
      </c>
      <c r="E41" s="25" t="s">
        <v>91</v>
      </c>
    </row>
    <row r="42" spans="1:5">
      <c r="A42" s="25" t="s">
        <v>42</v>
      </c>
      <c r="B42" s="25">
        <v>455980364</v>
      </c>
      <c r="C42" s="25" t="s">
        <v>108</v>
      </c>
      <c r="D42" s="25">
        <v>1019.6</v>
      </c>
      <c r="E42" s="25" t="s">
        <v>43</v>
      </c>
    </row>
    <row r="43" spans="1:5">
      <c r="A43" s="25" t="s">
        <v>86</v>
      </c>
      <c r="B43" s="25">
        <v>2856455484</v>
      </c>
      <c r="C43" s="25" t="s">
        <v>108</v>
      </c>
      <c r="D43" s="25">
        <v>1019.6</v>
      </c>
      <c r="E43" s="25" t="s">
        <v>87</v>
      </c>
    </row>
    <row r="44" spans="1:5">
      <c r="A44" s="25" t="s">
        <v>44</v>
      </c>
      <c r="B44" s="25">
        <v>1512682753</v>
      </c>
      <c r="C44" s="25" t="s">
        <v>108</v>
      </c>
      <c r="D44" s="25">
        <v>2052.4</v>
      </c>
      <c r="E44" s="25" t="s">
        <v>45</v>
      </c>
    </row>
    <row r="45" spans="1:5">
      <c r="A45" s="25" t="s">
        <v>76</v>
      </c>
      <c r="B45" s="25">
        <v>1511259601</v>
      </c>
      <c r="C45" s="25" t="s">
        <v>108</v>
      </c>
      <c r="D45" s="25">
        <v>1134.2</v>
      </c>
      <c r="E45" s="25" t="s">
        <v>77</v>
      </c>
    </row>
    <row r="46" spans="1:5">
      <c r="A46" s="25" t="s">
        <v>46</v>
      </c>
      <c r="B46" s="25">
        <v>2978616442</v>
      </c>
      <c r="C46" s="25" t="s">
        <v>108</v>
      </c>
      <c r="D46" s="25">
        <v>2140.4</v>
      </c>
      <c r="E46" s="25" t="s">
        <v>47</v>
      </c>
    </row>
    <row r="47" spans="1:5">
      <c r="A47" s="25"/>
      <c r="B47" s="25" t="s">
        <v>109</v>
      </c>
      <c r="C47" s="25"/>
      <c r="D47" s="34">
        <v>285013</v>
      </c>
      <c r="E47" s="25" t="s">
        <v>110</v>
      </c>
    </row>
    <row r="49" spans="2:5">
      <c r="B49" s="35" t="s">
        <v>106</v>
      </c>
      <c r="C49" s="35"/>
      <c r="D49" s="36">
        <v>21057.599999999999</v>
      </c>
      <c r="E49" s="35" t="s">
        <v>107</v>
      </c>
    </row>
    <row r="50" spans="2:5">
      <c r="B50" s="35" t="s">
        <v>109</v>
      </c>
      <c r="C50" s="35"/>
      <c r="D50" s="36">
        <v>285013</v>
      </c>
      <c r="E50" s="35" t="s">
        <v>110</v>
      </c>
    </row>
    <row r="51" spans="2:5">
      <c r="B51" s="35"/>
      <c r="C51" s="35"/>
      <c r="D51" s="36">
        <v>306070.59999999998</v>
      </c>
      <c r="E51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5"/>
  <cols>
    <col min="1" max="1" width="25.28515625" customWidth="1"/>
    <col min="2" max="2" width="11.5703125" bestFit="1" customWidth="1"/>
  </cols>
  <sheetData>
    <row r="1" spans="1:8">
      <c r="A1" s="48" t="s">
        <v>117</v>
      </c>
      <c r="B1" s="48"/>
      <c r="C1" s="49"/>
      <c r="D1" s="50"/>
      <c r="E1" s="50"/>
      <c r="F1" s="51"/>
      <c r="G1" s="25"/>
      <c r="H1" s="25"/>
    </row>
    <row r="2" spans="1:8">
      <c r="A2" s="48" t="s">
        <v>128</v>
      </c>
      <c r="B2" s="48"/>
      <c r="C2" s="49"/>
      <c r="D2" s="50"/>
      <c r="E2" s="50"/>
      <c r="F2" s="51"/>
      <c r="G2" s="25"/>
      <c r="H2" s="25"/>
    </row>
    <row r="3" spans="1:8">
      <c r="A3" s="48" t="s">
        <v>118</v>
      </c>
      <c r="B3" s="52" t="s">
        <v>129</v>
      </c>
      <c r="C3" s="49"/>
      <c r="D3" s="50"/>
      <c r="E3" s="50"/>
      <c r="F3" s="51"/>
      <c r="G3" s="25"/>
      <c r="H3" s="25"/>
    </row>
    <row r="4" spans="1:8">
      <c r="A4" s="49"/>
      <c r="B4" s="49"/>
      <c r="C4" s="49"/>
      <c r="D4" s="50"/>
      <c r="E4" s="50"/>
      <c r="F4" s="51"/>
      <c r="G4" s="25"/>
      <c r="H4" s="25"/>
    </row>
    <row r="5" spans="1:8">
      <c r="A5" s="49" t="s">
        <v>119</v>
      </c>
      <c r="B5" s="49" t="s">
        <v>120</v>
      </c>
      <c r="C5" s="49"/>
      <c r="D5" s="50"/>
      <c r="E5" s="50"/>
      <c r="F5" s="51"/>
      <c r="G5" s="25"/>
      <c r="H5" s="25"/>
    </row>
    <row r="6" spans="1:8">
      <c r="A6" s="50" t="s">
        <v>121</v>
      </c>
      <c r="B6" s="53">
        <v>383637.48</v>
      </c>
      <c r="C6" s="50"/>
      <c r="D6" s="50"/>
      <c r="E6" s="50"/>
      <c r="F6" s="51"/>
      <c r="G6" s="25"/>
      <c r="H6" s="25"/>
    </row>
    <row r="7" spans="1:8">
      <c r="A7" s="50" t="s">
        <v>122</v>
      </c>
      <c r="B7" s="53">
        <v>65997.22</v>
      </c>
      <c r="C7" s="50"/>
      <c r="D7" s="50"/>
      <c r="E7" s="50"/>
      <c r="F7" s="51"/>
      <c r="G7" s="25"/>
      <c r="H7" s="25"/>
    </row>
    <row r="8" spans="1:8">
      <c r="A8" s="50" t="s">
        <v>123</v>
      </c>
      <c r="B8" s="53">
        <v>0</v>
      </c>
      <c r="C8" s="50"/>
      <c r="D8" s="50"/>
      <c r="E8" s="50"/>
      <c r="F8" s="51"/>
      <c r="G8" s="25"/>
      <c r="H8" s="25"/>
    </row>
    <row r="9" spans="1:8">
      <c r="A9" s="50" t="s">
        <v>124</v>
      </c>
      <c r="B9" s="53">
        <v>1916.25</v>
      </c>
      <c r="C9" s="50"/>
      <c r="D9" s="50"/>
      <c r="E9" s="50"/>
      <c r="F9" s="51"/>
      <c r="G9" s="25"/>
      <c r="H9" s="25"/>
    </row>
    <row r="10" spans="1:8">
      <c r="A10" s="50" t="s">
        <v>125</v>
      </c>
      <c r="B10" s="53">
        <v>0</v>
      </c>
      <c r="C10" s="50"/>
      <c r="D10" s="50"/>
      <c r="E10" s="50"/>
      <c r="F10" s="51"/>
      <c r="G10" s="25"/>
      <c r="H10" s="25"/>
    </row>
    <row r="11" spans="1:8">
      <c r="A11" s="50" t="s">
        <v>126</v>
      </c>
      <c r="B11" s="53">
        <v>25023.62</v>
      </c>
      <c r="C11" s="50"/>
      <c r="D11" s="50"/>
      <c r="E11" s="50"/>
      <c r="F11" s="51"/>
      <c r="G11" s="25"/>
      <c r="H11" s="25"/>
    </row>
    <row r="12" spans="1:8" ht="15.75" thickBot="1">
      <c r="A12" s="50" t="s">
        <v>127</v>
      </c>
      <c r="B12" s="54">
        <v>0</v>
      </c>
      <c r="C12" s="50"/>
      <c r="D12" s="50"/>
      <c r="E12" s="50"/>
      <c r="F12" s="51"/>
      <c r="G12" s="25"/>
      <c r="H12" s="25"/>
    </row>
    <row r="13" spans="1:8">
      <c r="A13" s="50"/>
      <c r="B13" s="55">
        <f>SUM(B6:B12)</f>
        <v>476574.56999999995</v>
      </c>
      <c r="C13" s="50"/>
      <c r="D13" s="50"/>
      <c r="E13" s="50"/>
      <c r="F13" s="51"/>
      <c r="G13" s="25"/>
      <c r="H13" s="25"/>
    </row>
    <row r="14" spans="1:8" ht="15.75" thickBot="1">
      <c r="A14" s="50"/>
      <c r="B14" s="56">
        <f>B13*0.16</f>
        <v>76251.931199999992</v>
      </c>
      <c r="C14" s="50"/>
      <c r="D14" s="50"/>
      <c r="E14" s="50"/>
      <c r="F14" s="51"/>
      <c r="G14" s="25"/>
      <c r="H14" s="25"/>
    </row>
    <row r="15" spans="1:8" ht="15.75" thickTop="1">
      <c r="A15" s="50"/>
      <c r="B15" s="57">
        <f>+B13+B14</f>
        <v>552826.50119999994</v>
      </c>
      <c r="C15" s="50"/>
      <c r="D15" s="50"/>
      <c r="E15" s="50"/>
      <c r="F15" s="51"/>
      <c r="G15" s="25"/>
      <c r="H15" s="25"/>
    </row>
    <row r="16" spans="1:8">
      <c r="A16" s="50"/>
      <c r="B16" s="53">
        <v>552826.49</v>
      </c>
      <c r="C16" s="50"/>
      <c r="D16" s="50"/>
      <c r="E16" s="50"/>
      <c r="F16" s="51"/>
      <c r="G16" s="25"/>
      <c r="H16" s="25"/>
    </row>
    <row r="17" spans="1:8">
      <c r="A17" s="50"/>
      <c r="B17" s="53">
        <f>B15-B16</f>
        <v>1.1199999949894845E-2</v>
      </c>
      <c r="C17" s="50"/>
      <c r="D17" s="50"/>
      <c r="E17" s="50"/>
      <c r="F17" s="51"/>
      <c r="G17" s="25"/>
      <c r="H17" s="25"/>
    </row>
    <row r="18" spans="1:8">
      <c r="A18" s="50"/>
      <c r="B18" s="53"/>
      <c r="C18" s="50"/>
      <c r="D18" s="50"/>
      <c r="E18" s="50"/>
      <c r="F18" s="51"/>
      <c r="G18" s="25"/>
      <c r="H18" s="25"/>
    </row>
    <row r="19" spans="1:8">
      <c r="A19" s="50"/>
      <c r="B19" s="50"/>
      <c r="C19" s="50"/>
      <c r="D19" s="50"/>
      <c r="E19" s="50"/>
      <c r="F19" s="51"/>
      <c r="G19" s="25"/>
      <c r="H19" s="25"/>
    </row>
    <row r="20" spans="1:8">
      <c r="A20" s="25"/>
      <c r="B20" s="25"/>
      <c r="C20" s="25"/>
      <c r="D20" s="25"/>
      <c r="E20" s="25"/>
      <c r="F20" s="25"/>
      <c r="G20" s="25"/>
      <c r="H20" s="25"/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>
      <c r="A22" s="25"/>
      <c r="B22" s="25"/>
      <c r="C22" s="25"/>
      <c r="D22" s="25"/>
      <c r="E22" s="25"/>
      <c r="F22" s="25"/>
      <c r="G22" s="25"/>
      <c r="H22" s="25"/>
    </row>
    <row r="23" spans="1:8">
      <c r="A23" s="25"/>
      <c r="B23" s="25"/>
      <c r="C23" s="25"/>
      <c r="D23" s="25"/>
      <c r="E23" s="25"/>
      <c r="F23" s="25"/>
      <c r="G23" s="25"/>
      <c r="H23" s="25"/>
    </row>
    <row r="24" spans="1:8">
      <c r="A24" s="25"/>
      <c r="B24" s="25"/>
      <c r="C24" s="25"/>
      <c r="D24" s="25"/>
      <c r="E24" s="25"/>
      <c r="F24" s="25"/>
      <c r="G24" s="25"/>
      <c r="H2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2017-03-30T23:55:49Z</dcterms:created>
  <dcterms:modified xsi:type="dcterms:W3CDTF">2017-04-01T15:07:33Z</dcterms:modified>
</cp:coreProperties>
</file>