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320" windowHeight="8010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FACTURACION!$A$12:$N$50</definedName>
  </definedNames>
  <calcPr calcId="124519"/>
</workbook>
</file>

<file path=xl/calcChain.xml><?xml version="1.0" encoding="utf-8"?>
<calcChain xmlns="http://schemas.openxmlformats.org/spreadsheetml/2006/main">
  <c r="B13" i="4"/>
  <c r="B14" s="1"/>
  <c r="B15" l="1"/>
  <c r="B17" s="1"/>
  <c r="F14" i="3" l="1"/>
  <c r="F15"/>
  <c r="G15" s="1"/>
  <c r="F16"/>
  <c r="F17"/>
  <c r="G17" s="1"/>
  <c r="F18"/>
  <c r="F19"/>
  <c r="G19" s="1"/>
  <c r="F20"/>
  <c r="F21"/>
  <c r="G21" s="1"/>
  <c r="F22"/>
  <c r="F23"/>
  <c r="G23" s="1"/>
  <c r="F24"/>
  <c r="F25"/>
  <c r="G25" s="1"/>
  <c r="F26"/>
  <c r="F27"/>
  <c r="G27" s="1"/>
  <c r="F28"/>
  <c r="F29"/>
  <c r="G29" s="1"/>
  <c r="F30"/>
  <c r="F31"/>
  <c r="G31" s="1"/>
  <c r="F32"/>
  <c r="F33"/>
  <c r="G33" s="1"/>
  <c r="F34"/>
  <c r="F35"/>
  <c r="G35" s="1"/>
  <c r="F36"/>
  <c r="F37"/>
  <c r="G37" s="1"/>
  <c r="F38"/>
  <c r="F39"/>
  <c r="G39" s="1"/>
  <c r="F40"/>
  <c r="F41"/>
  <c r="G41" s="1"/>
  <c r="H41"/>
  <c r="F42"/>
  <c r="F43"/>
  <c r="G43" s="1"/>
  <c r="F44"/>
  <c r="F45"/>
  <c r="G45" s="1"/>
  <c r="F46"/>
  <c r="F47"/>
  <c r="G47" s="1"/>
  <c r="F48"/>
  <c r="F49"/>
  <c r="G49" s="1"/>
  <c r="F50"/>
  <c r="F13"/>
  <c r="F54" s="1"/>
  <c r="H25" l="1"/>
  <c r="H13"/>
  <c r="G13"/>
  <c r="I13" s="1"/>
  <c r="J13" s="1"/>
  <c r="K13" s="1"/>
  <c r="H49"/>
  <c r="H17"/>
  <c r="I17" s="1"/>
  <c r="H33"/>
  <c r="I33" s="1"/>
  <c r="J33" s="1"/>
  <c r="K33" s="1"/>
  <c r="H47"/>
  <c r="I47" s="1"/>
  <c r="H39"/>
  <c r="I39" s="1"/>
  <c r="J39" s="1"/>
  <c r="K39" s="1"/>
  <c r="H31"/>
  <c r="I31" s="1"/>
  <c r="H23"/>
  <c r="I23" s="1"/>
  <c r="J23" s="1"/>
  <c r="K23" s="1"/>
  <c r="H15"/>
  <c r="H45"/>
  <c r="I45" s="1"/>
  <c r="H37"/>
  <c r="I37" s="1"/>
  <c r="H29"/>
  <c r="I29" s="1"/>
  <c r="H21"/>
  <c r="I21" s="1"/>
  <c r="I49"/>
  <c r="H43"/>
  <c r="I43" s="1"/>
  <c r="J43" s="1"/>
  <c r="K43" s="1"/>
  <c r="I41"/>
  <c r="J41" s="1"/>
  <c r="K41" s="1"/>
  <c r="H35"/>
  <c r="I35" s="1"/>
  <c r="H27"/>
  <c r="I27" s="1"/>
  <c r="J27" s="1"/>
  <c r="K27" s="1"/>
  <c r="I25"/>
  <c r="J25" s="1"/>
  <c r="K25" s="1"/>
  <c r="H19"/>
  <c r="I19" s="1"/>
  <c r="I15"/>
  <c r="J15" s="1"/>
  <c r="J49"/>
  <c r="K49" s="1"/>
  <c r="G50"/>
  <c r="G46"/>
  <c r="G44"/>
  <c r="G38"/>
  <c r="G36"/>
  <c r="G30"/>
  <c r="G28"/>
  <c r="G24"/>
  <c r="G14"/>
  <c r="I14" s="1"/>
  <c r="G40"/>
  <c r="G18"/>
  <c r="G16"/>
  <c r="H42"/>
  <c r="H40"/>
  <c r="H38"/>
  <c r="H36"/>
  <c r="H34"/>
  <c r="H32"/>
  <c r="H30"/>
  <c r="H28"/>
  <c r="H26"/>
  <c r="H24"/>
  <c r="H22"/>
  <c r="H20"/>
  <c r="H18"/>
  <c r="H16"/>
  <c r="H14"/>
  <c r="G48"/>
  <c r="G42"/>
  <c r="I42" s="1"/>
  <c r="G34"/>
  <c r="G32"/>
  <c r="G26"/>
  <c r="G22"/>
  <c r="I22" s="1"/>
  <c r="G20"/>
  <c r="I20" s="1"/>
  <c r="H50"/>
  <c r="H48"/>
  <c r="H46"/>
  <c r="H44"/>
  <c r="J17" l="1"/>
  <c r="K17" s="1"/>
  <c r="H54"/>
  <c r="I26"/>
  <c r="J26" s="1"/>
  <c r="K26" s="1"/>
  <c r="I24"/>
  <c r="I38"/>
  <c r="J38" s="1"/>
  <c r="K38" s="1"/>
  <c r="K15"/>
  <c r="I34"/>
  <c r="J34" s="1"/>
  <c r="K34" s="1"/>
  <c r="I40"/>
  <c r="I46"/>
  <c r="J29"/>
  <c r="K29" s="1"/>
  <c r="J21"/>
  <c r="K21" s="1"/>
  <c r="J47"/>
  <c r="K47" s="1"/>
  <c r="J19"/>
  <c r="K19" s="1"/>
  <c r="J35"/>
  <c r="K35" s="1"/>
  <c r="J45"/>
  <c r="K45" s="1"/>
  <c r="J37"/>
  <c r="K37" s="1"/>
  <c r="J31"/>
  <c r="K31" s="1"/>
  <c r="I48"/>
  <c r="J48" s="1"/>
  <c r="K48" s="1"/>
  <c r="I16"/>
  <c r="J16" s="1"/>
  <c r="I36"/>
  <c r="I50"/>
  <c r="G54"/>
  <c r="I32"/>
  <c r="J32" s="1"/>
  <c r="K32" s="1"/>
  <c r="I30"/>
  <c r="J30" s="1"/>
  <c r="K30" s="1"/>
  <c r="I18"/>
  <c r="I28"/>
  <c r="I44"/>
  <c r="K22"/>
  <c r="J22"/>
  <c r="J14"/>
  <c r="K14" s="1"/>
  <c r="J36"/>
  <c r="K36" s="1"/>
  <c r="J50"/>
  <c r="K50" s="1"/>
  <c r="J20"/>
  <c r="K20" s="1"/>
  <c r="J46"/>
  <c r="J18"/>
  <c r="K18" s="1"/>
  <c r="J28"/>
  <c r="J44"/>
  <c r="K44" s="1"/>
  <c r="J24"/>
  <c r="K24" s="1"/>
  <c r="J42"/>
  <c r="K42" s="1"/>
  <c r="J40"/>
  <c r="K40" s="1"/>
  <c r="K46" l="1"/>
  <c r="K28"/>
  <c r="I54"/>
  <c r="K16"/>
  <c r="J54"/>
  <c r="K54" l="1"/>
</calcChain>
</file>

<file path=xl/sharedStrings.xml><?xml version="1.0" encoding="utf-8"?>
<sst xmlns="http://schemas.openxmlformats.org/spreadsheetml/2006/main" count="458" uniqueCount="176">
  <si>
    <t>CONTPAQ i</t>
  </si>
  <si>
    <t xml:space="preserve">      NÓMINAS</t>
  </si>
  <si>
    <t>05 INGENIERIA FISCAL LABORAL SC</t>
  </si>
  <si>
    <t>Lista de Raya (forma tabular)</t>
  </si>
  <si>
    <t>Periodo 12 al 12 Semanal del 15/03/2017 al 21/03/2017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</si>
  <si>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</si>
  <si>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</si>
  <si>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</si>
  <si>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</si>
  <si>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</si>
  <si>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</si>
  <si>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</si>
  <si>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</si>
  <si>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</si>
  <si>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</si>
  <si>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</si>
  <si>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</si>
  <si>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</si>
  <si>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</si>
  <si>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</si>
  <si>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</si>
  <si>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</si>
  <si>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</si>
  <si>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</si>
  <si>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</si>
  <si>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</si>
  <si>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</si>
  <si>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</si>
  <si>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</si>
  <si>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</si>
  <si>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</si>
  <si>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</si>
  <si>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</si>
  <si>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</si>
  <si>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</si>
  <si>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</si>
  <si>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</si>
  <si>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</si>
  <si>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</si>
  <si>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</si>
  <si>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</si>
  <si>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</si>
  <si>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</si>
  <si>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DCE09</t>
  </si>
  <si>
    <t>Dominguez Castro Edgar Antonio</t>
  </si>
  <si>
    <t>FHL16</t>
  </si>
  <si>
    <t>Flores Hernandez Luis Alberto</t>
  </si>
  <si>
    <t>GRO06</t>
  </si>
  <si>
    <t>Gallegos Rios  Octavio Alberto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</si>
  <si>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</si>
  <si>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</si>
  <si>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</si>
  <si>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</si>
  <si>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</si>
  <si>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</si>
  <si>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</si>
  <si>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</si>
  <si>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HOO24</t>
  </si>
  <si>
    <t>Hernandez Ortiz Oscar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</si>
  <si>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</si>
  <si>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</si>
  <si>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</si>
  <si>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</si>
  <si>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</si>
  <si>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</si>
  <si>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</si>
  <si>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</si>
  <si>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</si>
  <si>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</si>
  <si>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</si>
  <si>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</si>
  <si>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</si>
  <si>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</si>
  <si>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PBG19</t>
  </si>
  <si>
    <t>Picazo Bastida Gustavo</t>
  </si>
  <si>
    <t>PSG01</t>
  </si>
  <si>
    <t>Plata Sanchez Gerardo Israel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</si>
  <si>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</si>
  <si>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</si>
  <si>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</si>
  <si>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</si>
  <si>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</si>
  <si>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</si>
  <si>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</si>
  <si>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</si>
  <si>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RFA05</t>
  </si>
  <si>
    <t>Rojas Flores Jose Armando</t>
  </si>
  <si>
    <t>RJO07</t>
  </si>
  <si>
    <t>Rosas Jimenez Omar</t>
  </si>
  <si>
    <t>SSG17</t>
  </si>
  <si>
    <t>Salmoran Salgado Guillermo Manuel</t>
  </si>
  <si>
    <t>SPD02</t>
  </si>
  <si>
    <t>Sanchez Palafox Daniel</t>
  </si>
  <si>
    <t>0TE10</t>
  </si>
  <si>
    <t>Tierrafria Escaramusa Israel</t>
  </si>
  <si>
    <t>VDO03</t>
  </si>
  <si>
    <t>Vega Duran Oscar Ivan</t>
  </si>
  <si>
    <t>0ZM30</t>
  </si>
  <si>
    <t>Zarate Martinez Ricardo</t>
  </si>
  <si>
    <t xml:space="preserve">  =============</t>
  </si>
  <si>
    <t>Total Gral.</t>
  </si>
  <si>
    <t xml:space="preserve"> </t>
  </si>
  <si>
    <t>Periodo Semanal-12 del 2017-03-15 al 2017-03-21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</si>
  <si>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</si>
  <si>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</si>
  <si>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</si>
  <si>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</si>
  <si>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</si>
  <si>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</si>
  <si>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</si>
  <si>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35</t>
  </si>
  <si>
    <t>03 Transferencia electrónica de fondos</t>
  </si>
  <si>
    <t>Total Transferencia electrónica de fondos</t>
  </si>
  <si>
    <t>Total de movimientos 3</t>
  </si>
  <si>
    <t>Total de movimientos 38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</si>
  <si>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</si>
  <si>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</si>
  <si>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</si>
  <si>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</si>
  <si>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</si>
  <si>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</si>
  <si>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</si>
  <si>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</si>
  <si>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</si>
  <si>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</si>
  <si>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</si>
  <si>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</si>
  <si>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</si>
  <si>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</si>
  <si>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</si>
  <si>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</si>
  <si>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</si>
  <si>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12</t>
  </si>
  <si>
    <t>15/03/2017 al 21/03/2017</t>
  </si>
  <si>
    <t>VENTAS</t>
  </si>
  <si>
    <t>ALFARO QUEZADA PABLO FRANCISCO</t>
  </si>
  <si>
    <t>ANDRADE RODRIGUEZ MIGUEL ANGEL</t>
  </si>
  <si>
    <t>ARELLANO ALVAREZ JAVIER</t>
  </si>
  <si>
    <t>CORPORATIVO</t>
  </si>
  <si>
    <t>BECERRA JIMENEZ ALEJANDRO</t>
  </si>
  <si>
    <t>SEMINUEVOS</t>
  </si>
  <si>
    <t>BLANCO AMEZQUITA CECILIA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</si>
  <si>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</si>
  <si>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</si>
  <si>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</si>
  <si>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</si>
  <si>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</si>
  <si>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</si>
  <si>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DOMINGUEZ CASTRO EDGAR ANTONIO</t>
  </si>
  <si>
    <t>FLORES HERNANDEZ LUIS ALBERTO</t>
  </si>
  <si>
    <t>GALLEGOS RIOS OCTAVIO ALBERTO</t>
  </si>
  <si>
    <t>GOMEZ TORRES ROSAURA</t>
  </si>
  <si>
    <t>GONZALEZ DUARTE DAVID</t>
  </si>
  <si>
    <t>GONZALEZ GARCIA LUIS ROBERTO</t>
  </si>
  <si>
    <t>GUTIERREZ OLVERA MARIHURI</t>
  </si>
  <si>
    <t>HERNANDEZ ORTIZ OSCAR</t>
  </si>
  <si>
    <t>HERNANDEZ QUINTERO MARIA DE LA LUZ</t>
  </si>
  <si>
    <t>HERRERA PARRA LUIS ENRIQUE</t>
  </si>
  <si>
    <t>LEON CABELLO LUIS ALBERTO</t>
  </si>
  <si>
    <t>MARTINEZ GOMEZ KENT MARTIN</t>
  </si>
  <si>
    <t>MONZON MARROQUIN JUAN ARCADIO</t>
  </si>
  <si>
    <t>ORTEGA SOSA GUILLERMO</t>
  </si>
  <si>
    <t>ORTIZ RODRIGUEZ LUIS JAVIER</t>
  </si>
  <si>
    <t>PICAZO BASTIDA GUSTAVO</t>
  </si>
  <si>
    <t>PLATA SANCHEZ GERARDO ISRAEL</t>
  </si>
  <si>
    <t>RAMBLAS ZUÑIGA LIZ SANDRA</t>
  </si>
  <si>
    <t>RAMIREZ LATOUR VICTOR</t>
  </si>
  <si>
    <t>RAMIREZ MONDRAGON RICARDO</t>
  </si>
  <si>
    <t>RODRIGUEZ MEDINA CESAR</t>
  </si>
  <si>
    <t>ROJAS FLORES JOSE ARMANDO</t>
  </si>
  <si>
    <t>ROSAS JIMENEZ OMAR</t>
  </si>
  <si>
    <t>SALMORAN SALGADO GUILLERMO MANUEL</t>
  </si>
  <si>
    <t>SANCHEZ PALAFOX DANIEL</t>
  </si>
  <si>
    <t>TIERRAFRIA ESCARAMUZA ISRAEL</t>
  </si>
  <si>
    <t>VEGA DURAN OSCAR IVAN</t>
  </si>
  <si>
    <t>ZARATE MARTINEZ RICARDO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</si>
</sst>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43" fontId="26" fillId="0" borderId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" fillId="0" borderId="0" xfId="0" applyFont="1"/>
    <xf numFmtId="0" fontId="16" fillId="0" borderId="0" xfId="0" applyFont="1"/>
    <xf numFmtId="0" fontId="1" fillId="0" borderId="0" xfId="0" applyFont="1" applyAlignment="1">
      <alignment horizontal="centerContinuous"/>
    </xf>
    <xf numFmtId="0" fontId="17" fillId="0" borderId="0" xfId="0" applyFont="1"/>
    <xf numFmtId="0" fontId="18" fillId="0" borderId="0" xfId="0" applyFont="1" applyAlignment="1">
      <alignment horizontal="centerContinuous"/>
    </xf>
    <xf numFmtId="0" fontId="19" fillId="0" borderId="0" xfId="0" applyFont="1"/>
    <xf numFmtId="0" fontId="20" fillId="0" borderId="2" xfId="0" applyFont="1" applyFill="1" applyBorder="1" applyAlignment="1">
      <alignment horizontal="centerContinuous"/>
    </xf>
    <xf numFmtId="165" fontId="20" fillId="0" borderId="2" xfId="0" applyNumberFormat="1" applyFont="1" applyFill="1" applyBorder="1" applyAlignment="1">
      <alignment horizontal="centerContinuous"/>
    </xf>
    <xf numFmtId="49" fontId="0" fillId="0" borderId="0" xfId="0" applyNumberFormat="1"/>
    <xf numFmtId="165" fontId="1" fillId="0" borderId="0" xfId="0" applyNumberFormat="1" applyFont="1"/>
    <xf numFmtId="0" fontId="21" fillId="0" borderId="0" xfId="0" applyFont="1"/>
    <xf numFmtId="165" fontId="21" fillId="0" borderId="0" xfId="0" applyNumberFormat="1" applyFont="1"/>
    <xf numFmtId="0" fontId="0" fillId="0" borderId="0" xfId="0" applyAlignment="1">
      <alignment vertical="center"/>
    </xf>
    <xf numFmtId="0" fontId="8" fillId="0" borderId="0" xfId="0" applyFont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2" fillId="0" borderId="0" xfId="1" applyFont="1"/>
    <xf numFmtId="44" fontId="24" fillId="0" borderId="5" xfId="0" applyNumberFormat="1" applyFont="1" applyBorder="1"/>
    <xf numFmtId="0" fontId="2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5" fillId="0" borderId="6" xfId="0" applyFont="1" applyBorder="1"/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14" fontId="25" fillId="0" borderId="6" xfId="0" applyNumberFormat="1" applyFont="1" applyBorder="1"/>
    <xf numFmtId="43" fontId="22" fillId="0" borderId="6" xfId="2" applyFont="1" applyBorder="1"/>
    <xf numFmtId="43" fontId="22" fillId="0" borderId="7" xfId="2" applyFont="1" applyBorder="1"/>
    <xf numFmtId="43" fontId="22" fillId="0" borderId="8" xfId="2" applyFont="1" applyBorder="1"/>
    <xf numFmtId="43" fontId="22" fillId="0" borderId="9" xfId="2" applyFont="1" applyBorder="1"/>
    <xf numFmtId="43" fontId="1" fillId="0" borderId="8" xfId="2" applyFont="1" applyBorder="1"/>
    <xf numFmtId="0" fontId="27" fillId="0" borderId="3" xfId="0" applyFont="1" applyBorder="1"/>
    <xf numFmtId="0" fontId="27" fillId="0" borderId="3" xfId="0" applyFont="1" applyFill="1" applyBorder="1"/>
    <xf numFmtId="0" fontId="27" fillId="3" borderId="3" xfId="0" applyFont="1" applyFill="1" applyBorder="1"/>
    <xf numFmtId="0" fontId="27" fillId="4" borderId="3" xfId="0" applyFont="1" applyFill="1" applyBorder="1"/>
    <xf numFmtId="0" fontId="27" fillId="0" borderId="10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57"/>
  <sheetViews>
    <sheetView workbookViewId="0">
      <pane xSplit="2" ySplit="12" topLeftCell="E13" activePane="bottomRight" state="frozen"/>
      <selection pane="topRight" activeCell="C1" sqref="C1"/>
      <selection pane="bottomLeft" activeCell="A13" sqref="A13"/>
      <selection pane="bottomRight" activeCell="I21" sqref="I21:I44"/>
    </sheetView>
  </sheetViews>
  <sheetFormatPr baseColWidth="10" defaultRowHeight="11.25"/>
  <cols>
    <col min="1" max="1" width="8.28515625" style="2" customWidth="1"/>
    <col min="2" max="2" width="27.5703125" style="1" customWidth="1"/>
    <col min="3" max="3" width="13.5703125" style="1" bestFit="1" customWidth="1"/>
    <col min="4" max="5" width="11.42578125" style="1"/>
    <col min="6" max="6" width="13.5703125" style="1" customWidth="1"/>
    <col min="7" max="8" width="11.7109375" style="1" bestFit="1" customWidth="1"/>
    <col min="9" max="9" width="12.28515625" style="1" bestFit="1" customWidth="1"/>
    <col min="10" max="10" width="11.7109375" style="1" bestFit="1" customWidth="1"/>
    <col min="11" max="11" width="12.28515625" style="1" bestFit="1" customWidth="1"/>
    <col min="12" max="16384" width="11.42578125" style="1"/>
  </cols>
  <sheetData>
    <row r="1" spans="1:14" ht="18" customHeight="1">
      <c r="A1" s="3" t="s">
        <v>0</v>
      </c>
      <c r="B1" s="7" t="s">
        <v>101</v>
      </c>
    </row>
    <row r="2" spans="1:14" ht="24.95" customHeight="1">
      <c r="A2" s="4" t="s">
        <v>1</v>
      </c>
      <c r="B2" s="40" t="s">
        <v>2</v>
      </c>
    </row>
    <row r="3" spans="1:14" ht="15">
      <c r="B3" s="39" t="s">
        <v>3</v>
      </c>
    </row>
    <row r="4" spans="1:14" ht="12.75">
      <c r="B4" s="38" t="s">
        <v>4</v>
      </c>
    </row>
    <row r="5" spans="1:14">
      <c r="B5" s="8" t="s">
        <v>5</v>
      </c>
    </row>
    <row r="6" spans="1:14">
      <c r="B6" s="8" t="s">
        <v>6</v>
      </c>
    </row>
    <row r="7" spans="1:14" ht="15.75">
      <c r="F7" s="48" t="s">
        <v>115</v>
      </c>
      <c r="G7" s="48"/>
      <c r="H7" s="48"/>
      <c r="I7" s="48"/>
      <c r="J7" s="48"/>
      <c r="K7" s="48"/>
    </row>
    <row r="8" spans="1:14" s="45" customFormat="1" ht="23.25" thickBot="1">
      <c r="A8" s="42" t="s">
        <v>7</v>
      </c>
      <c r="B8" s="43" t="s">
        <v>8</v>
      </c>
      <c r="C8" s="44" t="s">
        <v>12</v>
      </c>
      <c r="F8" s="41" t="s">
        <v>12</v>
      </c>
      <c r="G8" s="41" t="s">
        <v>116</v>
      </c>
      <c r="H8" s="41" t="s">
        <v>117</v>
      </c>
      <c r="I8" s="41" t="s">
        <v>118</v>
      </c>
      <c r="J8" s="41" t="s">
        <v>119</v>
      </c>
      <c r="K8" s="41" t="s">
        <v>120</v>
      </c>
    </row>
    <row r="9" spans="1:14" ht="12" thickTop="1"/>
    <row r="11" spans="1:14">
      <c r="A11" s="14" t="s">
        <v>22</v>
      </c>
    </row>
    <row r="13" spans="1:14" ht="14.25" hidden="1">
      <c r="A13" s="2" t="s">
        <v>23</v>
      </c>
      <c r="B13" s="1" t="s">
        <v>24</v>
      </c>
      <c r="C13" s="15">
        <v>10041.94</v>
      </c>
      <c r="F13" s="46">
        <f>+C13</f>
        <v>10041.94</v>
      </c>
      <c r="G13" s="46">
        <f>+F13*2%</f>
        <v>200.83880000000002</v>
      </c>
      <c r="H13" s="46">
        <f>+F13*7.5%</f>
        <v>753.14549999999997</v>
      </c>
      <c r="I13" s="46">
        <f>SUM(F13:H13)</f>
        <v>10995.924300000001</v>
      </c>
      <c r="J13" s="46">
        <f>+I13*16%</f>
        <v>1759.3478880000002</v>
      </c>
      <c r="K13" s="46">
        <f>+I13+J13</f>
        <v>12755.272188000001</v>
      </c>
      <c r="M13" s="61" t="s">
        <v>134</v>
      </c>
      <c r="N13" s="62" t="s">
        <v>135</v>
      </c>
    </row>
    <row r="14" spans="1:14" ht="14.25" hidden="1">
      <c r="A14" s="2" t="s">
        <v>25</v>
      </c>
      <c r="B14" s="1" t="s">
        <v>26</v>
      </c>
      <c r="C14" s="15">
        <v>2597.36</v>
      </c>
      <c r="F14" s="46">
        <f t="shared" ref="F14:F50" si="0">+C14</f>
        <v>2597.36</v>
      </c>
      <c r="G14" s="46">
        <f t="shared" ref="G14:G50" si="1">+F14*2%</f>
        <v>51.947200000000002</v>
      </c>
      <c r="H14" s="46">
        <f t="shared" ref="H14:H50" si="2">+F14*7.5%</f>
        <v>194.80199999999999</v>
      </c>
      <c r="I14" s="46">
        <f t="shared" ref="I14:I50" si="3">SUM(F14:H14)</f>
        <v>2844.1092000000003</v>
      </c>
      <c r="J14" s="46">
        <f t="shared" ref="J14:J50" si="4">+I14*16%</f>
        <v>455.05747200000008</v>
      </c>
      <c r="K14" s="46">
        <f t="shared" ref="K14:K50" si="5">+I14+J14</f>
        <v>3299.1666720000003</v>
      </c>
      <c r="M14" s="61" t="s">
        <v>134</v>
      </c>
      <c r="N14" s="62" t="s">
        <v>136</v>
      </c>
    </row>
    <row r="15" spans="1:14" ht="14.25" hidden="1">
      <c r="A15" s="2" t="s">
        <v>27</v>
      </c>
      <c r="B15" s="1" t="s">
        <v>28</v>
      </c>
      <c r="C15" s="15">
        <v>6969</v>
      </c>
      <c r="F15" s="46">
        <f t="shared" si="0"/>
        <v>6969</v>
      </c>
      <c r="G15" s="46">
        <f t="shared" si="1"/>
        <v>139.38</v>
      </c>
      <c r="H15" s="46">
        <f t="shared" si="2"/>
        <v>522.67499999999995</v>
      </c>
      <c r="I15" s="46">
        <f t="shared" si="3"/>
        <v>7631.0550000000003</v>
      </c>
      <c r="J15" s="46">
        <f t="shared" si="4"/>
        <v>1220.9688000000001</v>
      </c>
      <c r="K15" s="46">
        <f t="shared" si="5"/>
        <v>8852.0238000000008</v>
      </c>
      <c r="M15" s="61" t="s">
        <v>134</v>
      </c>
      <c r="N15" s="62" t="s">
        <v>137</v>
      </c>
    </row>
    <row r="16" spans="1:14" ht="14.25" hidden="1">
      <c r="A16" s="2" t="s">
        <v>29</v>
      </c>
      <c r="B16" s="1" t="s">
        <v>30</v>
      </c>
      <c r="C16" s="15">
        <v>1750</v>
      </c>
      <c r="F16" s="46">
        <f t="shared" si="0"/>
        <v>1750</v>
      </c>
      <c r="G16" s="46">
        <f t="shared" si="1"/>
        <v>35</v>
      </c>
      <c r="H16" s="46">
        <f t="shared" si="2"/>
        <v>131.25</v>
      </c>
      <c r="I16" s="46">
        <f t="shared" si="3"/>
        <v>1916.25</v>
      </c>
      <c r="J16" s="46">
        <f t="shared" si="4"/>
        <v>306.60000000000002</v>
      </c>
      <c r="K16" s="46">
        <f t="shared" si="5"/>
        <v>2222.85</v>
      </c>
      <c r="M16" s="61" t="s">
        <v>138</v>
      </c>
      <c r="N16" s="62" t="s">
        <v>139</v>
      </c>
    </row>
    <row r="17" spans="1:14" ht="14.25" hidden="1">
      <c r="A17" s="2" t="s">
        <v>31</v>
      </c>
      <c r="B17" s="1" t="s">
        <v>32</v>
      </c>
      <c r="C17" s="15">
        <v>1026.76</v>
      </c>
      <c r="F17" s="46">
        <f t="shared" si="0"/>
        <v>1026.76</v>
      </c>
      <c r="G17" s="46">
        <f t="shared" si="1"/>
        <v>20.5352</v>
      </c>
      <c r="H17" s="46">
        <f t="shared" si="2"/>
        <v>77.006999999999991</v>
      </c>
      <c r="I17" s="46">
        <f t="shared" si="3"/>
        <v>1124.3022000000001</v>
      </c>
      <c r="J17" s="46">
        <f t="shared" si="4"/>
        <v>179.88835200000003</v>
      </c>
      <c r="K17" s="46">
        <f t="shared" si="5"/>
        <v>1304.190552</v>
      </c>
      <c r="M17" s="61" t="s">
        <v>140</v>
      </c>
      <c r="N17" s="62" t="s">
        <v>141</v>
      </c>
    </row>
    <row r="18" spans="1:14" ht="14.25" hidden="1">
      <c r="A18" s="2" t="s">
        <v>33</v>
      </c>
      <c r="B18" s="1" t="s">
        <v>34</v>
      </c>
      <c r="C18" s="15">
        <v>6770.07</v>
      </c>
      <c r="F18" s="46">
        <f t="shared" si="0"/>
        <v>6770.07</v>
      </c>
      <c r="G18" s="46">
        <f t="shared" si="1"/>
        <v>135.4014</v>
      </c>
      <c r="H18" s="46">
        <f t="shared" si="2"/>
        <v>507.75524999999993</v>
      </c>
      <c r="I18" s="46">
        <f t="shared" si="3"/>
        <v>7413.2266499999996</v>
      </c>
      <c r="J18" s="46">
        <f t="shared" si="4"/>
        <v>1186.116264</v>
      </c>
      <c r="K18" s="46">
        <f t="shared" si="5"/>
        <v>8599.3429139999989</v>
      </c>
      <c r="M18" s="61" t="s">
        <v>140</v>
      </c>
      <c r="N18" s="62" t="s">
        <v>142</v>
      </c>
    </row>
    <row r="19" spans="1:14" ht="14.25" hidden="1">
      <c r="A19" s="2" t="s">
        <v>35</v>
      </c>
      <c r="B19" s="1" t="s">
        <v>36</v>
      </c>
      <c r="C19" s="15">
        <v>7006.69</v>
      </c>
      <c r="F19" s="46">
        <f t="shared" si="0"/>
        <v>7006.69</v>
      </c>
      <c r="G19" s="46">
        <f t="shared" si="1"/>
        <v>140.13380000000001</v>
      </c>
      <c r="H19" s="46">
        <f t="shared" si="2"/>
        <v>525.5017499999999</v>
      </c>
      <c r="I19" s="46">
        <f t="shared" si="3"/>
        <v>7672.3255499999996</v>
      </c>
      <c r="J19" s="46">
        <f t="shared" si="4"/>
        <v>1227.5720879999999</v>
      </c>
      <c r="K19" s="46">
        <f t="shared" si="5"/>
        <v>8899.8976379999986</v>
      </c>
      <c r="M19" s="61" t="s">
        <v>134</v>
      </c>
      <c r="N19" s="62" t="s">
        <v>143</v>
      </c>
    </row>
    <row r="20" spans="1:14" ht="14.25" hidden="1">
      <c r="A20" s="2" t="s">
        <v>37</v>
      </c>
      <c r="B20" s="1" t="s">
        <v>38</v>
      </c>
      <c r="C20" s="15">
        <v>2743.19</v>
      </c>
      <c r="F20" s="46">
        <f t="shared" si="0"/>
        <v>2743.19</v>
      </c>
      <c r="G20" s="46">
        <f t="shared" si="1"/>
        <v>54.863800000000005</v>
      </c>
      <c r="H20" s="46">
        <f t="shared" si="2"/>
        <v>205.73925</v>
      </c>
      <c r="I20" s="46">
        <f t="shared" si="3"/>
        <v>3003.7930500000002</v>
      </c>
      <c r="J20" s="46">
        <f t="shared" si="4"/>
        <v>480.60688800000003</v>
      </c>
      <c r="K20" s="46">
        <f t="shared" si="5"/>
        <v>3484.3999380000005</v>
      </c>
      <c r="M20" s="61" t="s">
        <v>134</v>
      </c>
      <c r="N20" s="62" t="s">
        <v>144</v>
      </c>
    </row>
    <row r="21" spans="1:14" ht="14.25">
      <c r="A21" s="2" t="s">
        <v>39</v>
      </c>
      <c r="B21" s="1" t="s">
        <v>40</v>
      </c>
      <c r="C21" s="15">
        <v>2648.39</v>
      </c>
      <c r="F21" s="46">
        <f t="shared" si="0"/>
        <v>2648.39</v>
      </c>
      <c r="G21" s="46">
        <f t="shared" si="1"/>
        <v>52.967799999999997</v>
      </c>
      <c r="H21" s="46">
        <f t="shared" si="2"/>
        <v>198.62924999999998</v>
      </c>
      <c r="I21" s="46">
        <f t="shared" si="3"/>
        <v>2899.9870499999997</v>
      </c>
      <c r="J21" s="46">
        <f t="shared" si="4"/>
        <v>463.99792799999994</v>
      </c>
      <c r="K21" s="46">
        <f t="shared" si="5"/>
        <v>3363.9849779999995</v>
      </c>
      <c r="M21" s="61" t="s">
        <v>145</v>
      </c>
      <c r="N21" s="62" t="s">
        <v>146</v>
      </c>
    </row>
    <row r="22" spans="1:14" ht="14.25" hidden="1">
      <c r="A22" s="2" t="s">
        <v>41</v>
      </c>
      <c r="B22" s="1" t="s">
        <v>42</v>
      </c>
      <c r="C22" s="15">
        <v>1026.76</v>
      </c>
      <c r="F22" s="46">
        <f t="shared" si="0"/>
        <v>1026.76</v>
      </c>
      <c r="G22" s="46">
        <f t="shared" si="1"/>
        <v>20.5352</v>
      </c>
      <c r="H22" s="46">
        <f t="shared" si="2"/>
        <v>77.006999999999991</v>
      </c>
      <c r="I22" s="46">
        <f t="shared" si="3"/>
        <v>1124.3022000000001</v>
      </c>
      <c r="J22" s="46">
        <f t="shared" si="4"/>
        <v>179.88835200000003</v>
      </c>
      <c r="K22" s="46">
        <f t="shared" si="5"/>
        <v>1304.190552</v>
      </c>
      <c r="M22" s="61" t="s">
        <v>134</v>
      </c>
      <c r="N22" s="62" t="s">
        <v>147</v>
      </c>
    </row>
    <row r="23" spans="1:14" ht="14.25" hidden="1">
      <c r="A23" s="2" t="s">
        <v>43</v>
      </c>
      <c r="B23" s="1" t="s">
        <v>44</v>
      </c>
      <c r="C23" s="15">
        <v>1026.76</v>
      </c>
      <c r="F23" s="46">
        <f t="shared" si="0"/>
        <v>1026.76</v>
      </c>
      <c r="G23" s="46">
        <f t="shared" si="1"/>
        <v>20.5352</v>
      </c>
      <c r="H23" s="46">
        <f t="shared" si="2"/>
        <v>77.006999999999991</v>
      </c>
      <c r="I23" s="46">
        <f t="shared" si="3"/>
        <v>1124.3022000000001</v>
      </c>
      <c r="J23" s="46">
        <f t="shared" si="4"/>
        <v>179.88835200000003</v>
      </c>
      <c r="K23" s="46">
        <f t="shared" si="5"/>
        <v>1304.190552</v>
      </c>
      <c r="M23" s="61" t="s">
        <v>134</v>
      </c>
      <c r="N23" s="62" t="s">
        <v>148</v>
      </c>
    </row>
    <row r="24" spans="1:14" ht="14.25" hidden="1">
      <c r="A24" s="2" t="s">
        <v>45</v>
      </c>
      <c r="B24" s="1" t="s">
        <v>46</v>
      </c>
      <c r="C24" s="15">
        <v>1173.44</v>
      </c>
      <c r="F24" s="46">
        <f t="shared" si="0"/>
        <v>1173.44</v>
      </c>
      <c r="G24" s="46">
        <f t="shared" si="1"/>
        <v>23.468800000000002</v>
      </c>
      <c r="H24" s="46">
        <f t="shared" si="2"/>
        <v>88.007999999999996</v>
      </c>
      <c r="I24" s="46">
        <f t="shared" si="3"/>
        <v>1284.9168000000002</v>
      </c>
      <c r="J24" s="46">
        <f t="shared" si="4"/>
        <v>205.58668800000004</v>
      </c>
      <c r="K24" s="46">
        <f t="shared" si="5"/>
        <v>1490.5034880000003</v>
      </c>
      <c r="M24" s="63" t="s">
        <v>134</v>
      </c>
      <c r="N24" s="63" t="s">
        <v>149</v>
      </c>
    </row>
    <row r="25" spans="1:14" ht="14.25" hidden="1">
      <c r="A25" s="2" t="s">
        <v>47</v>
      </c>
      <c r="B25" s="1" t="s">
        <v>48</v>
      </c>
      <c r="C25" s="15">
        <v>20805.93</v>
      </c>
      <c r="F25" s="46">
        <f t="shared" si="0"/>
        <v>20805.93</v>
      </c>
      <c r="G25" s="46">
        <f t="shared" si="1"/>
        <v>416.11860000000001</v>
      </c>
      <c r="H25" s="46">
        <f t="shared" si="2"/>
        <v>1560.4447499999999</v>
      </c>
      <c r="I25" s="46">
        <f t="shared" si="3"/>
        <v>22782.493350000001</v>
      </c>
      <c r="J25" s="46">
        <f t="shared" si="4"/>
        <v>3645.1989360000002</v>
      </c>
      <c r="K25" s="46">
        <f t="shared" si="5"/>
        <v>26427.692286000001</v>
      </c>
      <c r="M25" s="61" t="s">
        <v>134</v>
      </c>
      <c r="N25" s="62" t="s">
        <v>150</v>
      </c>
    </row>
    <row r="26" spans="1:14" ht="14.25" hidden="1">
      <c r="A26" s="2" t="s">
        <v>49</v>
      </c>
      <c r="B26" s="1" t="s">
        <v>50</v>
      </c>
      <c r="C26" s="15">
        <v>1086.76</v>
      </c>
      <c r="F26" s="46">
        <f t="shared" si="0"/>
        <v>1086.76</v>
      </c>
      <c r="G26" s="46">
        <f t="shared" si="1"/>
        <v>21.735199999999999</v>
      </c>
      <c r="H26" s="46">
        <f t="shared" si="2"/>
        <v>81.506999999999991</v>
      </c>
      <c r="I26" s="46">
        <f t="shared" si="3"/>
        <v>1190.0022000000001</v>
      </c>
      <c r="J26" s="46">
        <f t="shared" si="4"/>
        <v>190.40035200000003</v>
      </c>
      <c r="K26" s="46">
        <f t="shared" si="5"/>
        <v>1380.4025520000002</v>
      </c>
      <c r="M26" s="61" t="s">
        <v>134</v>
      </c>
      <c r="N26" s="62" t="s">
        <v>151</v>
      </c>
    </row>
    <row r="27" spans="1:14" ht="14.25" hidden="1">
      <c r="A27" s="2" t="s">
        <v>51</v>
      </c>
      <c r="B27" s="1" t="s">
        <v>52</v>
      </c>
      <c r="C27" s="15">
        <v>5986.58</v>
      </c>
      <c r="F27" s="46">
        <f t="shared" si="0"/>
        <v>5986.58</v>
      </c>
      <c r="G27" s="46">
        <f t="shared" si="1"/>
        <v>119.7316</v>
      </c>
      <c r="H27" s="46">
        <f t="shared" si="2"/>
        <v>448.99349999999998</v>
      </c>
      <c r="I27" s="46">
        <f t="shared" si="3"/>
        <v>6555.3050999999996</v>
      </c>
      <c r="J27" s="46">
        <f t="shared" si="4"/>
        <v>1048.8488159999999</v>
      </c>
      <c r="K27" s="46">
        <f t="shared" si="5"/>
        <v>7604.1539159999993</v>
      </c>
      <c r="M27" s="61" t="s">
        <v>134</v>
      </c>
      <c r="N27" s="62" t="s">
        <v>152</v>
      </c>
    </row>
    <row r="28" spans="1:14" ht="14.25" hidden="1">
      <c r="A28" s="2" t="s">
        <v>53</v>
      </c>
      <c r="B28" s="1" t="s">
        <v>54</v>
      </c>
      <c r="C28" s="15">
        <v>8245.2099999999991</v>
      </c>
      <c r="F28" s="46">
        <f t="shared" si="0"/>
        <v>8245.2099999999991</v>
      </c>
      <c r="G28" s="46">
        <f t="shared" si="1"/>
        <v>164.90419999999997</v>
      </c>
      <c r="H28" s="46">
        <f t="shared" si="2"/>
        <v>618.39074999999991</v>
      </c>
      <c r="I28" s="46">
        <f t="shared" si="3"/>
        <v>9028.5049500000005</v>
      </c>
      <c r="J28" s="46">
        <f t="shared" si="4"/>
        <v>1444.560792</v>
      </c>
      <c r="K28" s="46">
        <f t="shared" si="5"/>
        <v>10473.065742000001</v>
      </c>
      <c r="M28" s="62" t="s">
        <v>134</v>
      </c>
      <c r="N28" s="62" t="s">
        <v>153</v>
      </c>
    </row>
    <row r="29" spans="1:14" ht="14.25" hidden="1">
      <c r="A29" s="2" t="s">
        <v>55</v>
      </c>
      <c r="B29" s="1" t="s">
        <v>56</v>
      </c>
      <c r="C29" s="15">
        <v>11570.95</v>
      </c>
      <c r="F29" s="46">
        <f t="shared" si="0"/>
        <v>11570.95</v>
      </c>
      <c r="G29" s="46">
        <f t="shared" si="1"/>
        <v>231.41900000000001</v>
      </c>
      <c r="H29" s="46">
        <f t="shared" si="2"/>
        <v>867.82125000000008</v>
      </c>
      <c r="I29" s="46">
        <f t="shared" si="3"/>
        <v>12670.190250000001</v>
      </c>
      <c r="J29" s="46">
        <f t="shared" si="4"/>
        <v>2027.2304400000003</v>
      </c>
      <c r="K29" s="46">
        <f t="shared" si="5"/>
        <v>14697.420690000003</v>
      </c>
      <c r="M29" s="64" t="s">
        <v>134</v>
      </c>
      <c r="N29" s="64" t="s">
        <v>154</v>
      </c>
    </row>
    <row r="30" spans="1:14" ht="14.25" hidden="1">
      <c r="A30" s="2" t="s">
        <v>57</v>
      </c>
      <c r="B30" s="1" t="s">
        <v>58</v>
      </c>
      <c r="C30" s="15">
        <v>1172.03</v>
      </c>
      <c r="F30" s="46">
        <f t="shared" si="0"/>
        <v>1172.03</v>
      </c>
      <c r="G30" s="46">
        <f t="shared" si="1"/>
        <v>23.4406</v>
      </c>
      <c r="H30" s="46">
        <f t="shared" si="2"/>
        <v>87.902249999999995</v>
      </c>
      <c r="I30" s="46">
        <f t="shared" si="3"/>
        <v>1283.37285</v>
      </c>
      <c r="J30" s="46">
        <f t="shared" si="4"/>
        <v>205.33965599999999</v>
      </c>
      <c r="K30" s="46">
        <f t="shared" si="5"/>
        <v>1488.7125059999998</v>
      </c>
      <c r="M30" s="61" t="s">
        <v>134</v>
      </c>
      <c r="N30" s="62" t="s">
        <v>155</v>
      </c>
    </row>
    <row r="31" spans="1:14" ht="14.25" hidden="1">
      <c r="A31" s="2" t="s">
        <v>59</v>
      </c>
      <c r="B31" s="1" t="s">
        <v>60</v>
      </c>
      <c r="C31" s="15">
        <v>6837.9</v>
      </c>
      <c r="F31" s="46">
        <f t="shared" si="0"/>
        <v>6837.9</v>
      </c>
      <c r="G31" s="46">
        <f t="shared" si="1"/>
        <v>136.75799999999998</v>
      </c>
      <c r="H31" s="46">
        <f t="shared" si="2"/>
        <v>512.84249999999997</v>
      </c>
      <c r="I31" s="46">
        <f t="shared" si="3"/>
        <v>7487.5004999999992</v>
      </c>
      <c r="J31" s="46">
        <f t="shared" si="4"/>
        <v>1198.0000799999998</v>
      </c>
      <c r="K31" s="46">
        <f t="shared" si="5"/>
        <v>8685.5005799999999</v>
      </c>
      <c r="M31" s="62" t="s">
        <v>134</v>
      </c>
      <c r="N31" s="62" t="s">
        <v>156</v>
      </c>
    </row>
    <row r="32" spans="1:14" ht="14.25" hidden="1">
      <c r="A32" s="2" t="s">
        <v>61</v>
      </c>
      <c r="B32" s="1" t="s">
        <v>62</v>
      </c>
      <c r="C32" s="15">
        <v>684.51</v>
      </c>
      <c r="F32" s="46">
        <f t="shared" si="0"/>
        <v>684.51</v>
      </c>
      <c r="G32" s="46">
        <f t="shared" si="1"/>
        <v>13.690200000000001</v>
      </c>
      <c r="H32" s="46">
        <f t="shared" si="2"/>
        <v>51.338249999999995</v>
      </c>
      <c r="I32" s="46">
        <f t="shared" si="3"/>
        <v>749.53845000000001</v>
      </c>
      <c r="J32" s="46">
        <f t="shared" si="4"/>
        <v>119.926152</v>
      </c>
      <c r="K32" s="46">
        <f t="shared" si="5"/>
        <v>869.46460200000001</v>
      </c>
      <c r="M32" s="62" t="s">
        <v>134</v>
      </c>
      <c r="N32" s="62" t="s">
        <v>157</v>
      </c>
    </row>
    <row r="33" spans="1:14" ht="14.25">
      <c r="A33" s="2" t="s">
        <v>63</v>
      </c>
      <c r="B33" s="1" t="s">
        <v>64</v>
      </c>
      <c r="C33" s="15">
        <v>2685.66</v>
      </c>
      <c r="F33" s="46">
        <f t="shared" si="0"/>
        <v>2685.66</v>
      </c>
      <c r="G33" s="46">
        <f t="shared" si="1"/>
        <v>53.713200000000001</v>
      </c>
      <c r="H33" s="46">
        <f t="shared" si="2"/>
        <v>201.42449999999999</v>
      </c>
      <c r="I33" s="46">
        <f t="shared" si="3"/>
        <v>2940.7977000000001</v>
      </c>
      <c r="J33" s="46">
        <f t="shared" si="4"/>
        <v>470.52763200000004</v>
      </c>
      <c r="K33" s="46">
        <f t="shared" si="5"/>
        <v>3411.3253320000003</v>
      </c>
      <c r="M33" s="61" t="s">
        <v>145</v>
      </c>
      <c r="N33" s="62" t="s">
        <v>158</v>
      </c>
    </row>
    <row r="34" spans="1:14" ht="14.25" hidden="1">
      <c r="A34" s="2" t="s">
        <v>65</v>
      </c>
      <c r="B34" s="1" t="s">
        <v>66</v>
      </c>
      <c r="C34" s="15">
        <v>12372.23</v>
      </c>
      <c r="F34" s="46">
        <f t="shared" si="0"/>
        <v>12372.23</v>
      </c>
      <c r="G34" s="46">
        <f t="shared" si="1"/>
        <v>247.44460000000001</v>
      </c>
      <c r="H34" s="46">
        <f t="shared" si="2"/>
        <v>927.91724999999997</v>
      </c>
      <c r="I34" s="46">
        <f t="shared" si="3"/>
        <v>13547.591850000001</v>
      </c>
      <c r="J34" s="46">
        <f t="shared" si="4"/>
        <v>2167.6146960000001</v>
      </c>
      <c r="K34" s="46">
        <f t="shared" si="5"/>
        <v>15715.206546000001</v>
      </c>
      <c r="M34" s="62" t="s">
        <v>134</v>
      </c>
      <c r="N34" s="62" t="s">
        <v>159</v>
      </c>
    </row>
    <row r="35" spans="1:14" ht="14.25" hidden="1">
      <c r="A35" s="2" t="s">
        <v>67</v>
      </c>
      <c r="B35" s="1" t="s">
        <v>68</v>
      </c>
      <c r="C35" s="15">
        <v>15176.66</v>
      </c>
      <c r="F35" s="46">
        <f t="shared" si="0"/>
        <v>15176.66</v>
      </c>
      <c r="G35" s="46">
        <f t="shared" si="1"/>
        <v>303.53320000000002</v>
      </c>
      <c r="H35" s="46">
        <f t="shared" si="2"/>
        <v>1138.2494999999999</v>
      </c>
      <c r="I35" s="46">
        <f t="shared" si="3"/>
        <v>16618.4427</v>
      </c>
      <c r="J35" s="46">
        <f t="shared" si="4"/>
        <v>2658.950832</v>
      </c>
      <c r="K35" s="46">
        <f t="shared" si="5"/>
        <v>19277.393531999998</v>
      </c>
      <c r="M35" s="62" t="s">
        <v>140</v>
      </c>
      <c r="N35" s="62" t="s">
        <v>160</v>
      </c>
    </row>
    <row r="36" spans="1:14" ht="14.25" hidden="1">
      <c r="A36" s="2" t="s">
        <v>69</v>
      </c>
      <c r="B36" s="1" t="s">
        <v>70</v>
      </c>
      <c r="C36" s="15">
        <v>1366.31</v>
      </c>
      <c r="F36" s="46">
        <f t="shared" si="0"/>
        <v>1366.31</v>
      </c>
      <c r="G36" s="46">
        <f t="shared" si="1"/>
        <v>27.3262</v>
      </c>
      <c r="H36" s="46">
        <f t="shared" si="2"/>
        <v>102.47324999999999</v>
      </c>
      <c r="I36" s="46">
        <f t="shared" si="3"/>
        <v>1496.1094499999999</v>
      </c>
      <c r="J36" s="46">
        <f t="shared" si="4"/>
        <v>239.377512</v>
      </c>
      <c r="K36" s="46">
        <f t="shared" si="5"/>
        <v>1735.4869619999999</v>
      </c>
      <c r="M36" s="62" t="s">
        <v>134</v>
      </c>
      <c r="N36" s="62" t="s">
        <v>161</v>
      </c>
    </row>
    <row r="37" spans="1:14" ht="14.25" hidden="1">
      <c r="A37" s="2" t="s">
        <v>71</v>
      </c>
      <c r="B37" s="1" t="s">
        <v>72</v>
      </c>
      <c r="C37" s="15">
        <v>855.63</v>
      </c>
      <c r="F37" s="46">
        <f t="shared" si="0"/>
        <v>855.63</v>
      </c>
      <c r="G37" s="46">
        <f t="shared" si="1"/>
        <v>17.1126</v>
      </c>
      <c r="H37" s="46">
        <f t="shared" si="2"/>
        <v>64.172249999999991</v>
      </c>
      <c r="I37" s="46">
        <f t="shared" si="3"/>
        <v>936.91485</v>
      </c>
      <c r="J37" s="46">
        <f t="shared" si="4"/>
        <v>149.90637599999999</v>
      </c>
      <c r="K37" s="46">
        <f t="shared" si="5"/>
        <v>1086.821226</v>
      </c>
      <c r="M37" s="62" t="s">
        <v>134</v>
      </c>
      <c r="N37" s="62" t="s">
        <v>162</v>
      </c>
    </row>
    <row r="38" spans="1:14" ht="14.25" hidden="1">
      <c r="A38" s="2" t="s">
        <v>73</v>
      </c>
      <c r="B38" s="1" t="s">
        <v>74</v>
      </c>
      <c r="C38" s="15">
        <v>684.51</v>
      </c>
      <c r="F38" s="46">
        <f t="shared" si="0"/>
        <v>684.51</v>
      </c>
      <c r="G38" s="46">
        <f t="shared" si="1"/>
        <v>13.690200000000001</v>
      </c>
      <c r="H38" s="46">
        <f t="shared" si="2"/>
        <v>51.338249999999995</v>
      </c>
      <c r="I38" s="46">
        <f t="shared" si="3"/>
        <v>749.53845000000001</v>
      </c>
      <c r="J38" s="46">
        <f t="shared" si="4"/>
        <v>119.926152</v>
      </c>
      <c r="K38" s="46">
        <f t="shared" si="5"/>
        <v>869.46460200000001</v>
      </c>
      <c r="M38" s="62" t="s">
        <v>140</v>
      </c>
      <c r="N38" s="62" t="s">
        <v>163</v>
      </c>
    </row>
    <row r="39" spans="1:14" ht="14.25" hidden="1">
      <c r="A39" s="2" t="s">
        <v>75</v>
      </c>
      <c r="B39" s="1" t="s">
        <v>76</v>
      </c>
      <c r="C39" s="15">
        <v>1641.86</v>
      </c>
      <c r="F39" s="46">
        <f t="shared" si="0"/>
        <v>1641.86</v>
      </c>
      <c r="G39" s="46">
        <f t="shared" si="1"/>
        <v>32.837199999999996</v>
      </c>
      <c r="H39" s="46">
        <f t="shared" si="2"/>
        <v>123.13949999999998</v>
      </c>
      <c r="I39" s="46">
        <f t="shared" si="3"/>
        <v>1797.8366999999998</v>
      </c>
      <c r="J39" s="46">
        <f t="shared" si="4"/>
        <v>287.65387199999998</v>
      </c>
      <c r="K39" s="46">
        <f t="shared" si="5"/>
        <v>2085.4905719999997</v>
      </c>
      <c r="M39" s="62" t="s">
        <v>134</v>
      </c>
      <c r="N39" s="62" t="s">
        <v>164</v>
      </c>
    </row>
    <row r="40" spans="1:14" ht="14.25" hidden="1">
      <c r="A40" s="2" t="s">
        <v>77</v>
      </c>
      <c r="B40" s="1" t="s">
        <v>78</v>
      </c>
      <c r="C40" s="15">
        <v>4822.6400000000003</v>
      </c>
      <c r="F40" s="46">
        <f t="shared" si="0"/>
        <v>4822.6400000000003</v>
      </c>
      <c r="G40" s="46">
        <f t="shared" si="1"/>
        <v>96.452800000000011</v>
      </c>
      <c r="H40" s="46">
        <f t="shared" si="2"/>
        <v>361.69800000000004</v>
      </c>
      <c r="I40" s="46">
        <f t="shared" si="3"/>
        <v>5280.7908000000007</v>
      </c>
      <c r="J40" s="46">
        <f t="shared" si="4"/>
        <v>844.92652800000008</v>
      </c>
      <c r="K40" s="46">
        <f t="shared" si="5"/>
        <v>6125.7173280000006</v>
      </c>
      <c r="M40" s="62" t="s">
        <v>134</v>
      </c>
      <c r="N40" s="62" t="s">
        <v>165</v>
      </c>
    </row>
    <row r="41" spans="1:14" ht="14.25" hidden="1">
      <c r="A41" s="2" t="s">
        <v>79</v>
      </c>
      <c r="B41" s="1" t="s">
        <v>80</v>
      </c>
      <c r="C41" s="15">
        <v>4993.4799999999996</v>
      </c>
      <c r="F41" s="46">
        <f t="shared" si="0"/>
        <v>4993.4799999999996</v>
      </c>
      <c r="G41" s="46">
        <f t="shared" si="1"/>
        <v>99.869599999999991</v>
      </c>
      <c r="H41" s="46">
        <f t="shared" si="2"/>
        <v>374.51099999999997</v>
      </c>
      <c r="I41" s="46">
        <f t="shared" si="3"/>
        <v>5467.8606</v>
      </c>
      <c r="J41" s="46">
        <f t="shared" si="4"/>
        <v>874.85769600000003</v>
      </c>
      <c r="K41" s="46">
        <f t="shared" si="5"/>
        <v>6342.718296</v>
      </c>
      <c r="M41" s="61" t="s">
        <v>134</v>
      </c>
      <c r="N41" s="62" t="s">
        <v>166</v>
      </c>
    </row>
    <row r="42" spans="1:14" ht="14.25" hidden="1">
      <c r="A42" s="2" t="s">
        <v>81</v>
      </c>
      <c r="B42" s="1" t="s">
        <v>82</v>
      </c>
      <c r="C42" s="15">
        <v>1026.76</v>
      </c>
      <c r="F42" s="46">
        <f t="shared" si="0"/>
        <v>1026.76</v>
      </c>
      <c r="G42" s="46">
        <f t="shared" si="1"/>
        <v>20.5352</v>
      </c>
      <c r="H42" s="46">
        <f t="shared" si="2"/>
        <v>77.006999999999991</v>
      </c>
      <c r="I42" s="46">
        <f t="shared" si="3"/>
        <v>1124.3022000000001</v>
      </c>
      <c r="J42" s="46">
        <f t="shared" si="4"/>
        <v>179.88835200000003</v>
      </c>
      <c r="K42" s="46">
        <f t="shared" si="5"/>
        <v>1304.190552</v>
      </c>
      <c r="M42" s="61" t="s">
        <v>140</v>
      </c>
      <c r="N42" s="62" t="s">
        <v>167</v>
      </c>
    </row>
    <row r="43" spans="1:14" ht="14.25" hidden="1">
      <c r="A43" s="2" t="s">
        <v>83</v>
      </c>
      <c r="B43" s="1" t="s">
        <v>84</v>
      </c>
      <c r="C43" s="15">
        <v>1499.96</v>
      </c>
      <c r="F43" s="46">
        <f t="shared" si="0"/>
        <v>1499.96</v>
      </c>
      <c r="G43" s="46">
        <f t="shared" si="1"/>
        <v>29.999200000000002</v>
      </c>
      <c r="H43" s="46">
        <f t="shared" si="2"/>
        <v>112.497</v>
      </c>
      <c r="I43" s="46">
        <f t="shared" si="3"/>
        <v>1642.4562000000001</v>
      </c>
      <c r="J43" s="46">
        <f t="shared" si="4"/>
        <v>262.79299200000003</v>
      </c>
      <c r="K43" s="46">
        <f t="shared" si="5"/>
        <v>1905.2491920000002</v>
      </c>
      <c r="M43" s="61" t="s">
        <v>134</v>
      </c>
      <c r="N43" s="62" t="s">
        <v>168</v>
      </c>
    </row>
    <row r="44" spans="1:14" ht="14.25">
      <c r="A44" s="2" t="s">
        <v>85</v>
      </c>
      <c r="B44" s="1" t="s">
        <v>86</v>
      </c>
      <c r="C44" s="15">
        <v>2161.63</v>
      </c>
      <c r="F44" s="46">
        <f t="shared" si="0"/>
        <v>2161.63</v>
      </c>
      <c r="G44" s="46">
        <f t="shared" si="1"/>
        <v>43.232600000000005</v>
      </c>
      <c r="H44" s="46">
        <f t="shared" si="2"/>
        <v>162.12225000000001</v>
      </c>
      <c r="I44" s="46">
        <f t="shared" si="3"/>
        <v>2366.9848499999998</v>
      </c>
      <c r="J44" s="46">
        <f t="shared" si="4"/>
        <v>378.71757599999995</v>
      </c>
      <c r="K44" s="46">
        <f t="shared" si="5"/>
        <v>2745.7024259999998</v>
      </c>
      <c r="M44" s="61" t="s">
        <v>145</v>
      </c>
      <c r="N44" s="62" t="s">
        <v>169</v>
      </c>
    </row>
    <row r="45" spans="1:14" ht="14.25" hidden="1">
      <c r="A45" s="2" t="s">
        <v>87</v>
      </c>
      <c r="B45" s="1" t="s">
        <v>88</v>
      </c>
      <c r="C45" s="15">
        <v>1026.76</v>
      </c>
      <c r="F45" s="46">
        <f t="shared" si="0"/>
        <v>1026.76</v>
      </c>
      <c r="G45" s="46">
        <f t="shared" si="1"/>
        <v>20.5352</v>
      </c>
      <c r="H45" s="46">
        <f t="shared" si="2"/>
        <v>77.006999999999991</v>
      </c>
      <c r="I45" s="46">
        <f t="shared" si="3"/>
        <v>1124.3022000000001</v>
      </c>
      <c r="J45" s="46">
        <f t="shared" si="4"/>
        <v>179.88835200000003</v>
      </c>
      <c r="K45" s="46">
        <f t="shared" si="5"/>
        <v>1304.190552</v>
      </c>
      <c r="M45" s="61" t="s">
        <v>140</v>
      </c>
      <c r="N45" s="62" t="s">
        <v>170</v>
      </c>
    </row>
    <row r="46" spans="1:14" ht="14.25" hidden="1">
      <c r="A46" s="2" t="s">
        <v>89</v>
      </c>
      <c r="B46" s="1" t="s">
        <v>90</v>
      </c>
      <c r="C46" s="15">
        <v>1026.76</v>
      </c>
      <c r="F46" s="46">
        <f t="shared" si="0"/>
        <v>1026.76</v>
      </c>
      <c r="G46" s="46">
        <f t="shared" si="1"/>
        <v>20.5352</v>
      </c>
      <c r="H46" s="46">
        <f t="shared" si="2"/>
        <v>77.006999999999991</v>
      </c>
      <c r="I46" s="46">
        <f t="shared" si="3"/>
        <v>1124.3022000000001</v>
      </c>
      <c r="J46" s="46">
        <f t="shared" si="4"/>
        <v>179.88835200000003</v>
      </c>
      <c r="K46" s="46">
        <f t="shared" si="5"/>
        <v>1304.190552</v>
      </c>
      <c r="M46" s="61" t="s">
        <v>134</v>
      </c>
      <c r="N46" s="62" t="s">
        <v>171</v>
      </c>
    </row>
    <row r="47" spans="1:14" ht="14.25" hidden="1">
      <c r="A47" s="2" t="s">
        <v>91</v>
      </c>
      <c r="B47" s="1" t="s">
        <v>92</v>
      </c>
      <c r="C47" s="15">
        <v>7073.68</v>
      </c>
      <c r="F47" s="46">
        <f t="shared" si="0"/>
        <v>7073.68</v>
      </c>
      <c r="G47" s="46">
        <f t="shared" si="1"/>
        <v>141.4736</v>
      </c>
      <c r="H47" s="46">
        <f t="shared" si="2"/>
        <v>530.52599999999995</v>
      </c>
      <c r="I47" s="46">
        <f t="shared" si="3"/>
        <v>7745.6796000000004</v>
      </c>
      <c r="J47" s="46">
        <f t="shared" si="4"/>
        <v>1239.3087360000002</v>
      </c>
      <c r="K47" s="46">
        <f t="shared" si="5"/>
        <v>8984.9883360000003</v>
      </c>
      <c r="M47" s="62" t="s">
        <v>134</v>
      </c>
      <c r="N47" s="62" t="s">
        <v>172</v>
      </c>
    </row>
    <row r="48" spans="1:14" ht="14.25" hidden="1">
      <c r="A48" s="2" t="s">
        <v>93</v>
      </c>
      <c r="B48" s="1" t="s">
        <v>94</v>
      </c>
      <c r="C48" s="15">
        <v>1026.76</v>
      </c>
      <c r="F48" s="46">
        <f t="shared" si="0"/>
        <v>1026.76</v>
      </c>
      <c r="G48" s="46">
        <f t="shared" si="1"/>
        <v>20.5352</v>
      </c>
      <c r="H48" s="46">
        <f t="shared" si="2"/>
        <v>77.006999999999991</v>
      </c>
      <c r="I48" s="46">
        <f t="shared" si="3"/>
        <v>1124.3022000000001</v>
      </c>
      <c r="J48" s="46">
        <f t="shared" si="4"/>
        <v>179.88835200000003</v>
      </c>
      <c r="K48" s="46">
        <f t="shared" si="5"/>
        <v>1304.190552</v>
      </c>
      <c r="M48" s="61" t="s">
        <v>140</v>
      </c>
      <c r="N48" s="62" t="s">
        <v>173</v>
      </c>
    </row>
    <row r="49" spans="1:14" ht="14.25" hidden="1">
      <c r="A49" s="2" t="s">
        <v>95</v>
      </c>
      <c r="B49" s="1" t="s">
        <v>96</v>
      </c>
      <c r="C49" s="15">
        <v>2121.16</v>
      </c>
      <c r="F49" s="46">
        <f t="shared" si="0"/>
        <v>2121.16</v>
      </c>
      <c r="G49" s="46">
        <f t="shared" si="1"/>
        <v>42.423200000000001</v>
      </c>
      <c r="H49" s="46">
        <f t="shared" si="2"/>
        <v>159.08699999999999</v>
      </c>
      <c r="I49" s="46">
        <f t="shared" si="3"/>
        <v>2322.6702</v>
      </c>
      <c r="J49" s="46">
        <f t="shared" si="4"/>
        <v>371.62723199999999</v>
      </c>
      <c r="K49" s="46">
        <f t="shared" si="5"/>
        <v>2694.2974319999998</v>
      </c>
      <c r="M49" s="65" t="s">
        <v>134</v>
      </c>
      <c r="N49" s="65" t="s">
        <v>174</v>
      </c>
    </row>
    <row r="50" spans="1:14" ht="14.25" hidden="1">
      <c r="A50" s="2" t="s">
        <v>97</v>
      </c>
      <c r="B50" s="1" t="s">
        <v>98</v>
      </c>
      <c r="C50" s="15">
        <v>1026.76</v>
      </c>
      <c r="F50" s="46">
        <f t="shared" si="0"/>
        <v>1026.76</v>
      </c>
      <c r="G50" s="46">
        <f t="shared" si="1"/>
        <v>20.5352</v>
      </c>
      <c r="H50" s="46">
        <f t="shared" si="2"/>
        <v>77.006999999999991</v>
      </c>
      <c r="I50" s="46">
        <f t="shared" si="3"/>
        <v>1124.3022000000001</v>
      </c>
      <c r="J50" s="46">
        <f t="shared" si="4"/>
        <v>179.88835200000003</v>
      </c>
      <c r="K50" s="46">
        <f t="shared" si="5"/>
        <v>1304.190552</v>
      </c>
      <c r="M50" s="61" t="s">
        <v>134</v>
      </c>
      <c r="N50" s="62" t="s">
        <v>175</v>
      </c>
    </row>
    <row r="53" spans="1:14" s="9" customFormat="1">
      <c r="A53" s="17"/>
      <c r="C53" s="9" t="s">
        <v>99</v>
      </c>
      <c r="F53" s="9" t="s">
        <v>99</v>
      </c>
      <c r="G53" s="9" t="s">
        <v>99</v>
      </c>
      <c r="H53" s="9" t="s">
        <v>99</v>
      </c>
      <c r="I53" s="9" t="s">
        <v>99</v>
      </c>
      <c r="J53" s="9" t="s">
        <v>99</v>
      </c>
      <c r="K53" s="9" t="s">
        <v>99</v>
      </c>
    </row>
    <row r="54" spans="1:14" ht="13.5" thickBot="1">
      <c r="A54" s="20" t="s">
        <v>100</v>
      </c>
      <c r="B54" s="1" t="s">
        <v>101</v>
      </c>
      <c r="C54" s="19">
        <v>163759.44</v>
      </c>
      <c r="F54" s="47">
        <f>SUM(F13:F50)</f>
        <v>163759.44000000003</v>
      </c>
      <c r="G54" s="47">
        <f t="shared" ref="G54:K54" si="6">SUM(G13:G50)</f>
        <v>3275.188799999999</v>
      </c>
      <c r="H54" s="47">
        <f t="shared" si="6"/>
        <v>12281.957999999995</v>
      </c>
      <c r="I54" s="47">
        <f t="shared" si="6"/>
        <v>179316.58679999996</v>
      </c>
      <c r="J54" s="47">
        <f t="shared" si="6"/>
        <v>28690.653888000004</v>
      </c>
      <c r="K54" s="47">
        <f t="shared" si="6"/>
        <v>208007.24068800005</v>
      </c>
    </row>
    <row r="55" spans="1:14" ht="12" thickTop="1"/>
    <row r="56" spans="1:14">
      <c r="C56" s="1" t="s">
        <v>101</v>
      </c>
    </row>
    <row r="57" spans="1:14">
      <c r="A57" s="2" t="s">
        <v>101</v>
      </c>
      <c r="B57" s="1" t="s">
        <v>101</v>
      </c>
      <c r="C57" s="18"/>
    </row>
  </sheetData>
  <autoFilter ref="A12:N50">
    <filterColumn colId="12">
      <filters>
        <filter val="ADMON SERVICIO"/>
      </filters>
    </filterColumn>
  </autoFilter>
  <mergeCells count="1">
    <mergeCell ref="F7:K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7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2" sqref="B2"/>
    </sheetView>
  </sheetViews>
  <sheetFormatPr baseColWidth="10" defaultRowHeight="11.25"/>
  <cols>
    <col min="1" max="1" width="8.28515625" style="2" customWidth="1"/>
    <col min="2" max="2" width="27.5703125" style="1" customWidth="1"/>
    <col min="3" max="3" width="11.7109375" style="1" customWidth="1"/>
    <col min="4" max="4" width="9.5703125" style="1" customWidth="1"/>
    <col min="5" max="5" width="13" style="1" bestFit="1" customWidth="1"/>
    <col min="6" max="6" width="13.5703125" style="1" bestFit="1" customWidth="1"/>
    <col min="7" max="7" width="13" style="1" bestFit="1" customWidth="1"/>
    <col min="8" max="8" width="11.5703125" style="1" customWidth="1"/>
    <col min="9" max="9" width="11.7109375" style="1" customWidth="1"/>
    <col min="10" max="10" width="11.85546875" style="1" customWidth="1"/>
    <col min="11" max="11" width="9.85546875" style="1" customWidth="1"/>
    <col min="12" max="12" width="11.140625" style="1" customWidth="1"/>
    <col min="13" max="13" width="11.28515625" style="1" customWidth="1"/>
    <col min="14" max="15" width="13" style="1" bestFit="1" customWidth="1"/>
    <col min="16" max="16384" width="11.42578125" style="1"/>
  </cols>
  <sheetData>
    <row r="1" spans="1:15" ht="18" customHeight="1">
      <c r="A1" s="3" t="s">
        <v>0</v>
      </c>
      <c r="B1" s="49" t="s">
        <v>101</v>
      </c>
      <c r="C1" s="50"/>
      <c r="D1" s="50"/>
    </row>
    <row r="2" spans="1:15" ht="24.95" customHeight="1">
      <c r="A2" s="4" t="s">
        <v>1</v>
      </c>
      <c r="B2" s="40" t="s">
        <v>2</v>
      </c>
      <c r="C2" s="37"/>
      <c r="D2" s="37"/>
    </row>
    <row r="3" spans="1:15" ht="15.75">
      <c r="B3" s="39" t="s">
        <v>3</v>
      </c>
      <c r="C3" s="6"/>
      <c r="D3" s="6"/>
      <c r="E3" s="9"/>
    </row>
    <row r="4" spans="1:15" ht="15">
      <c r="B4" s="38" t="s">
        <v>4</v>
      </c>
      <c r="C4" s="6"/>
      <c r="D4" s="6"/>
      <c r="E4" s="9"/>
    </row>
    <row r="5" spans="1:15">
      <c r="B5" s="8" t="s">
        <v>5</v>
      </c>
    </row>
    <row r="6" spans="1:15">
      <c r="B6" s="8" t="s">
        <v>6</v>
      </c>
    </row>
    <row r="8" spans="1:15" s="5" customFormat="1" ht="23.25" thickBot="1">
      <c r="A8" s="10" t="s">
        <v>7</v>
      </c>
      <c r="B8" s="11" t="s">
        <v>8</v>
      </c>
      <c r="C8" s="11" t="s">
        <v>9</v>
      </c>
      <c r="D8" s="11" t="s">
        <v>10</v>
      </c>
      <c r="E8" s="11" t="s">
        <v>11</v>
      </c>
      <c r="F8" s="12" t="s">
        <v>12</v>
      </c>
      <c r="G8" s="11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2" t="s">
        <v>20</v>
      </c>
      <c r="O8" s="13" t="s">
        <v>21</v>
      </c>
    </row>
    <row r="9" spans="1:15" ht="12" thickTop="1"/>
    <row r="11" spans="1:15">
      <c r="A11" s="14" t="s">
        <v>22</v>
      </c>
    </row>
    <row r="13" spans="1:15">
      <c r="A13" s="2" t="s">
        <v>23</v>
      </c>
      <c r="B13" s="1" t="s">
        <v>24</v>
      </c>
      <c r="C13" s="15">
        <v>880.08</v>
      </c>
      <c r="D13" s="15">
        <v>146.68</v>
      </c>
      <c r="E13" s="15">
        <v>9015.18</v>
      </c>
      <c r="F13" s="15">
        <v>10041.94</v>
      </c>
      <c r="G13" s="15">
        <v>0</v>
      </c>
      <c r="H13" s="15">
        <v>0</v>
      </c>
      <c r="I13" s="15">
        <v>0</v>
      </c>
      <c r="J13" s="15">
        <v>2165.42</v>
      </c>
      <c r="K13" s="15">
        <v>327.10000000000002</v>
      </c>
      <c r="L13" s="15">
        <v>0</v>
      </c>
      <c r="M13" s="15">
        <v>0.02</v>
      </c>
      <c r="N13" s="15">
        <v>2492.54</v>
      </c>
      <c r="O13" s="15">
        <v>7549.4</v>
      </c>
    </row>
    <row r="14" spans="1:15">
      <c r="A14" s="2" t="s">
        <v>25</v>
      </c>
      <c r="B14" s="1" t="s">
        <v>26</v>
      </c>
      <c r="C14" s="15">
        <v>880.08</v>
      </c>
      <c r="D14" s="15">
        <v>146.68</v>
      </c>
      <c r="E14" s="15">
        <v>1570.6</v>
      </c>
      <c r="F14" s="15">
        <v>2597.36</v>
      </c>
      <c r="G14" s="15">
        <v>0</v>
      </c>
      <c r="H14" s="15">
        <v>0</v>
      </c>
      <c r="I14" s="15">
        <v>0</v>
      </c>
      <c r="J14" s="15">
        <v>299.41000000000003</v>
      </c>
      <c r="K14" s="15">
        <v>155.5</v>
      </c>
      <c r="L14" s="15">
        <v>0</v>
      </c>
      <c r="M14" s="16">
        <v>-0.15</v>
      </c>
      <c r="N14" s="15">
        <v>454.76</v>
      </c>
      <c r="O14" s="15">
        <v>2142.6</v>
      </c>
    </row>
    <row r="15" spans="1:15">
      <c r="A15" s="2" t="s">
        <v>27</v>
      </c>
      <c r="B15" s="1" t="s">
        <v>28</v>
      </c>
      <c r="C15" s="15">
        <v>880.08</v>
      </c>
      <c r="D15" s="15">
        <v>146.68</v>
      </c>
      <c r="E15" s="15">
        <v>5942.24</v>
      </c>
      <c r="F15" s="15">
        <v>6969</v>
      </c>
      <c r="G15" s="15">
        <v>367.06</v>
      </c>
      <c r="H15" s="15">
        <v>0</v>
      </c>
      <c r="I15" s="15">
        <v>0</v>
      </c>
      <c r="J15" s="15">
        <v>1280.42</v>
      </c>
      <c r="K15" s="15">
        <v>263.97000000000003</v>
      </c>
      <c r="L15" s="15">
        <v>0</v>
      </c>
      <c r="M15" s="16">
        <v>-0.05</v>
      </c>
      <c r="N15" s="15">
        <v>1911.4</v>
      </c>
      <c r="O15" s="15">
        <v>5057.6000000000004</v>
      </c>
    </row>
    <row r="16" spans="1:15">
      <c r="A16" s="2" t="s">
        <v>29</v>
      </c>
      <c r="B16" s="1" t="s">
        <v>30</v>
      </c>
      <c r="C16" s="15">
        <v>1500</v>
      </c>
      <c r="D16" s="15">
        <v>250</v>
      </c>
      <c r="E16" s="15">
        <v>0</v>
      </c>
      <c r="F16" s="15">
        <v>1750</v>
      </c>
      <c r="G16" s="15">
        <v>0</v>
      </c>
      <c r="H16" s="15">
        <v>0</v>
      </c>
      <c r="I16" s="15">
        <v>0</v>
      </c>
      <c r="J16" s="15">
        <v>144.21</v>
      </c>
      <c r="K16" s="15">
        <v>44.69</v>
      </c>
      <c r="L16" s="15">
        <v>0</v>
      </c>
      <c r="M16" s="16">
        <v>-0.1</v>
      </c>
      <c r="N16" s="15">
        <v>188.8</v>
      </c>
      <c r="O16" s="15">
        <v>1561.2</v>
      </c>
    </row>
    <row r="17" spans="1:15">
      <c r="A17" s="2" t="s">
        <v>31</v>
      </c>
      <c r="B17" s="1" t="s">
        <v>32</v>
      </c>
      <c r="C17" s="15">
        <v>880.08</v>
      </c>
      <c r="D17" s="15">
        <v>146.68</v>
      </c>
      <c r="E17" s="15">
        <v>0</v>
      </c>
      <c r="F17" s="15">
        <v>1026.76</v>
      </c>
      <c r="G17" s="15">
        <v>478.69</v>
      </c>
      <c r="H17" s="15">
        <v>0</v>
      </c>
      <c r="I17" s="16">
        <v>-18.41</v>
      </c>
      <c r="J17" s="15">
        <v>0</v>
      </c>
      <c r="K17" s="15">
        <v>158.25</v>
      </c>
      <c r="L17" s="15">
        <v>0</v>
      </c>
      <c r="M17" s="15">
        <v>0.03</v>
      </c>
      <c r="N17" s="15">
        <v>618.55999999999995</v>
      </c>
      <c r="O17" s="15">
        <v>408.2</v>
      </c>
    </row>
    <row r="18" spans="1:15">
      <c r="A18" s="2" t="s">
        <v>33</v>
      </c>
      <c r="B18" s="1" t="s">
        <v>34</v>
      </c>
      <c r="C18" s="15">
        <v>880.08</v>
      </c>
      <c r="D18" s="15">
        <v>146.68</v>
      </c>
      <c r="E18" s="15">
        <v>5743.31</v>
      </c>
      <c r="F18" s="15">
        <v>6770.07</v>
      </c>
      <c r="G18" s="15">
        <v>0</v>
      </c>
      <c r="H18" s="15">
        <v>0</v>
      </c>
      <c r="I18" s="15">
        <v>0</v>
      </c>
      <c r="J18" s="15">
        <v>1233.6300000000001</v>
      </c>
      <c r="K18" s="15">
        <v>45.36</v>
      </c>
      <c r="L18" s="15">
        <v>0</v>
      </c>
      <c r="M18" s="16">
        <v>-0.12</v>
      </c>
      <c r="N18" s="15">
        <v>1278.8699999999999</v>
      </c>
      <c r="O18" s="15">
        <v>5491.2</v>
      </c>
    </row>
    <row r="19" spans="1:15">
      <c r="A19" s="2" t="s">
        <v>35</v>
      </c>
      <c r="B19" s="1" t="s">
        <v>36</v>
      </c>
      <c r="C19" s="15">
        <v>2666.72</v>
      </c>
      <c r="D19" s="15">
        <v>444.45</v>
      </c>
      <c r="E19" s="15">
        <v>3895.52</v>
      </c>
      <c r="F19" s="15">
        <v>7006.69</v>
      </c>
      <c r="G19" s="15">
        <v>0</v>
      </c>
      <c r="H19" s="15">
        <v>0</v>
      </c>
      <c r="I19" s="15">
        <v>0</v>
      </c>
      <c r="J19" s="15">
        <v>1289.28</v>
      </c>
      <c r="K19" s="15">
        <v>294.20999999999998</v>
      </c>
      <c r="L19" s="15">
        <v>0</v>
      </c>
      <c r="M19" s="15">
        <v>0</v>
      </c>
      <c r="N19" s="15">
        <v>1583.49</v>
      </c>
      <c r="O19" s="15">
        <v>5423.2</v>
      </c>
    </row>
    <row r="20" spans="1:15">
      <c r="A20" s="2" t="s">
        <v>37</v>
      </c>
      <c r="B20" s="1" t="s">
        <v>38</v>
      </c>
      <c r="C20" s="15">
        <v>880.08</v>
      </c>
      <c r="D20" s="15">
        <v>146.68</v>
      </c>
      <c r="E20" s="15">
        <v>1716.43</v>
      </c>
      <c r="F20" s="15">
        <v>2743.19</v>
      </c>
      <c r="G20" s="15">
        <v>0</v>
      </c>
      <c r="H20" s="15">
        <v>0</v>
      </c>
      <c r="I20" s="15">
        <v>0</v>
      </c>
      <c r="J20" s="15">
        <v>330.56</v>
      </c>
      <c r="K20" s="15">
        <v>281.52</v>
      </c>
      <c r="L20" s="15">
        <v>0</v>
      </c>
      <c r="M20" s="15">
        <v>0.11</v>
      </c>
      <c r="N20" s="15">
        <v>612.19000000000005</v>
      </c>
      <c r="O20" s="15">
        <v>2131</v>
      </c>
    </row>
    <row r="21" spans="1:15">
      <c r="A21" s="2" t="s">
        <v>39</v>
      </c>
      <c r="B21" s="1" t="s">
        <v>40</v>
      </c>
      <c r="C21" s="15">
        <v>1000.08</v>
      </c>
      <c r="D21" s="15">
        <v>166.68</v>
      </c>
      <c r="E21" s="15">
        <v>1481.63</v>
      </c>
      <c r="F21" s="15">
        <v>2648.39</v>
      </c>
      <c r="G21" s="15">
        <v>405.41</v>
      </c>
      <c r="H21" s="15">
        <v>0</v>
      </c>
      <c r="I21" s="15">
        <v>0</v>
      </c>
      <c r="J21" s="15">
        <v>310.31</v>
      </c>
      <c r="K21" s="15">
        <v>138.4</v>
      </c>
      <c r="L21" s="15">
        <v>0</v>
      </c>
      <c r="M21" s="15">
        <v>7.0000000000000007E-2</v>
      </c>
      <c r="N21" s="15">
        <v>854.19</v>
      </c>
      <c r="O21" s="15">
        <v>1794.2</v>
      </c>
    </row>
    <row r="22" spans="1:15">
      <c r="A22" s="2" t="s">
        <v>41</v>
      </c>
      <c r="B22" s="1" t="s">
        <v>42</v>
      </c>
      <c r="C22" s="15">
        <v>880.08</v>
      </c>
      <c r="D22" s="15">
        <v>146.68</v>
      </c>
      <c r="E22" s="15">
        <v>0</v>
      </c>
      <c r="F22" s="15">
        <v>1026.76</v>
      </c>
      <c r="G22" s="15">
        <v>0</v>
      </c>
      <c r="H22" s="15">
        <v>0</v>
      </c>
      <c r="I22" s="16">
        <v>-18.41</v>
      </c>
      <c r="J22" s="15">
        <v>0</v>
      </c>
      <c r="K22" s="15">
        <v>25.48</v>
      </c>
      <c r="L22" s="15">
        <v>0</v>
      </c>
      <c r="M22" s="16">
        <v>-0.11</v>
      </c>
      <c r="N22" s="15">
        <v>6.96</v>
      </c>
      <c r="O22" s="15">
        <v>1019.8</v>
      </c>
    </row>
    <row r="23" spans="1:15">
      <c r="A23" s="2" t="s">
        <v>43</v>
      </c>
      <c r="B23" s="1" t="s">
        <v>44</v>
      </c>
      <c r="C23" s="15">
        <v>880.08</v>
      </c>
      <c r="D23" s="15">
        <v>146.68</v>
      </c>
      <c r="E23" s="15">
        <v>0</v>
      </c>
      <c r="F23" s="15">
        <v>1026.76</v>
      </c>
      <c r="G23" s="15">
        <v>0</v>
      </c>
      <c r="H23" s="15">
        <v>0</v>
      </c>
      <c r="I23" s="16">
        <v>-18.41</v>
      </c>
      <c r="J23" s="15">
        <v>0</v>
      </c>
      <c r="K23" s="15">
        <v>25.48</v>
      </c>
      <c r="L23" s="15">
        <v>0</v>
      </c>
      <c r="M23" s="16">
        <v>-0.11</v>
      </c>
      <c r="N23" s="15">
        <v>6.96</v>
      </c>
      <c r="O23" s="15">
        <v>1019.8</v>
      </c>
    </row>
    <row r="24" spans="1:15">
      <c r="A24" s="2" t="s">
        <v>45</v>
      </c>
      <c r="B24" s="1" t="s">
        <v>46</v>
      </c>
      <c r="C24" s="15">
        <v>733.4</v>
      </c>
      <c r="D24" s="15">
        <v>146.68</v>
      </c>
      <c r="E24" s="15">
        <v>293.36</v>
      </c>
      <c r="F24" s="15">
        <v>1173.44</v>
      </c>
      <c r="G24" s="15">
        <v>0</v>
      </c>
      <c r="H24" s="15">
        <v>0</v>
      </c>
      <c r="I24" s="15">
        <v>0</v>
      </c>
      <c r="J24" s="15">
        <v>4.3099999999999996</v>
      </c>
      <c r="K24" s="15">
        <v>21.85</v>
      </c>
      <c r="L24" s="15">
        <v>0</v>
      </c>
      <c r="M24" s="15">
        <v>0.08</v>
      </c>
      <c r="N24" s="15">
        <v>26.24</v>
      </c>
      <c r="O24" s="15">
        <v>1147.2</v>
      </c>
    </row>
    <row r="25" spans="1:15">
      <c r="A25" s="2" t="s">
        <v>47</v>
      </c>
      <c r="B25" s="1" t="s">
        <v>48</v>
      </c>
      <c r="C25" s="15">
        <v>6000</v>
      </c>
      <c r="D25" s="15">
        <v>1000</v>
      </c>
      <c r="E25" s="15">
        <v>13805.93</v>
      </c>
      <c r="F25" s="15">
        <v>20805.93</v>
      </c>
      <c r="G25" s="15">
        <v>176</v>
      </c>
      <c r="H25" s="15">
        <v>0</v>
      </c>
      <c r="I25" s="15">
        <v>0</v>
      </c>
      <c r="J25" s="15">
        <v>5555.25</v>
      </c>
      <c r="K25" s="15">
        <v>360.26</v>
      </c>
      <c r="L25" s="15">
        <v>0</v>
      </c>
      <c r="M25" s="15">
        <v>0.02</v>
      </c>
      <c r="N25" s="15">
        <v>6091.53</v>
      </c>
      <c r="O25" s="15">
        <v>14714.4</v>
      </c>
    </row>
    <row r="26" spans="1:15">
      <c r="A26" s="2" t="s">
        <v>49</v>
      </c>
      <c r="B26" s="1" t="s">
        <v>50</v>
      </c>
      <c r="C26" s="15">
        <v>586.72</v>
      </c>
      <c r="D26" s="15">
        <v>97.79</v>
      </c>
      <c r="E26" s="15">
        <v>402.25</v>
      </c>
      <c r="F26" s="15">
        <v>1086.76</v>
      </c>
      <c r="G26" s="15">
        <v>0</v>
      </c>
      <c r="H26" s="15">
        <v>0</v>
      </c>
      <c r="I26" s="16">
        <v>-5.12</v>
      </c>
      <c r="J26" s="15">
        <v>0</v>
      </c>
      <c r="K26" s="15">
        <v>182.07</v>
      </c>
      <c r="L26" s="15">
        <v>0</v>
      </c>
      <c r="M26" s="15">
        <v>0.01</v>
      </c>
      <c r="N26" s="15">
        <v>176.96</v>
      </c>
      <c r="O26" s="15">
        <v>909.8</v>
      </c>
    </row>
    <row r="27" spans="1:15">
      <c r="A27" s="2" t="s">
        <v>51</v>
      </c>
      <c r="B27" s="1" t="s">
        <v>52</v>
      </c>
      <c r="C27" s="15">
        <v>880.08</v>
      </c>
      <c r="D27" s="15">
        <v>146.68</v>
      </c>
      <c r="E27" s="15">
        <v>4959.82</v>
      </c>
      <c r="F27" s="15">
        <v>5986.58</v>
      </c>
      <c r="G27" s="15">
        <v>0</v>
      </c>
      <c r="H27" s="15">
        <v>0</v>
      </c>
      <c r="I27" s="15">
        <v>0</v>
      </c>
      <c r="J27" s="15">
        <v>1049.3499999999999</v>
      </c>
      <c r="K27" s="15">
        <v>119.17</v>
      </c>
      <c r="L27" s="15">
        <v>0</v>
      </c>
      <c r="M27" s="15">
        <v>0.06</v>
      </c>
      <c r="N27" s="15">
        <v>1168.58</v>
      </c>
      <c r="O27" s="15">
        <v>4818</v>
      </c>
    </row>
    <row r="28" spans="1:15">
      <c r="A28" s="2" t="s">
        <v>53</v>
      </c>
      <c r="B28" s="1" t="s">
        <v>54</v>
      </c>
      <c r="C28" s="15">
        <v>880.08</v>
      </c>
      <c r="D28" s="15">
        <v>146.68</v>
      </c>
      <c r="E28" s="15">
        <v>7218.45</v>
      </c>
      <c r="F28" s="15">
        <v>8245.2099999999991</v>
      </c>
      <c r="G28" s="15">
        <v>0</v>
      </c>
      <c r="H28" s="15">
        <v>0</v>
      </c>
      <c r="I28" s="15">
        <v>0</v>
      </c>
      <c r="J28" s="15">
        <v>1626.4</v>
      </c>
      <c r="K28" s="15">
        <v>344.5</v>
      </c>
      <c r="L28" s="15">
        <v>0</v>
      </c>
      <c r="M28" s="16">
        <v>-0.09</v>
      </c>
      <c r="N28" s="15">
        <v>1970.81</v>
      </c>
      <c r="O28" s="15">
        <v>6274.4</v>
      </c>
    </row>
    <row r="29" spans="1:15">
      <c r="A29" s="2" t="s">
        <v>55</v>
      </c>
      <c r="B29" s="1" t="s">
        <v>56</v>
      </c>
      <c r="C29" s="15">
        <v>0</v>
      </c>
      <c r="D29" s="15">
        <v>0</v>
      </c>
      <c r="E29" s="15">
        <v>11570.95</v>
      </c>
      <c r="F29" s="15">
        <v>11570.95</v>
      </c>
      <c r="G29" s="15">
        <v>307.87</v>
      </c>
      <c r="H29" s="15">
        <v>0</v>
      </c>
      <c r="I29" s="15">
        <v>0</v>
      </c>
      <c r="J29" s="15">
        <v>2624.12</v>
      </c>
      <c r="K29" s="15">
        <v>0</v>
      </c>
      <c r="L29" s="15">
        <v>0</v>
      </c>
      <c r="M29" s="16">
        <v>-0.04</v>
      </c>
      <c r="N29" s="15">
        <v>2931.95</v>
      </c>
      <c r="O29" s="15">
        <v>8639</v>
      </c>
    </row>
    <row r="30" spans="1:15">
      <c r="A30" s="2" t="s">
        <v>57</v>
      </c>
      <c r="B30" s="1" t="s">
        <v>58</v>
      </c>
      <c r="C30" s="15">
        <v>880.08</v>
      </c>
      <c r="D30" s="15">
        <v>146.68</v>
      </c>
      <c r="E30" s="15">
        <v>145.27000000000001</v>
      </c>
      <c r="F30" s="15">
        <v>1172.03</v>
      </c>
      <c r="G30" s="15">
        <v>679.42</v>
      </c>
      <c r="H30" s="15">
        <v>0</v>
      </c>
      <c r="I30" s="15">
        <v>0</v>
      </c>
      <c r="J30" s="15">
        <v>4.16</v>
      </c>
      <c r="K30" s="15">
        <v>111.14</v>
      </c>
      <c r="L30" s="15">
        <v>0</v>
      </c>
      <c r="M30" s="16">
        <v>-0.09</v>
      </c>
      <c r="N30" s="15">
        <v>794.63</v>
      </c>
      <c r="O30" s="15">
        <v>377.4</v>
      </c>
    </row>
    <row r="31" spans="1:15">
      <c r="A31" s="2" t="s">
        <v>59</v>
      </c>
      <c r="B31" s="1" t="s">
        <v>60</v>
      </c>
      <c r="C31" s="15">
        <v>880.08</v>
      </c>
      <c r="D31" s="15">
        <v>146.68</v>
      </c>
      <c r="E31" s="15">
        <v>5811.14</v>
      </c>
      <c r="F31" s="15">
        <v>6837.9</v>
      </c>
      <c r="G31" s="15">
        <v>0</v>
      </c>
      <c r="H31" s="15">
        <v>0</v>
      </c>
      <c r="I31" s="15">
        <v>0</v>
      </c>
      <c r="J31" s="15">
        <v>1249.58</v>
      </c>
      <c r="K31" s="15">
        <v>314.13</v>
      </c>
      <c r="L31" s="15">
        <v>0</v>
      </c>
      <c r="M31" s="16">
        <v>-0.01</v>
      </c>
      <c r="N31" s="15">
        <v>1563.7</v>
      </c>
      <c r="O31" s="15">
        <v>5274.2</v>
      </c>
    </row>
    <row r="32" spans="1:15">
      <c r="A32" s="2" t="s">
        <v>61</v>
      </c>
      <c r="B32" s="1" t="s">
        <v>62</v>
      </c>
      <c r="C32" s="15">
        <v>586.72</v>
      </c>
      <c r="D32" s="15">
        <v>97.79</v>
      </c>
      <c r="E32" s="15">
        <v>0</v>
      </c>
      <c r="F32" s="15">
        <v>684.51</v>
      </c>
      <c r="G32" s="15">
        <v>0</v>
      </c>
      <c r="H32" s="15">
        <v>0</v>
      </c>
      <c r="I32" s="16">
        <v>-54.94</v>
      </c>
      <c r="J32" s="15">
        <v>0</v>
      </c>
      <c r="K32" s="15">
        <v>188.75</v>
      </c>
      <c r="L32" s="15">
        <v>0</v>
      </c>
      <c r="M32" s="15">
        <v>0.1</v>
      </c>
      <c r="N32" s="15">
        <v>133.91</v>
      </c>
      <c r="O32" s="15">
        <v>550.6</v>
      </c>
    </row>
    <row r="33" spans="1:15">
      <c r="A33" s="2" t="s">
        <v>63</v>
      </c>
      <c r="B33" s="1" t="s">
        <v>64</v>
      </c>
      <c r="C33" s="15">
        <v>1000.08</v>
      </c>
      <c r="D33" s="15">
        <v>166.68</v>
      </c>
      <c r="E33" s="15">
        <v>1518.9</v>
      </c>
      <c r="F33" s="15">
        <v>2685.66</v>
      </c>
      <c r="G33" s="15">
        <v>0</v>
      </c>
      <c r="H33" s="15">
        <v>0</v>
      </c>
      <c r="I33" s="15">
        <v>0</v>
      </c>
      <c r="J33" s="15">
        <v>318.27</v>
      </c>
      <c r="K33" s="15">
        <v>121.85</v>
      </c>
      <c r="L33" s="15">
        <v>0</v>
      </c>
      <c r="M33" s="15">
        <v>0.14000000000000001</v>
      </c>
      <c r="N33" s="15">
        <v>440.26</v>
      </c>
      <c r="O33" s="15">
        <v>2245.4</v>
      </c>
    </row>
    <row r="34" spans="1:15">
      <c r="A34" s="2" t="s">
        <v>65</v>
      </c>
      <c r="B34" s="1" t="s">
        <v>66</v>
      </c>
      <c r="C34" s="15">
        <v>880.08</v>
      </c>
      <c r="D34" s="15">
        <v>146.68</v>
      </c>
      <c r="E34" s="15">
        <v>11345.47</v>
      </c>
      <c r="F34" s="15">
        <v>12372.23</v>
      </c>
      <c r="G34" s="15">
        <v>0</v>
      </c>
      <c r="H34" s="15">
        <v>0</v>
      </c>
      <c r="I34" s="15">
        <v>0</v>
      </c>
      <c r="J34" s="15">
        <v>2864.51</v>
      </c>
      <c r="K34" s="15">
        <v>234.17</v>
      </c>
      <c r="L34" s="15">
        <v>0</v>
      </c>
      <c r="M34" s="16">
        <v>-0.05</v>
      </c>
      <c r="N34" s="15">
        <v>3098.63</v>
      </c>
      <c r="O34" s="15">
        <v>9273.6</v>
      </c>
    </row>
    <row r="35" spans="1:15">
      <c r="A35" s="2" t="s">
        <v>67</v>
      </c>
      <c r="B35" s="1" t="s">
        <v>68</v>
      </c>
      <c r="C35" s="15">
        <v>2666.72</v>
      </c>
      <c r="D35" s="15">
        <v>444.45</v>
      </c>
      <c r="E35" s="15">
        <v>12065.49</v>
      </c>
      <c r="F35" s="15">
        <v>15176.66</v>
      </c>
      <c r="G35" s="15">
        <v>148.53</v>
      </c>
      <c r="H35" s="15">
        <v>0</v>
      </c>
      <c r="I35" s="15">
        <v>0</v>
      </c>
      <c r="J35" s="15">
        <v>3721.54</v>
      </c>
      <c r="K35" s="15">
        <v>294.20999999999998</v>
      </c>
      <c r="L35" s="15">
        <v>0</v>
      </c>
      <c r="M35" s="16">
        <v>-0.02</v>
      </c>
      <c r="N35" s="15">
        <v>4164.26</v>
      </c>
      <c r="O35" s="15">
        <v>11012.4</v>
      </c>
    </row>
    <row r="36" spans="1:15">
      <c r="A36" s="2" t="s">
        <v>69</v>
      </c>
      <c r="B36" s="1" t="s">
        <v>70</v>
      </c>
      <c r="C36" s="15">
        <v>586.72</v>
      </c>
      <c r="D36" s="15">
        <v>97.79</v>
      </c>
      <c r="E36" s="15">
        <v>681.8</v>
      </c>
      <c r="F36" s="15">
        <v>1366.31</v>
      </c>
      <c r="G36" s="15">
        <v>0</v>
      </c>
      <c r="H36" s="15">
        <v>664</v>
      </c>
      <c r="I36" s="15">
        <v>0</v>
      </c>
      <c r="J36" s="15">
        <v>32.26</v>
      </c>
      <c r="K36" s="15">
        <v>149.96</v>
      </c>
      <c r="L36" s="15">
        <v>0</v>
      </c>
      <c r="M36" s="16">
        <v>-0.11</v>
      </c>
      <c r="N36" s="15">
        <v>846.11</v>
      </c>
      <c r="O36" s="15">
        <v>520.20000000000005</v>
      </c>
    </row>
    <row r="37" spans="1:15">
      <c r="A37" s="2" t="s">
        <v>71</v>
      </c>
      <c r="B37" s="1" t="s">
        <v>72</v>
      </c>
      <c r="C37" s="15">
        <v>733.4</v>
      </c>
      <c r="D37" s="15">
        <v>122.23</v>
      </c>
      <c r="E37" s="15">
        <v>0</v>
      </c>
      <c r="F37" s="15">
        <v>855.63</v>
      </c>
      <c r="G37" s="15">
        <v>0</v>
      </c>
      <c r="H37" s="15">
        <v>0</v>
      </c>
      <c r="I37" s="16">
        <v>-38.42</v>
      </c>
      <c r="J37" s="15">
        <v>0</v>
      </c>
      <c r="K37" s="15">
        <v>52.05</v>
      </c>
      <c r="L37" s="15">
        <v>0</v>
      </c>
      <c r="M37" s="15">
        <v>0</v>
      </c>
      <c r="N37" s="15">
        <v>13.63</v>
      </c>
      <c r="O37" s="15">
        <v>842</v>
      </c>
    </row>
    <row r="38" spans="1:15">
      <c r="A38" s="2" t="s">
        <v>73</v>
      </c>
      <c r="B38" s="1" t="s">
        <v>74</v>
      </c>
      <c r="C38" s="15">
        <v>586.72</v>
      </c>
      <c r="D38" s="15">
        <v>97.79</v>
      </c>
      <c r="E38" s="15">
        <v>0</v>
      </c>
      <c r="F38" s="15">
        <v>684.51</v>
      </c>
      <c r="G38" s="15">
        <v>0</v>
      </c>
      <c r="H38" s="15">
        <v>0</v>
      </c>
      <c r="I38" s="16">
        <v>-54.94</v>
      </c>
      <c r="J38" s="15">
        <v>0</v>
      </c>
      <c r="K38" s="15">
        <v>98.82</v>
      </c>
      <c r="L38" s="15">
        <v>215</v>
      </c>
      <c r="M38" s="15">
        <v>0.03</v>
      </c>
      <c r="N38" s="15">
        <v>258.91000000000003</v>
      </c>
      <c r="O38" s="15">
        <v>425.6</v>
      </c>
    </row>
    <row r="39" spans="1:15">
      <c r="A39" s="2" t="s">
        <v>75</v>
      </c>
      <c r="B39" s="1" t="s">
        <v>76</v>
      </c>
      <c r="C39" s="15">
        <v>586.72</v>
      </c>
      <c r="D39" s="15">
        <v>97.79</v>
      </c>
      <c r="E39" s="15">
        <v>957.35</v>
      </c>
      <c r="F39" s="15">
        <v>1641.86</v>
      </c>
      <c r="G39" s="15">
        <v>0</v>
      </c>
      <c r="H39" s="15">
        <v>0</v>
      </c>
      <c r="I39" s="15">
        <v>0</v>
      </c>
      <c r="J39" s="15">
        <v>79.97</v>
      </c>
      <c r="K39" s="15">
        <v>120.04</v>
      </c>
      <c r="L39" s="15">
        <v>0</v>
      </c>
      <c r="M39" s="15">
        <v>0.05</v>
      </c>
      <c r="N39" s="15">
        <v>200.06</v>
      </c>
      <c r="O39" s="15">
        <v>1441.8</v>
      </c>
    </row>
    <row r="40" spans="1:15">
      <c r="A40" s="2" t="s">
        <v>77</v>
      </c>
      <c r="B40" s="1" t="s">
        <v>78</v>
      </c>
      <c r="C40" s="15">
        <v>880.08</v>
      </c>
      <c r="D40" s="15">
        <v>146.68</v>
      </c>
      <c r="E40" s="15">
        <v>3795.88</v>
      </c>
      <c r="F40" s="15">
        <v>4822.6400000000003</v>
      </c>
      <c r="G40" s="15">
        <v>0</v>
      </c>
      <c r="H40" s="15">
        <v>0</v>
      </c>
      <c r="I40" s="15">
        <v>0</v>
      </c>
      <c r="J40" s="15">
        <v>775.59</v>
      </c>
      <c r="K40" s="15">
        <v>25.48</v>
      </c>
      <c r="L40" s="15">
        <v>0</v>
      </c>
      <c r="M40" s="16">
        <v>-0.03</v>
      </c>
      <c r="N40" s="15">
        <v>801.04</v>
      </c>
      <c r="O40" s="15">
        <v>4021.6</v>
      </c>
    </row>
    <row r="41" spans="1:15">
      <c r="A41" s="2" t="s">
        <v>79</v>
      </c>
      <c r="B41" s="1" t="s">
        <v>80</v>
      </c>
      <c r="C41" s="15">
        <v>880.08</v>
      </c>
      <c r="D41" s="15">
        <v>146.68</v>
      </c>
      <c r="E41" s="15">
        <v>3966.72</v>
      </c>
      <c r="F41" s="15">
        <v>4993.4799999999996</v>
      </c>
      <c r="G41" s="15">
        <v>0</v>
      </c>
      <c r="H41" s="15">
        <v>0</v>
      </c>
      <c r="I41" s="15">
        <v>0</v>
      </c>
      <c r="J41" s="15">
        <v>815.77</v>
      </c>
      <c r="K41" s="15">
        <v>195.9</v>
      </c>
      <c r="L41" s="15">
        <v>0</v>
      </c>
      <c r="M41" s="15">
        <v>0.01</v>
      </c>
      <c r="N41" s="15">
        <v>1011.68</v>
      </c>
      <c r="O41" s="15">
        <v>3981.8</v>
      </c>
    </row>
    <row r="42" spans="1:15">
      <c r="A42" s="2" t="s">
        <v>81</v>
      </c>
      <c r="B42" s="1" t="s">
        <v>82</v>
      </c>
      <c r="C42" s="15">
        <v>880.08</v>
      </c>
      <c r="D42" s="15">
        <v>146.68</v>
      </c>
      <c r="E42" s="15">
        <v>0</v>
      </c>
      <c r="F42" s="15">
        <v>1026.76</v>
      </c>
      <c r="G42" s="15">
        <v>0</v>
      </c>
      <c r="H42" s="15">
        <v>0</v>
      </c>
      <c r="I42" s="16">
        <v>-18.41</v>
      </c>
      <c r="J42" s="15">
        <v>0</v>
      </c>
      <c r="K42" s="15">
        <v>117.63</v>
      </c>
      <c r="L42" s="15">
        <v>0</v>
      </c>
      <c r="M42" s="16">
        <v>-0.06</v>
      </c>
      <c r="N42" s="15">
        <v>99.16</v>
      </c>
      <c r="O42" s="15">
        <v>927.6</v>
      </c>
    </row>
    <row r="43" spans="1:15">
      <c r="A43" s="2" t="s">
        <v>83</v>
      </c>
      <c r="B43" s="1" t="s">
        <v>84</v>
      </c>
      <c r="C43" s="15">
        <v>1285.68</v>
      </c>
      <c r="D43" s="15">
        <v>214.28</v>
      </c>
      <c r="E43" s="15">
        <v>0</v>
      </c>
      <c r="F43" s="15">
        <v>1499.96</v>
      </c>
      <c r="G43" s="15">
        <v>0</v>
      </c>
      <c r="H43" s="15">
        <v>0</v>
      </c>
      <c r="I43" s="15">
        <v>0</v>
      </c>
      <c r="J43" s="15">
        <v>56.26</v>
      </c>
      <c r="K43" s="15">
        <v>37.24</v>
      </c>
      <c r="L43" s="15">
        <v>0</v>
      </c>
      <c r="M43" s="15">
        <v>0.06</v>
      </c>
      <c r="N43" s="15">
        <v>93.56</v>
      </c>
      <c r="O43" s="15">
        <v>1406.4</v>
      </c>
    </row>
    <row r="44" spans="1:15">
      <c r="A44" s="2" t="s">
        <v>85</v>
      </c>
      <c r="B44" s="1" t="s">
        <v>86</v>
      </c>
      <c r="C44" s="15">
        <v>1000.02</v>
      </c>
      <c r="D44" s="15">
        <v>166.67</v>
      </c>
      <c r="E44" s="15">
        <v>994.94</v>
      </c>
      <c r="F44" s="15">
        <v>2161.63</v>
      </c>
      <c r="G44" s="15">
        <v>0</v>
      </c>
      <c r="H44" s="15">
        <v>0</v>
      </c>
      <c r="I44" s="15">
        <v>0</v>
      </c>
      <c r="J44" s="15">
        <v>213.55</v>
      </c>
      <c r="K44" s="15">
        <v>90.28</v>
      </c>
      <c r="L44" s="15">
        <v>0</v>
      </c>
      <c r="M44" s="15">
        <v>0</v>
      </c>
      <c r="N44" s="15">
        <v>303.83</v>
      </c>
      <c r="O44" s="15">
        <v>1857.8</v>
      </c>
    </row>
    <row r="45" spans="1:15">
      <c r="A45" s="2" t="s">
        <v>87</v>
      </c>
      <c r="B45" s="1" t="s">
        <v>88</v>
      </c>
      <c r="C45" s="15">
        <v>880.08</v>
      </c>
      <c r="D45" s="15">
        <v>146.68</v>
      </c>
      <c r="E45" s="15">
        <v>0</v>
      </c>
      <c r="F45" s="15">
        <v>1026.76</v>
      </c>
      <c r="G45" s="15">
        <v>0</v>
      </c>
      <c r="H45" s="15">
        <v>0</v>
      </c>
      <c r="I45" s="16">
        <v>-18.41</v>
      </c>
      <c r="J45" s="15">
        <v>0</v>
      </c>
      <c r="K45" s="15">
        <v>25.48</v>
      </c>
      <c r="L45" s="15">
        <v>0</v>
      </c>
      <c r="M45" s="16">
        <v>-0.11</v>
      </c>
      <c r="N45" s="15">
        <v>6.96</v>
      </c>
      <c r="O45" s="15">
        <v>1019.8</v>
      </c>
    </row>
    <row r="46" spans="1:15">
      <c r="A46" s="2" t="s">
        <v>89</v>
      </c>
      <c r="B46" s="1" t="s">
        <v>90</v>
      </c>
      <c r="C46" s="15">
        <v>880.08</v>
      </c>
      <c r="D46" s="15">
        <v>146.68</v>
      </c>
      <c r="E46" s="15">
        <v>0</v>
      </c>
      <c r="F46" s="15">
        <v>1026.76</v>
      </c>
      <c r="G46" s="15">
        <v>0</v>
      </c>
      <c r="H46" s="15">
        <v>0</v>
      </c>
      <c r="I46" s="16">
        <v>-18.41</v>
      </c>
      <c r="J46" s="15">
        <v>0</v>
      </c>
      <c r="K46" s="15">
        <v>29.56</v>
      </c>
      <c r="L46" s="15">
        <v>0</v>
      </c>
      <c r="M46" s="15">
        <v>0.01</v>
      </c>
      <c r="N46" s="15">
        <v>11.16</v>
      </c>
      <c r="O46" s="15">
        <v>1015.6</v>
      </c>
    </row>
    <row r="47" spans="1:15">
      <c r="A47" s="2" t="s">
        <v>91</v>
      </c>
      <c r="B47" s="1" t="s">
        <v>92</v>
      </c>
      <c r="C47" s="15">
        <v>880.08</v>
      </c>
      <c r="D47" s="15">
        <v>146.68</v>
      </c>
      <c r="E47" s="15">
        <v>6046.92</v>
      </c>
      <c r="F47" s="15">
        <v>7073.68</v>
      </c>
      <c r="G47" s="15">
        <v>0</v>
      </c>
      <c r="H47" s="15">
        <v>0</v>
      </c>
      <c r="I47" s="15">
        <v>0</v>
      </c>
      <c r="J47" s="15">
        <v>1305.04</v>
      </c>
      <c r="K47" s="15">
        <v>25.48</v>
      </c>
      <c r="L47" s="15">
        <v>0</v>
      </c>
      <c r="M47" s="16">
        <v>-0.04</v>
      </c>
      <c r="N47" s="15">
        <v>1330.48</v>
      </c>
      <c r="O47" s="15">
        <v>5743.2</v>
      </c>
    </row>
    <row r="48" spans="1:15">
      <c r="A48" s="2" t="s">
        <v>93</v>
      </c>
      <c r="B48" s="1" t="s">
        <v>94</v>
      </c>
      <c r="C48" s="15">
        <v>880.08</v>
      </c>
      <c r="D48" s="15">
        <v>146.68</v>
      </c>
      <c r="E48" s="15">
        <v>0</v>
      </c>
      <c r="F48" s="15">
        <v>1026.76</v>
      </c>
      <c r="G48" s="15">
        <v>513</v>
      </c>
      <c r="H48" s="15">
        <v>0</v>
      </c>
      <c r="I48" s="16">
        <v>-18.41</v>
      </c>
      <c r="J48" s="15">
        <v>0</v>
      </c>
      <c r="K48" s="15">
        <v>25.58</v>
      </c>
      <c r="L48" s="15">
        <v>0</v>
      </c>
      <c r="M48" s="16">
        <v>-0.01</v>
      </c>
      <c r="N48" s="15">
        <v>520.16</v>
      </c>
      <c r="O48" s="15">
        <v>506.6</v>
      </c>
    </row>
    <row r="49" spans="1:15">
      <c r="A49" s="2" t="s">
        <v>95</v>
      </c>
      <c r="B49" s="1" t="s">
        <v>96</v>
      </c>
      <c r="C49" s="15">
        <v>880.08</v>
      </c>
      <c r="D49" s="15">
        <v>146.68</v>
      </c>
      <c r="E49" s="15">
        <v>1094.4000000000001</v>
      </c>
      <c r="F49" s="15">
        <v>2121.16</v>
      </c>
      <c r="G49" s="15">
        <v>0</v>
      </c>
      <c r="H49" s="15">
        <v>0</v>
      </c>
      <c r="I49" s="15">
        <v>0</v>
      </c>
      <c r="J49" s="15">
        <v>206.3</v>
      </c>
      <c r="K49" s="15">
        <v>82.6</v>
      </c>
      <c r="L49" s="15">
        <v>0</v>
      </c>
      <c r="M49" s="16">
        <v>-0.14000000000000001</v>
      </c>
      <c r="N49" s="15">
        <v>288.76</v>
      </c>
      <c r="O49" s="15">
        <v>1832.4</v>
      </c>
    </row>
    <row r="50" spans="1:15">
      <c r="A50" s="2" t="s">
        <v>97</v>
      </c>
      <c r="B50" s="1" t="s">
        <v>98</v>
      </c>
      <c r="C50" s="15">
        <v>880.08</v>
      </c>
      <c r="D50" s="15">
        <v>146.68</v>
      </c>
      <c r="E50" s="15">
        <v>0</v>
      </c>
      <c r="F50" s="15">
        <v>1026.76</v>
      </c>
      <c r="G50" s="15">
        <v>0</v>
      </c>
      <c r="H50" s="15">
        <v>0</v>
      </c>
      <c r="I50" s="16">
        <v>-18.41</v>
      </c>
      <c r="J50" s="15">
        <v>0</v>
      </c>
      <c r="K50" s="15">
        <v>102.61</v>
      </c>
      <c r="L50" s="15">
        <v>0</v>
      </c>
      <c r="M50" s="15">
        <v>0.16</v>
      </c>
      <c r="N50" s="15">
        <v>84.36</v>
      </c>
      <c r="O50" s="15">
        <v>942.4</v>
      </c>
    </row>
    <row r="53" spans="1:15" s="9" customFormat="1">
      <c r="A53" s="17"/>
      <c r="C53" s="9" t="s">
        <v>99</v>
      </c>
      <c r="D53" s="9" t="s">
        <v>99</v>
      </c>
      <c r="E53" s="9" t="s">
        <v>99</v>
      </c>
      <c r="F53" s="9" t="s">
        <v>99</v>
      </c>
      <c r="G53" s="9" t="s">
        <v>99</v>
      </c>
      <c r="H53" s="9" t="s">
        <v>99</v>
      </c>
      <c r="I53" s="9" t="s">
        <v>99</v>
      </c>
      <c r="J53" s="9" t="s">
        <v>99</v>
      </c>
      <c r="K53" s="9" t="s">
        <v>99</v>
      </c>
      <c r="L53" s="9" t="s">
        <v>99</v>
      </c>
      <c r="M53" s="9" t="s">
        <v>99</v>
      </c>
      <c r="N53" s="9" t="s">
        <v>99</v>
      </c>
      <c r="O53" s="9" t="s">
        <v>99</v>
      </c>
    </row>
    <row r="54" spans="1:15">
      <c r="A54" s="20" t="s">
        <v>100</v>
      </c>
      <c r="B54" s="1" t="s">
        <v>101</v>
      </c>
      <c r="C54" s="19">
        <v>40881.46</v>
      </c>
      <c r="D54" s="19">
        <v>6838.03</v>
      </c>
      <c r="E54" s="19">
        <v>116039.95</v>
      </c>
      <c r="F54" s="19">
        <v>163759.44</v>
      </c>
      <c r="G54" s="19">
        <v>3075.98</v>
      </c>
      <c r="H54" s="19">
        <v>664</v>
      </c>
      <c r="I54" s="21">
        <v>-300.7</v>
      </c>
      <c r="J54" s="19">
        <v>29555.47</v>
      </c>
      <c r="K54" s="19">
        <v>5230.7700000000004</v>
      </c>
      <c r="L54" s="19">
        <v>215</v>
      </c>
      <c r="M54" s="21">
        <v>-0.48</v>
      </c>
      <c r="N54" s="19">
        <v>38440.04</v>
      </c>
      <c r="O54" s="19">
        <v>125319.4</v>
      </c>
    </row>
    <row r="56" spans="1:15">
      <c r="C56" s="1" t="s">
        <v>101</v>
      </c>
      <c r="D56" s="1" t="s">
        <v>101</v>
      </c>
      <c r="E56" s="1" t="s">
        <v>101</v>
      </c>
      <c r="F56" s="1" t="s">
        <v>101</v>
      </c>
      <c r="G56" s="1" t="s">
        <v>101</v>
      </c>
      <c r="H56" s="1" t="s">
        <v>101</v>
      </c>
      <c r="I56" s="1" t="s">
        <v>101</v>
      </c>
      <c r="J56" s="1" t="s">
        <v>101</v>
      </c>
      <c r="K56" s="1" t="s">
        <v>101</v>
      </c>
      <c r="L56" s="1" t="s">
        <v>101</v>
      </c>
      <c r="M56" s="1" t="s">
        <v>101</v>
      </c>
      <c r="N56" s="1" t="s">
        <v>101</v>
      </c>
      <c r="O56" s="1" t="s">
        <v>101</v>
      </c>
    </row>
    <row r="57" spans="1:15">
      <c r="A57" s="2" t="s">
        <v>101</v>
      </c>
      <c r="B57" s="1" t="s">
        <v>101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activeCell="E8" sqref="E8"/>
    </sheetView>
  </sheetViews>
  <sheetFormatPr baseColWidth="10" defaultRowHeight="15"/>
  <cols>
    <col min="3" max="3" width="18.7109375" customWidth="1"/>
    <col min="4" max="4" width="17.42578125" bestFit="1" customWidth="1"/>
    <col min="5" max="5" width="35.28515625" bestFit="1" customWidth="1"/>
  </cols>
  <sheetData>
    <row r="1" spans="1:5">
      <c r="A1" s="23" t="s">
        <v>0</v>
      </c>
      <c r="B1" s="22"/>
      <c r="C1" s="22"/>
      <c r="D1" s="22"/>
      <c r="E1" s="22"/>
    </row>
    <row r="2" spans="1:5">
      <c r="A2" s="24" t="s">
        <v>1</v>
      </c>
      <c r="B2" s="22"/>
      <c r="C2" s="22"/>
      <c r="D2" s="22"/>
      <c r="E2" s="22"/>
    </row>
    <row r="3" spans="1:5" ht="23.25">
      <c r="A3" s="26" t="s">
        <v>2</v>
      </c>
      <c r="B3" s="25"/>
      <c r="C3" s="27"/>
      <c r="D3" s="25"/>
      <c r="E3" s="25"/>
    </row>
    <row r="4" spans="1:5" ht="15.75">
      <c r="A4" s="28" t="s">
        <v>102</v>
      </c>
      <c r="B4" s="25"/>
      <c r="C4" s="25"/>
      <c r="D4" s="25"/>
      <c r="E4" s="25"/>
    </row>
    <row r="6" spans="1:5">
      <c r="A6" s="29"/>
      <c r="B6" s="29"/>
      <c r="C6" s="29"/>
      <c r="D6" s="29"/>
      <c r="E6" s="29"/>
    </row>
    <row r="7" spans="1:5">
      <c r="A7" s="30"/>
      <c r="B7" s="30"/>
      <c r="C7" s="30"/>
      <c r="D7" s="30"/>
      <c r="E7" s="30"/>
    </row>
    <row r="8" spans="1:5">
      <c r="A8" s="31" t="s">
        <v>103</v>
      </c>
      <c r="B8" s="31" t="s">
        <v>104</v>
      </c>
      <c r="C8" s="31" t="s">
        <v>105</v>
      </c>
      <c r="D8" s="32" t="s">
        <v>106</v>
      </c>
      <c r="E8" s="31" t="s">
        <v>107</v>
      </c>
    </row>
    <row r="9" spans="1:5">
      <c r="A9" s="33" t="s">
        <v>29</v>
      </c>
      <c r="B9" s="22">
        <v>2717430477</v>
      </c>
      <c r="C9" s="22" t="s">
        <v>108</v>
      </c>
      <c r="D9" s="22">
        <v>1561.2</v>
      </c>
      <c r="E9" s="22" t="s">
        <v>30</v>
      </c>
    </row>
    <row r="10" spans="1:5">
      <c r="A10" s="33" t="s">
        <v>37</v>
      </c>
      <c r="B10" s="22">
        <v>2952119943</v>
      </c>
      <c r="C10" s="22" t="s">
        <v>108</v>
      </c>
      <c r="D10" s="22">
        <v>2131</v>
      </c>
      <c r="E10" s="22" t="s">
        <v>38</v>
      </c>
    </row>
    <row r="11" spans="1:5">
      <c r="A11" s="33" t="s">
        <v>39</v>
      </c>
      <c r="B11" s="22">
        <v>2763908836</v>
      </c>
      <c r="C11" s="22" t="s">
        <v>108</v>
      </c>
      <c r="D11" s="22">
        <v>1794.2</v>
      </c>
      <c r="E11" s="22" t="s">
        <v>40</v>
      </c>
    </row>
    <row r="12" spans="1:5">
      <c r="A12" s="33" t="s">
        <v>79</v>
      </c>
      <c r="B12" s="22">
        <v>2986347665</v>
      </c>
      <c r="C12" s="22" t="s">
        <v>108</v>
      </c>
      <c r="D12" s="22">
        <v>3981.8</v>
      </c>
      <c r="E12" s="22" t="s">
        <v>80</v>
      </c>
    </row>
    <row r="13" spans="1:5">
      <c r="A13" s="33" t="s">
        <v>93</v>
      </c>
      <c r="B13" s="22">
        <v>2906306063</v>
      </c>
      <c r="C13" s="22" t="s">
        <v>108</v>
      </c>
      <c r="D13" s="22">
        <v>506.6</v>
      </c>
      <c r="E13" s="22" t="s">
        <v>94</v>
      </c>
    </row>
    <row r="14" spans="1:5">
      <c r="A14" s="33" t="s">
        <v>59</v>
      </c>
      <c r="B14" s="22">
        <v>1457482116</v>
      </c>
      <c r="C14" s="22" t="s">
        <v>108</v>
      </c>
      <c r="D14" s="22">
        <v>5274.2000000000007</v>
      </c>
      <c r="E14" s="22" t="s">
        <v>60</v>
      </c>
    </row>
    <row r="15" spans="1:5">
      <c r="A15" s="33" t="s">
        <v>51</v>
      </c>
      <c r="B15" s="22">
        <v>2845119553</v>
      </c>
      <c r="C15" s="22" t="s">
        <v>108</v>
      </c>
      <c r="D15" s="22">
        <v>4818</v>
      </c>
      <c r="E15" s="22" t="s">
        <v>52</v>
      </c>
    </row>
    <row r="16" spans="1:5">
      <c r="A16" s="33" t="s">
        <v>49</v>
      </c>
      <c r="B16" s="22">
        <v>2863632784</v>
      </c>
      <c r="C16" s="22" t="s">
        <v>108</v>
      </c>
      <c r="D16" s="22">
        <v>909.80000000000007</v>
      </c>
      <c r="E16" s="22" t="s">
        <v>50</v>
      </c>
    </row>
    <row r="17" spans="1:5">
      <c r="A17" s="33" t="s">
        <v>61</v>
      </c>
      <c r="B17" s="22">
        <v>2872328917</v>
      </c>
      <c r="C17" s="22" t="s">
        <v>108</v>
      </c>
      <c r="D17" s="22">
        <v>550.6</v>
      </c>
      <c r="E17" s="22" t="s">
        <v>62</v>
      </c>
    </row>
    <row r="18" spans="1:5">
      <c r="A18" s="33" t="s">
        <v>53</v>
      </c>
      <c r="B18" s="22">
        <v>2875214688</v>
      </c>
      <c r="C18" s="22" t="s">
        <v>108</v>
      </c>
      <c r="D18" s="22">
        <v>6274.4000000000005</v>
      </c>
      <c r="E18" s="22" t="s">
        <v>54</v>
      </c>
    </row>
    <row r="19" spans="1:5">
      <c r="A19" s="33" t="s">
        <v>81</v>
      </c>
      <c r="B19" s="22">
        <v>2885838584</v>
      </c>
      <c r="C19" s="22" t="s">
        <v>108</v>
      </c>
      <c r="D19" s="22">
        <v>927.6</v>
      </c>
      <c r="E19" s="22" t="s">
        <v>82</v>
      </c>
    </row>
    <row r="20" spans="1:5">
      <c r="A20" s="33" t="s">
        <v>33</v>
      </c>
      <c r="B20" s="22">
        <v>1449517286</v>
      </c>
      <c r="C20" s="22" t="s">
        <v>108</v>
      </c>
      <c r="D20" s="22">
        <v>5491.2000000000007</v>
      </c>
      <c r="E20" s="22" t="s">
        <v>34</v>
      </c>
    </row>
    <row r="21" spans="1:5">
      <c r="A21" s="33" t="s">
        <v>27</v>
      </c>
      <c r="B21" s="22">
        <v>1482165252</v>
      </c>
      <c r="C21" s="22" t="s">
        <v>108</v>
      </c>
      <c r="D21" s="22">
        <v>5057.6000000000004</v>
      </c>
      <c r="E21" s="22" t="s">
        <v>28</v>
      </c>
    </row>
    <row r="22" spans="1:5">
      <c r="A22" s="33" t="s">
        <v>97</v>
      </c>
      <c r="B22" s="22">
        <v>1473959848</v>
      </c>
      <c r="C22" s="22" t="s">
        <v>108</v>
      </c>
      <c r="D22" s="22">
        <v>942.40000000000009</v>
      </c>
      <c r="E22" s="22" t="s">
        <v>98</v>
      </c>
    </row>
    <row r="23" spans="1:5">
      <c r="A23" s="33" t="s">
        <v>25</v>
      </c>
      <c r="B23" s="22">
        <v>2948214670</v>
      </c>
      <c r="C23" s="22" t="s">
        <v>108</v>
      </c>
      <c r="D23" s="22">
        <v>2142.6</v>
      </c>
      <c r="E23" s="22" t="s">
        <v>26</v>
      </c>
    </row>
    <row r="24" spans="1:5">
      <c r="A24" s="33" t="s">
        <v>35</v>
      </c>
      <c r="B24" s="22">
        <v>2730894303</v>
      </c>
      <c r="C24" s="22" t="s">
        <v>108</v>
      </c>
      <c r="D24" s="22">
        <v>5423.2000000000007</v>
      </c>
      <c r="E24" s="22" t="s">
        <v>36</v>
      </c>
    </row>
    <row r="25" spans="1:5">
      <c r="A25" s="33" t="s">
        <v>67</v>
      </c>
      <c r="B25" s="22">
        <v>1112995379</v>
      </c>
      <c r="C25" s="22" t="s">
        <v>108</v>
      </c>
      <c r="D25" s="22">
        <v>11012.400000000001</v>
      </c>
      <c r="E25" s="22" t="s">
        <v>68</v>
      </c>
    </row>
    <row r="26" spans="1:5">
      <c r="A26" s="33" t="s">
        <v>63</v>
      </c>
      <c r="B26" s="22">
        <v>2735539994</v>
      </c>
      <c r="C26" s="22" t="s">
        <v>108</v>
      </c>
      <c r="D26" s="22">
        <v>2245.4</v>
      </c>
      <c r="E26" s="22" t="s">
        <v>64</v>
      </c>
    </row>
    <row r="27" spans="1:5">
      <c r="A27" s="33" t="s">
        <v>31</v>
      </c>
      <c r="B27" s="22">
        <v>1167172540</v>
      </c>
      <c r="C27" s="22" t="s">
        <v>108</v>
      </c>
      <c r="D27" s="22">
        <v>408.20000000000005</v>
      </c>
      <c r="E27" s="22" t="s">
        <v>32</v>
      </c>
    </row>
    <row r="28" spans="1:5">
      <c r="A28" s="33" t="s">
        <v>69</v>
      </c>
      <c r="B28" s="22">
        <v>1156979076</v>
      </c>
      <c r="C28" s="22" t="s">
        <v>108</v>
      </c>
      <c r="D28" s="22">
        <v>520.20000000000005</v>
      </c>
      <c r="E28" s="22" t="s">
        <v>70</v>
      </c>
    </row>
    <row r="29" spans="1:5">
      <c r="A29" s="33" t="s">
        <v>55</v>
      </c>
      <c r="B29" s="22">
        <v>2866078516</v>
      </c>
      <c r="C29" s="22" t="s">
        <v>108</v>
      </c>
      <c r="D29" s="22">
        <v>8639</v>
      </c>
      <c r="E29" s="22" t="s">
        <v>56</v>
      </c>
    </row>
    <row r="30" spans="1:5">
      <c r="A30" s="33" t="s">
        <v>83</v>
      </c>
      <c r="B30" s="22">
        <v>1148534756</v>
      </c>
      <c r="C30" s="22" t="s">
        <v>108</v>
      </c>
      <c r="D30" s="22">
        <v>1406.4</v>
      </c>
      <c r="E30" s="22" t="s">
        <v>84</v>
      </c>
    </row>
    <row r="31" spans="1:5">
      <c r="A31" s="33" t="s">
        <v>73</v>
      </c>
      <c r="B31" s="22">
        <v>1133977021</v>
      </c>
      <c r="C31" s="22" t="s">
        <v>108</v>
      </c>
      <c r="D31" s="22">
        <v>425.6</v>
      </c>
      <c r="E31" s="22" t="s">
        <v>74</v>
      </c>
    </row>
    <row r="32" spans="1:5">
      <c r="A32" s="33" t="s">
        <v>71</v>
      </c>
      <c r="B32" s="22">
        <v>1469380671</v>
      </c>
      <c r="C32" s="22" t="s">
        <v>108</v>
      </c>
      <c r="D32" s="22">
        <v>842</v>
      </c>
      <c r="E32" s="22" t="s">
        <v>72</v>
      </c>
    </row>
    <row r="33" spans="1:5">
      <c r="A33" s="33" t="s">
        <v>95</v>
      </c>
      <c r="B33" s="22">
        <v>1117153988</v>
      </c>
      <c r="C33" s="22" t="s">
        <v>108</v>
      </c>
      <c r="D33" s="22">
        <v>1832.4</v>
      </c>
      <c r="E33" s="22" t="s">
        <v>96</v>
      </c>
    </row>
    <row r="34" spans="1:5">
      <c r="A34" s="33" t="s">
        <v>85</v>
      </c>
      <c r="B34" s="22">
        <v>2950654612</v>
      </c>
      <c r="C34" s="22" t="s">
        <v>108</v>
      </c>
      <c r="D34" s="22">
        <v>1857.8000000000002</v>
      </c>
      <c r="E34" s="22" t="s">
        <v>86</v>
      </c>
    </row>
    <row r="35" spans="1:5">
      <c r="A35" s="33" t="s">
        <v>75</v>
      </c>
      <c r="B35" s="22">
        <v>2885171660</v>
      </c>
      <c r="C35" s="22" t="s">
        <v>108</v>
      </c>
      <c r="D35" s="22">
        <v>1441.8000000000002</v>
      </c>
      <c r="E35" s="22" t="s">
        <v>76</v>
      </c>
    </row>
    <row r="36" spans="1:5">
      <c r="A36" s="33" t="s">
        <v>47</v>
      </c>
      <c r="B36" s="22">
        <v>1256980872</v>
      </c>
      <c r="C36" s="22" t="s">
        <v>108</v>
      </c>
      <c r="D36" s="22">
        <v>14714.400000000001</v>
      </c>
      <c r="E36" s="22" t="s">
        <v>48</v>
      </c>
    </row>
    <row r="37" spans="1:5">
      <c r="A37" s="33" t="s">
        <v>89</v>
      </c>
      <c r="B37" s="22">
        <v>1510560677</v>
      </c>
      <c r="C37" s="22" t="s">
        <v>108</v>
      </c>
      <c r="D37" s="22">
        <v>1015.6</v>
      </c>
      <c r="E37" s="22" t="s">
        <v>90</v>
      </c>
    </row>
    <row r="38" spans="1:5">
      <c r="A38" s="33" t="s">
        <v>91</v>
      </c>
      <c r="B38" s="22">
        <v>2964556682</v>
      </c>
      <c r="C38" s="22" t="s">
        <v>108</v>
      </c>
      <c r="D38" s="22">
        <v>5743.2000000000007</v>
      </c>
      <c r="E38" s="22" t="s">
        <v>92</v>
      </c>
    </row>
    <row r="39" spans="1:5">
      <c r="A39" s="33" t="s">
        <v>41</v>
      </c>
      <c r="B39" s="22">
        <v>455980364</v>
      </c>
      <c r="C39" s="22" t="s">
        <v>108</v>
      </c>
      <c r="D39" s="22">
        <v>1019.8000000000001</v>
      </c>
      <c r="E39" s="22" t="s">
        <v>42</v>
      </c>
    </row>
    <row r="40" spans="1:5">
      <c r="A40" s="33" t="s">
        <v>87</v>
      </c>
      <c r="B40" s="22">
        <v>2856455484</v>
      </c>
      <c r="C40" s="22" t="s">
        <v>108</v>
      </c>
      <c r="D40" s="22">
        <v>1019.8000000000001</v>
      </c>
      <c r="E40" s="22" t="s">
        <v>88</v>
      </c>
    </row>
    <row r="41" spans="1:5">
      <c r="A41" s="33" t="s">
        <v>43</v>
      </c>
      <c r="B41" s="22">
        <v>1512682753</v>
      </c>
      <c r="C41" s="22" t="s">
        <v>108</v>
      </c>
      <c r="D41" s="22">
        <v>1019.8000000000001</v>
      </c>
      <c r="E41" s="22" t="s">
        <v>44</v>
      </c>
    </row>
    <row r="42" spans="1:5">
      <c r="A42" s="33" t="s">
        <v>77</v>
      </c>
      <c r="B42" s="22">
        <v>1511259601</v>
      </c>
      <c r="C42" s="22" t="s">
        <v>108</v>
      </c>
      <c r="D42" s="22">
        <v>4021.6000000000004</v>
      </c>
      <c r="E42" s="22" t="s">
        <v>78</v>
      </c>
    </row>
    <row r="43" spans="1:5">
      <c r="A43" s="33" t="s">
        <v>45</v>
      </c>
      <c r="B43" s="22">
        <v>2978616442</v>
      </c>
      <c r="C43" s="22" t="s">
        <v>108</v>
      </c>
      <c r="D43" s="22">
        <v>1147.2</v>
      </c>
      <c r="E43" s="22" t="s">
        <v>46</v>
      </c>
    </row>
    <row r="44" spans="1:5">
      <c r="A44" s="25"/>
      <c r="B44" s="25" t="s">
        <v>109</v>
      </c>
      <c r="C44" s="25"/>
      <c r="D44" s="34">
        <v>108119</v>
      </c>
      <c r="E44" s="25" t="s">
        <v>110</v>
      </c>
    </row>
    <row r="47" spans="1:5">
      <c r="A47" s="33" t="s">
        <v>23</v>
      </c>
      <c r="B47" s="22"/>
      <c r="C47" s="22" t="s">
        <v>111</v>
      </c>
      <c r="D47" s="22">
        <v>7549.4000000000005</v>
      </c>
      <c r="E47" s="22" t="s">
        <v>24</v>
      </c>
    </row>
    <row r="48" spans="1:5">
      <c r="A48" s="33" t="s">
        <v>65</v>
      </c>
      <c r="B48" s="22"/>
      <c r="C48" s="22" t="s">
        <v>111</v>
      </c>
      <c r="D48" s="22">
        <v>9273.6</v>
      </c>
      <c r="E48" s="22" t="s">
        <v>66</v>
      </c>
    </row>
    <row r="49" spans="1:5">
      <c r="A49" s="33" t="s">
        <v>57</v>
      </c>
      <c r="B49" s="22"/>
      <c r="C49" s="22" t="s">
        <v>111</v>
      </c>
      <c r="D49" s="22">
        <v>377.40000000000003</v>
      </c>
      <c r="E49" s="22" t="s">
        <v>58</v>
      </c>
    </row>
    <row r="50" spans="1:5">
      <c r="A50" s="25"/>
      <c r="B50" s="25" t="s">
        <v>112</v>
      </c>
      <c r="C50" s="25"/>
      <c r="D50" s="34">
        <v>17200.400000000001</v>
      </c>
      <c r="E50" s="25" t="s">
        <v>113</v>
      </c>
    </row>
    <row r="53" spans="1:5" ht="18.75">
      <c r="A53" s="35"/>
      <c r="B53" s="35" t="s">
        <v>109</v>
      </c>
      <c r="C53" s="35"/>
      <c r="D53" s="36">
        <v>108119</v>
      </c>
      <c r="E53" s="35" t="s">
        <v>110</v>
      </c>
    </row>
    <row r="54" spans="1:5" ht="18.75">
      <c r="A54" s="35"/>
      <c r="B54" s="35" t="s">
        <v>112</v>
      </c>
      <c r="C54" s="35"/>
      <c r="D54" s="36">
        <v>17200.400000000001</v>
      </c>
      <c r="E54" s="35" t="s">
        <v>113</v>
      </c>
    </row>
    <row r="55" spans="1:5" ht="18.75">
      <c r="A55" s="35"/>
      <c r="B55" s="35"/>
      <c r="C55" s="35"/>
      <c r="D55" s="36">
        <v>125319.4</v>
      </c>
      <c r="E55" s="3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/>
  </sheetViews>
  <sheetFormatPr baseColWidth="10" defaultRowHeight="15"/>
  <cols>
    <col min="1" max="1" width="24.5703125" bestFit="1" customWidth="1"/>
    <col min="2" max="2" width="11.5703125" bestFit="1" customWidth="1"/>
  </cols>
  <sheetData>
    <row r="1" spans="1:7">
      <c r="A1" s="51" t="s">
        <v>121</v>
      </c>
      <c r="B1" s="51"/>
      <c r="C1" s="52"/>
      <c r="D1" s="53"/>
      <c r="E1" s="53"/>
      <c r="F1" s="54"/>
      <c r="G1" s="22"/>
    </row>
    <row r="2" spans="1:7">
      <c r="A2" s="51" t="s">
        <v>132</v>
      </c>
      <c r="B2" s="51"/>
      <c r="C2" s="52"/>
      <c r="D2" s="53"/>
      <c r="E2" s="53"/>
      <c r="F2" s="54"/>
      <c r="G2" s="22"/>
    </row>
    <row r="3" spans="1:7">
      <c r="A3" s="51" t="s">
        <v>122</v>
      </c>
      <c r="B3" s="55" t="s">
        <v>133</v>
      </c>
      <c r="C3" s="52"/>
      <c r="D3" s="53"/>
      <c r="E3" s="53"/>
      <c r="F3" s="54"/>
      <c r="G3" s="22"/>
    </row>
    <row r="4" spans="1:7">
      <c r="A4" s="52"/>
      <c r="B4" s="52"/>
      <c r="C4" s="52"/>
      <c r="D4" s="53"/>
      <c r="E4" s="53"/>
      <c r="F4" s="54"/>
      <c r="G4" s="22"/>
    </row>
    <row r="5" spans="1:7">
      <c r="A5" s="52" t="s">
        <v>123</v>
      </c>
      <c r="B5" s="52" t="s">
        <v>124</v>
      </c>
      <c r="C5" s="52"/>
      <c r="D5" s="53"/>
      <c r="E5" s="53"/>
      <c r="F5" s="54"/>
      <c r="G5" s="22"/>
    </row>
    <row r="6" spans="1:7">
      <c r="A6" s="53" t="s">
        <v>125</v>
      </c>
      <c r="B6" s="56">
        <v>139914.15</v>
      </c>
      <c r="C6" s="53"/>
      <c r="D6" s="53"/>
      <c r="E6" s="53"/>
      <c r="F6" s="54"/>
      <c r="G6" s="22"/>
    </row>
    <row r="7" spans="1:7">
      <c r="A7" s="53" t="s">
        <v>126</v>
      </c>
      <c r="B7" s="56">
        <v>29278.42</v>
      </c>
      <c r="C7" s="53"/>
      <c r="D7" s="53"/>
      <c r="E7" s="53"/>
      <c r="F7" s="54"/>
      <c r="G7" s="22"/>
    </row>
    <row r="8" spans="1:7">
      <c r="A8" s="53" t="s">
        <v>127</v>
      </c>
      <c r="B8" s="56">
        <v>0</v>
      </c>
      <c r="C8" s="53"/>
      <c r="D8" s="53"/>
      <c r="E8" s="53"/>
      <c r="F8" s="54"/>
      <c r="G8" s="22"/>
    </row>
    <row r="9" spans="1:7">
      <c r="A9" s="53" t="s">
        <v>128</v>
      </c>
      <c r="B9" s="56">
        <v>1916.25</v>
      </c>
      <c r="C9" s="53"/>
      <c r="D9" s="53"/>
      <c r="E9" s="53"/>
      <c r="F9" s="54"/>
      <c r="G9" s="22"/>
    </row>
    <row r="10" spans="1:7">
      <c r="A10" s="53" t="s">
        <v>129</v>
      </c>
      <c r="B10" s="56">
        <v>0</v>
      </c>
      <c r="C10" s="53"/>
      <c r="D10" s="53"/>
      <c r="E10" s="53"/>
      <c r="F10" s="54"/>
      <c r="G10" s="22"/>
    </row>
    <row r="11" spans="1:7">
      <c r="A11" s="53" t="s">
        <v>130</v>
      </c>
      <c r="B11" s="56">
        <v>8207.77</v>
      </c>
      <c r="C11" s="53"/>
      <c r="D11" s="53"/>
      <c r="E11" s="53"/>
      <c r="F11" s="54"/>
      <c r="G11" s="22"/>
    </row>
    <row r="12" spans="1:7" ht="15.75" thickBot="1">
      <c r="A12" s="53" t="s">
        <v>131</v>
      </c>
      <c r="B12" s="57">
        <v>0</v>
      </c>
      <c r="C12" s="53"/>
      <c r="D12" s="53"/>
      <c r="E12" s="53"/>
      <c r="F12" s="54"/>
      <c r="G12" s="22"/>
    </row>
    <row r="13" spans="1:7">
      <c r="A13" s="53"/>
      <c r="B13" s="58">
        <f>SUM(B6:B12)</f>
        <v>179316.59</v>
      </c>
      <c r="C13" s="53"/>
      <c r="D13" s="53"/>
      <c r="E13" s="53"/>
      <c r="F13" s="54"/>
      <c r="G13" s="22"/>
    </row>
    <row r="14" spans="1:7" ht="15.75" thickBot="1">
      <c r="A14" s="53"/>
      <c r="B14" s="59">
        <f>B13*0.16</f>
        <v>28690.654399999999</v>
      </c>
      <c r="C14" s="53"/>
      <c r="D14" s="53"/>
      <c r="E14" s="53"/>
      <c r="F14" s="54"/>
      <c r="G14" s="22"/>
    </row>
    <row r="15" spans="1:7" ht="15.75" thickTop="1">
      <c r="A15" s="53"/>
      <c r="B15" s="60">
        <f>+B13+B14</f>
        <v>208007.2444</v>
      </c>
      <c r="C15" s="53"/>
      <c r="D15" s="53"/>
      <c r="E15" s="53"/>
      <c r="F15" s="54"/>
      <c r="G15" s="22"/>
    </row>
    <row r="16" spans="1:7">
      <c r="A16" s="53"/>
      <c r="B16" s="56">
        <v>208007.24</v>
      </c>
      <c r="C16" s="53"/>
      <c r="D16" s="53"/>
      <c r="E16" s="53"/>
      <c r="F16" s="54"/>
      <c r="G16" s="22"/>
    </row>
    <row r="17" spans="1:7">
      <c r="A17" s="53"/>
      <c r="B17" s="56">
        <f>B15-B16</f>
        <v>4.4000000052619725E-3</v>
      </c>
      <c r="C17" s="53"/>
      <c r="D17" s="53"/>
      <c r="E17" s="53"/>
      <c r="F17" s="54"/>
      <c r="G17" s="22"/>
    </row>
    <row r="18" spans="1:7">
      <c r="A18" s="53"/>
      <c r="B18" s="56"/>
      <c r="C18" s="53"/>
      <c r="D18" s="53"/>
      <c r="E18" s="53"/>
      <c r="F18" s="54"/>
      <c r="G18" s="22"/>
    </row>
    <row r="19" spans="1:7">
      <c r="A19" s="53"/>
      <c r="B19" s="53"/>
      <c r="C19" s="53"/>
      <c r="D19" s="53"/>
      <c r="E19" s="53"/>
      <c r="F19" s="54"/>
      <c r="G19" s="22"/>
    </row>
    <row r="20" spans="1:7">
      <c r="A20" s="22"/>
      <c r="B20" s="22"/>
      <c r="C20" s="22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  <row r="22" spans="1:7">
      <c r="A22" s="22"/>
      <c r="B22" s="22"/>
      <c r="C22" s="22"/>
      <c r="D22" s="22"/>
      <c r="E22" s="22"/>
      <c r="F22" s="22"/>
      <c r="G22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saulQM</dc:creator>
  <cp:lastModifiedBy>usuario</cp:lastModifiedBy>
  <dcterms:created xsi:type="dcterms:W3CDTF">2017-03-22T20:15:19Z</dcterms:created>
  <dcterms:modified xsi:type="dcterms:W3CDTF">2017-03-25T17:02:03Z</dcterms:modified>
</cp:coreProperties>
</file>