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8915" windowHeight="1183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FACTURACION!$A$10:$N$47</definedName>
  </definedNames>
  <calcPr calcId="124519"/>
</workbook>
</file>

<file path=xl/calcChain.xml><?xml version="1.0" encoding="utf-8"?>
<calcChain xmlns="http://schemas.openxmlformats.org/spreadsheetml/2006/main">
  <c r="B13" i="4"/>
  <c r="B14" l="1"/>
  <c r="B15" s="1"/>
  <c r="B17" s="1"/>
  <c r="F12" i="3"/>
  <c r="G12" s="1"/>
  <c r="F13"/>
  <c r="H13" s="1"/>
  <c r="F14"/>
  <c r="F15"/>
  <c r="G15" s="1"/>
  <c r="F16"/>
  <c r="F17"/>
  <c r="G17" s="1"/>
  <c r="F18"/>
  <c r="F19"/>
  <c r="G19" s="1"/>
  <c r="F20"/>
  <c r="F21"/>
  <c r="G21" s="1"/>
  <c r="F22"/>
  <c r="F23"/>
  <c r="G23" s="1"/>
  <c r="F24"/>
  <c r="F25"/>
  <c r="G25" s="1"/>
  <c r="F26"/>
  <c r="F27"/>
  <c r="G27" s="1"/>
  <c r="H27"/>
  <c r="F28"/>
  <c r="F29"/>
  <c r="G29" s="1"/>
  <c r="F30"/>
  <c r="F31"/>
  <c r="G31" s="1"/>
  <c r="F32"/>
  <c r="F33"/>
  <c r="G33" s="1"/>
  <c r="F34"/>
  <c r="F35"/>
  <c r="G35" s="1"/>
  <c r="F36"/>
  <c r="F37"/>
  <c r="G37" s="1"/>
  <c r="F38"/>
  <c r="F39"/>
  <c r="G39" s="1"/>
  <c r="F40"/>
  <c r="F41"/>
  <c r="G41" s="1"/>
  <c r="F42"/>
  <c r="F43"/>
  <c r="G43" s="1"/>
  <c r="F44"/>
  <c r="F45"/>
  <c r="G45" s="1"/>
  <c r="F46"/>
  <c r="F47"/>
  <c r="G47" s="1"/>
  <c r="F11"/>
  <c r="H43" l="1"/>
  <c r="H39"/>
  <c r="H23"/>
  <c r="H12"/>
  <c r="H31"/>
  <c r="H15"/>
  <c r="F51"/>
  <c r="H35"/>
  <c r="H19"/>
  <c r="I19" s="1"/>
  <c r="J19" s="1"/>
  <c r="K19" s="1"/>
  <c r="G13"/>
  <c r="I13" s="1"/>
  <c r="J13" s="1"/>
  <c r="K13" s="1"/>
  <c r="H47"/>
  <c r="I12"/>
  <c r="H11"/>
  <c r="G11"/>
  <c r="H45"/>
  <c r="I45" s="1"/>
  <c r="J45" s="1"/>
  <c r="K45" s="1"/>
  <c r="I43"/>
  <c r="J43" s="1"/>
  <c r="K43" s="1"/>
  <c r="H37"/>
  <c r="I37" s="1"/>
  <c r="J37" s="1"/>
  <c r="K37" s="1"/>
  <c r="I35"/>
  <c r="J35" s="1"/>
  <c r="K35" s="1"/>
  <c r="H29"/>
  <c r="I29" s="1"/>
  <c r="J29" s="1"/>
  <c r="K29" s="1"/>
  <c r="I27"/>
  <c r="J27" s="1"/>
  <c r="K27" s="1"/>
  <c r="H21"/>
  <c r="I21" s="1"/>
  <c r="J21" s="1"/>
  <c r="K21" s="1"/>
  <c r="I47"/>
  <c r="J47" s="1"/>
  <c r="K47" s="1"/>
  <c r="H41"/>
  <c r="I41" s="1"/>
  <c r="J41" s="1"/>
  <c r="K41" s="1"/>
  <c r="I39"/>
  <c r="J39" s="1"/>
  <c r="K39" s="1"/>
  <c r="H33"/>
  <c r="I33" s="1"/>
  <c r="J33" s="1"/>
  <c r="K33" s="1"/>
  <c r="I31"/>
  <c r="J31" s="1"/>
  <c r="K31" s="1"/>
  <c r="H25"/>
  <c r="I25" s="1"/>
  <c r="J25" s="1"/>
  <c r="K25" s="1"/>
  <c r="I23"/>
  <c r="J23" s="1"/>
  <c r="K23" s="1"/>
  <c r="H17"/>
  <c r="I17" s="1"/>
  <c r="J17" s="1"/>
  <c r="K17" s="1"/>
  <c r="I15"/>
  <c r="J15" s="1"/>
  <c r="K15" s="1"/>
  <c r="J12"/>
  <c r="K12" s="1"/>
  <c r="G42"/>
  <c r="G28"/>
  <c r="G26"/>
  <c r="G24"/>
  <c r="G20"/>
  <c r="G18"/>
  <c r="G16"/>
  <c r="G14"/>
  <c r="G46"/>
  <c r="G44"/>
  <c r="G40"/>
  <c r="G38"/>
  <c r="G36"/>
  <c r="G34"/>
  <c r="G32"/>
  <c r="G30"/>
  <c r="G22"/>
  <c r="H46"/>
  <c r="H44"/>
  <c r="H42"/>
  <c r="H40"/>
  <c r="H38"/>
  <c r="H36"/>
  <c r="H34"/>
  <c r="H32"/>
  <c r="H30"/>
  <c r="H28"/>
  <c r="H26"/>
  <c r="H24"/>
  <c r="H22"/>
  <c r="H20"/>
  <c r="I20" s="1"/>
  <c r="H18"/>
  <c r="H16"/>
  <c r="H14"/>
  <c r="I34" l="1"/>
  <c r="I30"/>
  <c r="J30" s="1"/>
  <c r="K30" s="1"/>
  <c r="I38"/>
  <c r="I24"/>
  <c r="I22"/>
  <c r="I44"/>
  <c r="J44" s="1"/>
  <c r="K44" s="1"/>
  <c r="I18"/>
  <c r="I28"/>
  <c r="J28" s="1"/>
  <c r="K28" s="1"/>
  <c r="I32"/>
  <c r="I40"/>
  <c r="J40" s="1"/>
  <c r="K40" s="1"/>
  <c r="I16"/>
  <c r="I26"/>
  <c r="J26" s="1"/>
  <c r="K26" s="1"/>
  <c r="H51"/>
  <c r="I14"/>
  <c r="J14" s="1"/>
  <c r="K14" s="1"/>
  <c r="G51"/>
  <c r="I36"/>
  <c r="J36" s="1"/>
  <c r="K36" s="1"/>
  <c r="I46"/>
  <c r="I42"/>
  <c r="J42" s="1"/>
  <c r="K42" s="1"/>
  <c r="I11"/>
  <c r="J34"/>
  <c r="K34" s="1"/>
  <c r="J20"/>
  <c r="K20" s="1"/>
  <c r="J32"/>
  <c r="K32" s="1"/>
  <c r="J16"/>
  <c r="K16" s="1"/>
  <c r="J24"/>
  <c r="J46"/>
  <c r="K46" s="1"/>
  <c r="J38"/>
  <c r="K38" s="1"/>
  <c r="J22"/>
  <c r="K22" s="1"/>
  <c r="J18"/>
  <c r="K18" s="1"/>
  <c r="K24" l="1"/>
  <c r="I51"/>
  <c r="J11"/>
  <c r="J51" s="1"/>
  <c r="K11" l="1"/>
  <c r="K51" s="1"/>
</calcChain>
</file>

<file path=xl/sharedStrings.xml><?xml version="1.0" encoding="utf-8"?>
<sst xmlns="http://schemas.openxmlformats.org/spreadsheetml/2006/main" count="453" uniqueCount="177">
  <si>
    <t>CONTPAQ i</t>
  </si>
  <si>
    <t xml:space="preserve">      NÓMINAS</t>
  </si>
  <si>
    <t>05 INGENIERIA FISCAL LABORAL SC</t>
  </si>
  <si>
    <t>Lista de Raya (forma tabular)</t>
  </si>
  <si>
    <t>Periodo 11 al 11 Semanal del 08/03/2017 al 14/03/2017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</si>
  <si>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</si>
  <si>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</si>
  <si>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</si>
  <si>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</si>
  <si>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</si>
  <si>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</si>
  <si>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</si>
  <si>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</si>
  <si>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</si>
  <si>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</si>
  <si>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</si>
  <si>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</si>
  <si>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</si>
  <si>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Préstamo FONACOT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</si>
  <si>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</si>
  <si>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</si>
  <si>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</si>
  <si>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</si>
  <si>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</si>
  <si>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</si>
  <si>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</si>
  <si>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</si>
  <si>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</si>
  <si>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</si>
  <si>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</si>
  <si>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</si>
  <si>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</si>
  <si>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</si>
  <si>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</si>
  <si>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</si>
  <si>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</si>
  <si>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</si>
  <si>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</si>
  <si>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</si>
  <si>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</si>
  <si>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</si>
  <si>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CGR07</t>
  </si>
  <si>
    <t>Cortez Garcia Roberto</t>
  </si>
  <si>
    <t>DCE09</t>
  </si>
  <si>
    <t>Dominguez Castro Edgar Antonio</t>
  </si>
  <si>
    <t>GRO06</t>
  </si>
  <si>
    <t>Gallegos Rios  Octavio Alberto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</si>
  <si>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</si>
  <si>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</si>
  <si>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</si>
  <si>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</si>
  <si>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</si>
  <si>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</si>
  <si>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</si>
  <si>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</si>
  <si>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HOO24</t>
  </si>
  <si>
    <t>Hernandez Ortiz Oscar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</si>
  <si>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</si>
  <si>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</si>
  <si>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</si>
  <si>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</si>
  <si>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</si>
  <si>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</si>
  <si>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</si>
  <si>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</si>
  <si>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</si>
  <si>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</si>
  <si>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OSG21</t>
  </si>
  <si>
    <t>Ortega Sosa Guillermo</t>
  </si>
  <si>
    <t>ORL12</t>
  </si>
  <si>
    <t>Ortiz Rodriguez Luis Javier</t>
  </si>
  <si>
    <t>PBG19</t>
  </si>
  <si>
    <t>Picazo Bastida Gustavo</t>
  </si>
  <si>
    <t>PSG01</t>
  </si>
  <si>
    <t>Plata Sanchez Gerardo Israel</t>
  </si>
  <si>
    <t>RZS23</t>
  </si>
  <si>
    <t>Ramblas Zuñiga Liz Sandra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</si>
  <si>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</si>
  <si>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</si>
  <si>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</si>
  <si>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</si>
  <si>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</si>
  <si>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</si>
  <si>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RFA05</t>
  </si>
  <si>
    <t>Rojas Flores Jose Armando</t>
  </si>
  <si>
    <t>RJO07</t>
  </si>
  <si>
    <t>Rosas Jimenez Omar</t>
  </si>
  <si>
    <t>SSG17</t>
  </si>
  <si>
    <t>Salmoran Salgado Guillermo Manuel</t>
  </si>
  <si>
    <t>SPD02</t>
  </si>
  <si>
    <t>Sanchez Palafox Daniel</t>
  </si>
  <si>
    <t>0TE10</t>
  </si>
  <si>
    <t>Tierrafria Escaramusa Israel</t>
  </si>
  <si>
    <t>VDO03</t>
  </si>
  <si>
    <t>Vega Duran Oscar Ivan</t>
  </si>
  <si>
    <t>0ZM30</t>
  </si>
  <si>
    <t>Zarate Martinez Ricardo</t>
  </si>
  <si>
    <t xml:space="preserve">  =============</t>
  </si>
  <si>
    <t>Total Gral.</t>
  </si>
  <si>
    <t xml:space="preserve"> </t>
  </si>
  <si>
    <t>Periodo Semanal-11 del 2017-03-08 al 2017-03-14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</si>
  <si>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</si>
  <si>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</si>
  <si>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</si>
  <si>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</si>
  <si>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</si>
  <si>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</si>
  <si>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</si>
  <si>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29</t>
  </si>
  <si>
    <t>03 Transferencia electrónica de fondos</t>
  </si>
  <si>
    <t>Total Transferencia electrónica de fondos</t>
  </si>
  <si>
    <t>Total de movimientos 3</t>
  </si>
  <si>
    <t xml:space="preserve">01 Efectivo </t>
  </si>
  <si>
    <t>Efectivo</t>
  </si>
  <si>
    <t>Total de movimientos 5</t>
  </si>
  <si>
    <t>Total Efectivo</t>
  </si>
  <si>
    <t>Total de movimientos 37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</si>
  <si>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</si>
  <si>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</si>
  <si>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</si>
  <si>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</si>
  <si>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</si>
  <si>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</si>
  <si>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</si>
  <si>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</si>
  <si>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</si>
  <si>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</si>
  <si>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</si>
  <si>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</si>
  <si>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</si>
  <si>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</si>
  <si>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</si>
  <si>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</si>
  <si>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</si>
  <si>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11</t>
  </si>
  <si>
    <t>08/03/2017 al 14/03/2017</t>
  </si>
  <si>
    <t>VENTAS</t>
  </si>
  <si>
    <t>ALFARO QUEZADA PABLO FRANCISCO</t>
  </si>
  <si>
    <t>ANDRADE RODRIGUEZ MIGUEL ANGEL</t>
  </si>
  <si>
    <t>ARELLANO ALVAREZ JAVIER</t>
  </si>
  <si>
    <t>CORPORATIVO</t>
  </si>
  <si>
    <t>BECERRA JIMENEZ ALEJANDRO</t>
  </si>
  <si>
    <t>SEMINUEVOS</t>
  </si>
  <si>
    <t>BLANCO AMEZQUITA CECILIA</t>
  </si>
  <si>
    <t>CARRANCO MANCERA VIRIDIANA</t>
  </si>
  <si>
    <t>CASAS VILLANUEVA MARIO</t>
  </si>
  <si>
    <t>CASTRO ROMERO LIZBETH</t>
  </si>
  <si>
    <t>ADMON SERVICIO</t>
  </si>
  <si>
    <t>CAZARES CHAIRES ERIKA</t>
  </si>
  <si>
    <t>CORTEZ GARCIA ROBERTO</t>
  </si>
  <si>
    <t>DOMINGUEZ CASTRO EDGAR ANTONIO</t>
  </si>
  <si>
    <t>GALLEGOS RIOS OCTAVIO ALBERTO</t>
  </si>
  <si>
    <t>GOMEZ TORRES ROSAURA</t>
  </si>
  <si>
    <t>GONZALEZ DUARTE DAVID</t>
  </si>
  <si>
    <t>GONZALEZ GARCIA LUIS ROBERTO</t>
  </si>
  <si>
    <t>GUTIERREZ OLVERA MARIHURI</t>
  </si>
  <si>
    <t>HERNANDEZ ORTIZ OSCAR</t>
  </si>
  <si>
    <t>HERNANDEZ QUINTERO MARIA DE LA LUZ</t>
  </si>
  <si>
    <t>HERRERA PARRA LUIS ENRIQUE</t>
  </si>
  <si>
    <t>LEON CABELLO LUIS ALBERTO</t>
  </si>
  <si>
    <t>MARTINEZ GOMEZ KENT MARTIN</t>
  </si>
  <si>
    <t>MONZON MARROQUIN JUAN ARCADIO</t>
  </si>
  <si>
    <t>ORTEGA SOSA GUILLERMO</t>
  </si>
  <si>
    <t>ORTIZ RODRIGUEZ LUIS JAVIER</t>
  </si>
  <si>
    <t>PICAZO BASTIDA GUSTAVO</t>
  </si>
  <si>
    <t>PLATA SANCHEZ GERARDO ISRAEL</t>
  </si>
  <si>
    <t>RAMBLAS ZUÑIGA LIZ SANDRA</t>
  </si>
  <si>
    <t>RAMIREZ LATOUR VICTOR</t>
  </si>
  <si>
    <t>RAMIREZ MONDRAGON RICARDO</t>
  </si>
  <si>
    <t>RODRIGUEZ MEDINA CESAR</t>
  </si>
  <si>
    <t>ROJAS FLORES JOSE ARMANDO</t>
  </si>
  <si>
    <t>ROSAS JIMENEZ OMAR</t>
  </si>
  <si>
    <t>SALMORAN SALGADO GUILLERMO MANUEL</t>
  </si>
  <si>
    <t>SANCHEZ PALAFOX DANIEL</t>
  </si>
  <si>
    <t>TIERRAFRIA ESCARAMUZA ISRAEL</t>
  </si>
  <si>
    <t>VEGA DURAN OSCAR IVAN</t>
  </si>
  <si>
    <t>ZARATE MARTINEZ RICARDO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</si>
</sst>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4" fontId="23" fillId="0" borderId="0" applyFont="0" applyFill="0" applyBorder="0" applyAlignment="0" applyProtection="0"/>
    <xf numFmtId="43" fontId="27" fillId="0" borderId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0" fillId="0" borderId="0" xfId="0"/>
    <xf numFmtId="0" fontId="14" fillId="0" borderId="0" xfId="0" applyFont="1"/>
    <xf numFmtId="0" fontId="15" fillId="0" borderId="0" xfId="0" applyFont="1"/>
    <xf numFmtId="0" fontId="1" fillId="0" borderId="0" xfId="0" applyFont="1"/>
    <xf numFmtId="0" fontId="16" fillId="0" borderId="0" xfId="0" applyFont="1"/>
    <xf numFmtId="0" fontId="1" fillId="0" borderId="0" xfId="0" applyFont="1" applyAlignment="1">
      <alignment horizontal="centerContinuous"/>
    </xf>
    <xf numFmtId="0" fontId="17" fillId="0" borderId="0" xfId="0" applyFont="1"/>
    <xf numFmtId="0" fontId="18" fillId="0" borderId="0" xfId="0" applyFont="1" applyAlignment="1">
      <alignment horizontal="centerContinuous"/>
    </xf>
    <xf numFmtId="0" fontId="19" fillId="0" borderId="0" xfId="0" applyFont="1"/>
    <xf numFmtId="0" fontId="21" fillId="0" borderId="0" xfId="0" applyFont="1"/>
    <xf numFmtId="0" fontId="20" fillId="0" borderId="2" xfId="0" applyFont="1" applyFill="1" applyBorder="1" applyAlignment="1">
      <alignment horizontal="centerContinuous"/>
    </xf>
    <xf numFmtId="165" fontId="20" fillId="0" borderId="2" xfId="0" applyNumberFormat="1" applyFont="1" applyFill="1" applyBorder="1" applyAlignment="1">
      <alignment horizontal="centerContinuous"/>
    </xf>
    <xf numFmtId="49" fontId="0" fillId="0" borderId="0" xfId="0" applyNumberFormat="1"/>
    <xf numFmtId="165" fontId="1" fillId="0" borderId="0" xfId="0" applyNumberFormat="1" applyFont="1"/>
    <xf numFmtId="0" fontId="22" fillId="0" borderId="0" xfId="0" applyFont="1"/>
    <xf numFmtId="165" fontId="22" fillId="0" borderId="0" xfId="0" applyNumberFormat="1" applyFont="1"/>
    <xf numFmtId="0" fontId="10" fillId="2" borderId="4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4" fontId="2" fillId="0" borderId="0" xfId="1" applyFont="1"/>
    <xf numFmtId="44" fontId="25" fillId="0" borderId="5" xfId="0" applyNumberFormat="1" applyFont="1" applyBorder="1"/>
    <xf numFmtId="0" fontId="2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6" fillId="0" borderId="6" xfId="0" applyFont="1" applyBorder="1"/>
    <xf numFmtId="0" fontId="1" fillId="0" borderId="6" xfId="0" applyFont="1" applyBorder="1"/>
    <xf numFmtId="0" fontId="0" fillId="0" borderId="6" xfId="0" applyFont="1" applyBorder="1"/>
    <xf numFmtId="0" fontId="0" fillId="0" borderId="6" xfId="0" applyBorder="1"/>
    <xf numFmtId="14" fontId="26" fillId="0" borderId="6" xfId="0" applyNumberFormat="1" applyFont="1" applyBorder="1"/>
    <xf numFmtId="43" fontId="23" fillId="0" borderId="6" xfId="2" applyFont="1" applyBorder="1"/>
    <xf numFmtId="43" fontId="23" fillId="0" borderId="7" xfId="2" applyFont="1" applyBorder="1"/>
    <xf numFmtId="43" fontId="23" fillId="0" borderId="8" xfId="2" applyFont="1" applyBorder="1"/>
    <xf numFmtId="43" fontId="23" fillId="0" borderId="9" xfId="2" applyFont="1" applyBorder="1"/>
    <xf numFmtId="43" fontId="1" fillId="0" borderId="8" xfId="2" applyFont="1" applyBorder="1"/>
    <xf numFmtId="0" fontId="28" fillId="0" borderId="3" xfId="0" applyFont="1" applyBorder="1"/>
    <xf numFmtId="0" fontId="28" fillId="0" borderId="3" xfId="0" applyFont="1" applyFill="1" applyBorder="1"/>
    <xf numFmtId="0" fontId="28" fillId="3" borderId="3" xfId="0" applyFont="1" applyFill="1" applyBorder="1"/>
    <xf numFmtId="0" fontId="28" fillId="4" borderId="3" xfId="0" applyFont="1" applyFill="1" applyBorder="1"/>
    <xf numFmtId="0" fontId="28" fillId="0" borderId="10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workbookViewId="0">
      <pane xSplit="2" ySplit="10" topLeftCell="D35" activePane="bottomRight" state="frozen"/>
      <selection pane="topRight" activeCell="C1" sqref="C1"/>
      <selection pane="bottomLeft" activeCell="A11" sqref="A11"/>
      <selection pane="bottomRight" activeCell="K58" sqref="K58"/>
    </sheetView>
  </sheetViews>
  <sheetFormatPr baseColWidth="10" defaultRowHeight="11.25"/>
  <cols>
    <col min="1" max="1" width="8.85546875" style="2" customWidth="1"/>
    <col min="2" max="2" width="28.140625" style="1" customWidth="1"/>
    <col min="3" max="3" width="13.5703125" style="1" bestFit="1" customWidth="1"/>
    <col min="4" max="5" width="11.42578125" style="1"/>
    <col min="6" max="6" width="14.5703125" style="1" customWidth="1"/>
    <col min="7" max="8" width="11.7109375" style="1" bestFit="1" customWidth="1"/>
    <col min="9" max="9" width="12.28515625" style="1" bestFit="1" customWidth="1"/>
    <col min="10" max="10" width="11.7109375" style="1" bestFit="1" customWidth="1"/>
    <col min="11" max="11" width="12.28515625" style="1" bestFit="1" customWidth="1"/>
    <col min="12" max="16384" width="11.42578125" style="1"/>
  </cols>
  <sheetData>
    <row r="1" spans="1:14" ht="18" customHeight="1">
      <c r="A1" s="3" t="s">
        <v>0</v>
      </c>
      <c r="B1" s="6" t="s">
        <v>99</v>
      </c>
    </row>
    <row r="2" spans="1:14" ht="24.95" customHeight="1">
      <c r="A2" s="4" t="s">
        <v>1</v>
      </c>
      <c r="B2" s="21" t="s">
        <v>2</v>
      </c>
    </row>
    <row r="3" spans="1:14" ht="15">
      <c r="B3" s="23" t="s">
        <v>3</v>
      </c>
    </row>
    <row r="4" spans="1:14" ht="12.75">
      <c r="B4" s="25" t="s">
        <v>4</v>
      </c>
    </row>
    <row r="5" spans="1:14">
      <c r="B5" s="7" t="s">
        <v>5</v>
      </c>
    </row>
    <row r="6" spans="1:14">
      <c r="B6" s="7" t="s">
        <v>6</v>
      </c>
    </row>
    <row r="7" spans="1:14" ht="15.75">
      <c r="F7" s="49" t="s">
        <v>117</v>
      </c>
      <c r="G7" s="49"/>
      <c r="H7" s="49"/>
      <c r="I7" s="49"/>
      <c r="J7" s="49"/>
      <c r="K7" s="49"/>
    </row>
    <row r="8" spans="1:14" s="46" customFormat="1" ht="23.25" thickBot="1">
      <c r="A8" s="43" t="s">
        <v>7</v>
      </c>
      <c r="B8" s="44" t="s">
        <v>8</v>
      </c>
      <c r="C8" s="45" t="s">
        <v>12</v>
      </c>
      <c r="F8" s="42" t="s">
        <v>12</v>
      </c>
      <c r="G8" s="42" t="s">
        <v>118</v>
      </c>
      <c r="H8" s="42" t="s">
        <v>119</v>
      </c>
      <c r="I8" s="42" t="s">
        <v>120</v>
      </c>
      <c r="J8" s="42" t="s">
        <v>121</v>
      </c>
      <c r="K8" s="42" t="s">
        <v>122</v>
      </c>
    </row>
    <row r="9" spans="1:14" ht="12" thickTop="1">
      <c r="A9" s="13" t="s">
        <v>22</v>
      </c>
    </row>
    <row r="11" spans="1:14" ht="14.25">
      <c r="A11" s="2" t="s">
        <v>23</v>
      </c>
      <c r="B11" s="1" t="s">
        <v>24</v>
      </c>
      <c r="C11" s="14">
        <v>12587.08</v>
      </c>
      <c r="F11" s="47">
        <f>+C11</f>
        <v>12587.08</v>
      </c>
      <c r="G11" s="47">
        <f>+F11*2%</f>
        <v>251.74160000000001</v>
      </c>
      <c r="H11" s="47">
        <f>+F11*7.5%</f>
        <v>944.03099999999995</v>
      </c>
      <c r="I11" s="47">
        <f>SUM(F11:H11)</f>
        <v>13782.852599999998</v>
      </c>
      <c r="J11" s="47">
        <f>+I11*16%</f>
        <v>2205.2564159999997</v>
      </c>
      <c r="K11" s="47">
        <f>+I11+J11</f>
        <v>15988.109015999999</v>
      </c>
      <c r="M11" s="62" t="s">
        <v>136</v>
      </c>
      <c r="N11" s="63" t="s">
        <v>137</v>
      </c>
    </row>
    <row r="12" spans="1:14" ht="14.25">
      <c r="A12" s="2" t="s">
        <v>25</v>
      </c>
      <c r="B12" s="1" t="s">
        <v>26</v>
      </c>
      <c r="C12" s="14">
        <v>1026.76</v>
      </c>
      <c r="F12" s="47">
        <f t="shared" ref="F12:F47" si="0">+C12</f>
        <v>1026.76</v>
      </c>
      <c r="G12" s="47">
        <f t="shared" ref="G12:G47" si="1">+F12*2%</f>
        <v>20.5352</v>
      </c>
      <c r="H12" s="47">
        <f t="shared" ref="H12:H47" si="2">+F12*7.5%</f>
        <v>77.006999999999991</v>
      </c>
      <c r="I12" s="47">
        <f t="shared" ref="I12:I47" si="3">SUM(F12:H12)</f>
        <v>1124.3022000000001</v>
      </c>
      <c r="J12" s="47">
        <f t="shared" ref="J12:J47" si="4">+I12*16%</f>
        <v>179.88835200000003</v>
      </c>
      <c r="K12" s="47">
        <f t="shared" ref="K12:K47" si="5">+I12+J12</f>
        <v>1304.190552</v>
      </c>
      <c r="M12" s="62" t="s">
        <v>136</v>
      </c>
      <c r="N12" s="63" t="s">
        <v>138</v>
      </c>
    </row>
    <row r="13" spans="1:14" ht="14.25">
      <c r="A13" s="2" t="s">
        <v>27</v>
      </c>
      <c r="B13" s="1" t="s">
        <v>28</v>
      </c>
      <c r="C13" s="14">
        <v>2148.7399999999998</v>
      </c>
      <c r="F13" s="47">
        <f t="shared" si="0"/>
        <v>2148.7399999999998</v>
      </c>
      <c r="G13" s="47">
        <f t="shared" si="1"/>
        <v>42.974799999999995</v>
      </c>
      <c r="H13" s="47">
        <f t="shared" si="2"/>
        <v>161.15549999999999</v>
      </c>
      <c r="I13" s="47">
        <f t="shared" si="3"/>
        <v>2352.8702999999996</v>
      </c>
      <c r="J13" s="47">
        <f t="shared" si="4"/>
        <v>376.45924799999995</v>
      </c>
      <c r="K13" s="47">
        <f t="shared" si="5"/>
        <v>2729.3295479999997</v>
      </c>
      <c r="M13" s="62" t="s">
        <v>136</v>
      </c>
      <c r="N13" s="63" t="s">
        <v>139</v>
      </c>
    </row>
    <row r="14" spans="1:14" ht="14.25">
      <c r="A14" s="2" t="s">
        <v>29</v>
      </c>
      <c r="B14" s="1" t="s">
        <v>30</v>
      </c>
      <c r="C14" s="14">
        <v>1750</v>
      </c>
      <c r="F14" s="47">
        <f t="shared" si="0"/>
        <v>1750</v>
      </c>
      <c r="G14" s="47">
        <f t="shared" si="1"/>
        <v>35</v>
      </c>
      <c r="H14" s="47">
        <f t="shared" si="2"/>
        <v>131.25</v>
      </c>
      <c r="I14" s="47">
        <f t="shared" si="3"/>
        <v>1916.25</v>
      </c>
      <c r="J14" s="47">
        <f t="shared" si="4"/>
        <v>306.60000000000002</v>
      </c>
      <c r="K14" s="47">
        <f t="shared" si="5"/>
        <v>2222.85</v>
      </c>
      <c r="M14" s="62" t="s">
        <v>140</v>
      </c>
      <c r="N14" s="63" t="s">
        <v>141</v>
      </c>
    </row>
    <row r="15" spans="1:14" ht="14.25">
      <c r="A15" s="2" t="s">
        <v>31</v>
      </c>
      <c r="B15" s="1" t="s">
        <v>32</v>
      </c>
      <c r="C15" s="14">
        <v>7177.92</v>
      </c>
      <c r="F15" s="47">
        <f t="shared" si="0"/>
        <v>7177.92</v>
      </c>
      <c r="G15" s="47">
        <f t="shared" si="1"/>
        <v>143.55840000000001</v>
      </c>
      <c r="H15" s="47">
        <f t="shared" si="2"/>
        <v>538.34399999999994</v>
      </c>
      <c r="I15" s="47">
        <f t="shared" si="3"/>
        <v>7859.8224</v>
      </c>
      <c r="J15" s="47">
        <f t="shared" si="4"/>
        <v>1257.571584</v>
      </c>
      <c r="K15" s="47">
        <f t="shared" si="5"/>
        <v>9117.3939840000003</v>
      </c>
      <c r="M15" s="62" t="s">
        <v>142</v>
      </c>
      <c r="N15" s="63" t="s">
        <v>143</v>
      </c>
    </row>
    <row r="16" spans="1:14" ht="14.25">
      <c r="A16" s="2" t="s">
        <v>33</v>
      </c>
      <c r="B16" s="1" t="s">
        <v>34</v>
      </c>
      <c r="C16" s="14">
        <v>1026.76</v>
      </c>
      <c r="F16" s="47">
        <f t="shared" si="0"/>
        <v>1026.76</v>
      </c>
      <c r="G16" s="47">
        <f t="shared" si="1"/>
        <v>20.5352</v>
      </c>
      <c r="H16" s="47">
        <f t="shared" si="2"/>
        <v>77.006999999999991</v>
      </c>
      <c r="I16" s="47">
        <f t="shared" si="3"/>
        <v>1124.3022000000001</v>
      </c>
      <c r="J16" s="47">
        <f t="shared" si="4"/>
        <v>179.88835200000003</v>
      </c>
      <c r="K16" s="47">
        <f t="shared" si="5"/>
        <v>1304.190552</v>
      </c>
      <c r="M16" s="62" t="s">
        <v>142</v>
      </c>
      <c r="N16" s="63" t="s">
        <v>144</v>
      </c>
    </row>
    <row r="17" spans="1:14" ht="14.25">
      <c r="A17" s="2" t="s">
        <v>35</v>
      </c>
      <c r="B17" s="1" t="s">
        <v>36</v>
      </c>
      <c r="C17" s="14">
        <v>9825.01</v>
      </c>
      <c r="F17" s="47">
        <f t="shared" si="0"/>
        <v>9825.01</v>
      </c>
      <c r="G17" s="47">
        <f t="shared" si="1"/>
        <v>196.50020000000001</v>
      </c>
      <c r="H17" s="47">
        <f t="shared" si="2"/>
        <v>736.87575000000004</v>
      </c>
      <c r="I17" s="47">
        <f t="shared" si="3"/>
        <v>10758.38595</v>
      </c>
      <c r="J17" s="47">
        <f t="shared" si="4"/>
        <v>1721.341752</v>
      </c>
      <c r="K17" s="47">
        <f t="shared" si="5"/>
        <v>12479.727702</v>
      </c>
      <c r="M17" s="62" t="s">
        <v>136</v>
      </c>
      <c r="N17" s="63" t="s">
        <v>145</v>
      </c>
    </row>
    <row r="18" spans="1:14" ht="14.25">
      <c r="A18" s="2" t="s">
        <v>37</v>
      </c>
      <c r="B18" s="1" t="s">
        <v>38</v>
      </c>
      <c r="C18" s="14">
        <v>4697.54</v>
      </c>
      <c r="F18" s="47">
        <f t="shared" si="0"/>
        <v>4697.54</v>
      </c>
      <c r="G18" s="47">
        <f t="shared" si="1"/>
        <v>93.950800000000001</v>
      </c>
      <c r="H18" s="47">
        <f t="shared" si="2"/>
        <v>352.31549999999999</v>
      </c>
      <c r="I18" s="47">
        <f t="shared" si="3"/>
        <v>5143.8062999999993</v>
      </c>
      <c r="J18" s="47">
        <f t="shared" si="4"/>
        <v>823.00900799999988</v>
      </c>
      <c r="K18" s="47">
        <f t="shared" si="5"/>
        <v>5966.8153079999993</v>
      </c>
      <c r="M18" s="62" t="s">
        <v>136</v>
      </c>
      <c r="N18" s="63" t="s">
        <v>146</v>
      </c>
    </row>
    <row r="19" spans="1:14" ht="14.25">
      <c r="A19" s="2" t="s">
        <v>39</v>
      </c>
      <c r="B19" s="1" t="s">
        <v>40</v>
      </c>
      <c r="C19" s="14">
        <v>2445.17</v>
      </c>
      <c r="F19" s="47">
        <f t="shared" si="0"/>
        <v>2445.17</v>
      </c>
      <c r="G19" s="47">
        <f t="shared" si="1"/>
        <v>48.903400000000005</v>
      </c>
      <c r="H19" s="47">
        <f t="shared" si="2"/>
        <v>183.38775000000001</v>
      </c>
      <c r="I19" s="47">
        <f t="shared" si="3"/>
        <v>2677.4611500000001</v>
      </c>
      <c r="J19" s="47">
        <f t="shared" si="4"/>
        <v>428.39378400000004</v>
      </c>
      <c r="K19" s="47">
        <f t="shared" si="5"/>
        <v>3105.854934</v>
      </c>
      <c r="M19" s="62" t="s">
        <v>147</v>
      </c>
      <c r="N19" s="63" t="s">
        <v>148</v>
      </c>
    </row>
    <row r="20" spans="1:14" ht="14.25">
      <c r="A20" s="2" t="s">
        <v>41</v>
      </c>
      <c r="B20" s="1" t="s">
        <v>42</v>
      </c>
      <c r="C20" s="14">
        <v>1173.44</v>
      </c>
      <c r="F20" s="47">
        <f t="shared" si="0"/>
        <v>1173.44</v>
      </c>
      <c r="G20" s="47">
        <f t="shared" si="1"/>
        <v>23.468800000000002</v>
      </c>
      <c r="H20" s="47">
        <f t="shared" si="2"/>
        <v>88.007999999999996</v>
      </c>
      <c r="I20" s="47">
        <f t="shared" si="3"/>
        <v>1284.9168000000002</v>
      </c>
      <c r="J20" s="47">
        <f t="shared" si="4"/>
        <v>205.58668800000004</v>
      </c>
      <c r="K20" s="47">
        <f t="shared" si="5"/>
        <v>1490.5034880000003</v>
      </c>
      <c r="M20" s="64" t="s">
        <v>136</v>
      </c>
      <c r="N20" s="64" t="s">
        <v>149</v>
      </c>
    </row>
    <row r="21" spans="1:14" ht="14.25">
      <c r="A21" s="2" t="s">
        <v>43</v>
      </c>
      <c r="B21" s="1" t="s">
        <v>44</v>
      </c>
      <c r="C21" s="14">
        <v>1320.12</v>
      </c>
      <c r="F21" s="47">
        <f t="shared" si="0"/>
        <v>1320.12</v>
      </c>
      <c r="G21" s="47">
        <f t="shared" si="1"/>
        <v>26.4024</v>
      </c>
      <c r="H21" s="47">
        <f t="shared" si="2"/>
        <v>99.008999999999986</v>
      </c>
      <c r="I21" s="47">
        <f t="shared" si="3"/>
        <v>1445.5313999999998</v>
      </c>
      <c r="J21" s="47">
        <f t="shared" si="4"/>
        <v>231.28502399999999</v>
      </c>
      <c r="K21" s="47">
        <f t="shared" si="5"/>
        <v>1676.8164239999999</v>
      </c>
      <c r="M21" s="64" t="s">
        <v>136</v>
      </c>
      <c r="N21" s="64" t="s">
        <v>150</v>
      </c>
    </row>
    <row r="22" spans="1:14" ht="14.25">
      <c r="A22" s="2" t="s">
        <v>45</v>
      </c>
      <c r="B22" s="1" t="s">
        <v>46</v>
      </c>
      <c r="C22" s="14">
        <v>11506.94</v>
      </c>
      <c r="F22" s="47">
        <f t="shared" si="0"/>
        <v>11506.94</v>
      </c>
      <c r="G22" s="47">
        <f t="shared" si="1"/>
        <v>230.1388</v>
      </c>
      <c r="H22" s="47">
        <f t="shared" si="2"/>
        <v>863.02049999999997</v>
      </c>
      <c r="I22" s="47">
        <f t="shared" si="3"/>
        <v>12600.099300000002</v>
      </c>
      <c r="J22" s="47">
        <f t="shared" si="4"/>
        <v>2016.0158880000004</v>
      </c>
      <c r="K22" s="47">
        <f t="shared" si="5"/>
        <v>14616.115188000002</v>
      </c>
      <c r="M22" s="62" t="s">
        <v>136</v>
      </c>
      <c r="N22" s="63" t="s">
        <v>151</v>
      </c>
    </row>
    <row r="23" spans="1:14" ht="14.25">
      <c r="A23" s="2" t="s">
        <v>47</v>
      </c>
      <c r="B23" s="1" t="s">
        <v>48</v>
      </c>
      <c r="C23" s="14">
        <v>8632.76</v>
      </c>
      <c r="F23" s="47">
        <f t="shared" si="0"/>
        <v>8632.76</v>
      </c>
      <c r="G23" s="47">
        <f t="shared" si="1"/>
        <v>172.65520000000001</v>
      </c>
      <c r="H23" s="47">
        <f t="shared" si="2"/>
        <v>647.45699999999999</v>
      </c>
      <c r="I23" s="47">
        <f t="shared" si="3"/>
        <v>9452.8721999999998</v>
      </c>
      <c r="J23" s="47">
        <f t="shared" si="4"/>
        <v>1512.459552</v>
      </c>
      <c r="K23" s="47">
        <f t="shared" si="5"/>
        <v>10965.331752</v>
      </c>
      <c r="M23" s="62" t="s">
        <v>136</v>
      </c>
      <c r="N23" s="63" t="s">
        <v>152</v>
      </c>
    </row>
    <row r="24" spans="1:14" ht="14.25">
      <c r="A24" s="2" t="s">
        <v>49</v>
      </c>
      <c r="B24" s="1" t="s">
        <v>50</v>
      </c>
      <c r="C24" s="14">
        <v>3696.14</v>
      </c>
      <c r="F24" s="47">
        <f t="shared" si="0"/>
        <v>3696.14</v>
      </c>
      <c r="G24" s="47">
        <f t="shared" si="1"/>
        <v>73.922799999999995</v>
      </c>
      <c r="H24" s="47">
        <f t="shared" si="2"/>
        <v>277.21049999999997</v>
      </c>
      <c r="I24" s="47">
        <f t="shared" si="3"/>
        <v>4047.2732999999998</v>
      </c>
      <c r="J24" s="47">
        <f t="shared" si="4"/>
        <v>647.56372799999997</v>
      </c>
      <c r="K24" s="47">
        <f t="shared" si="5"/>
        <v>4694.8370279999999</v>
      </c>
      <c r="M24" s="62" t="s">
        <v>136</v>
      </c>
      <c r="N24" s="63" t="s">
        <v>153</v>
      </c>
    </row>
    <row r="25" spans="1:14" ht="14.25">
      <c r="A25" s="2" t="s">
        <v>51</v>
      </c>
      <c r="B25" s="1" t="s">
        <v>52</v>
      </c>
      <c r="C25" s="14">
        <v>9426.4699999999993</v>
      </c>
      <c r="F25" s="47">
        <f t="shared" si="0"/>
        <v>9426.4699999999993</v>
      </c>
      <c r="G25" s="47">
        <f t="shared" si="1"/>
        <v>188.52939999999998</v>
      </c>
      <c r="H25" s="47">
        <f t="shared" si="2"/>
        <v>706.98524999999995</v>
      </c>
      <c r="I25" s="47">
        <f t="shared" si="3"/>
        <v>10321.984649999999</v>
      </c>
      <c r="J25" s="47">
        <f t="shared" si="4"/>
        <v>1651.5175439999998</v>
      </c>
      <c r="K25" s="47">
        <f t="shared" si="5"/>
        <v>11973.502193999999</v>
      </c>
      <c r="M25" s="63" t="s">
        <v>136</v>
      </c>
      <c r="N25" s="63" t="s">
        <v>154</v>
      </c>
    </row>
    <row r="26" spans="1:14" ht="14.25">
      <c r="A26" s="2" t="s">
        <v>53</v>
      </c>
      <c r="B26" s="1" t="s">
        <v>54</v>
      </c>
      <c r="C26" s="14">
        <v>5516.44</v>
      </c>
      <c r="F26" s="47">
        <f t="shared" si="0"/>
        <v>5516.44</v>
      </c>
      <c r="G26" s="47">
        <f t="shared" si="1"/>
        <v>110.3288</v>
      </c>
      <c r="H26" s="47">
        <f t="shared" si="2"/>
        <v>413.73299999999995</v>
      </c>
      <c r="I26" s="47">
        <f t="shared" si="3"/>
        <v>6040.5018</v>
      </c>
      <c r="J26" s="47">
        <f t="shared" si="4"/>
        <v>966.48028799999997</v>
      </c>
      <c r="K26" s="47">
        <f t="shared" si="5"/>
        <v>7006.9820879999997</v>
      </c>
      <c r="M26" s="65" t="s">
        <v>136</v>
      </c>
      <c r="N26" s="65" t="s">
        <v>155</v>
      </c>
    </row>
    <row r="27" spans="1:14" ht="14.25">
      <c r="A27" s="2" t="s">
        <v>55</v>
      </c>
      <c r="B27" s="1" t="s">
        <v>56</v>
      </c>
      <c r="C27" s="14">
        <v>1026.76</v>
      </c>
      <c r="F27" s="47">
        <f t="shared" si="0"/>
        <v>1026.76</v>
      </c>
      <c r="G27" s="47">
        <f t="shared" si="1"/>
        <v>20.5352</v>
      </c>
      <c r="H27" s="47">
        <f t="shared" si="2"/>
        <v>77.006999999999991</v>
      </c>
      <c r="I27" s="47">
        <f t="shared" si="3"/>
        <v>1124.3022000000001</v>
      </c>
      <c r="J27" s="47">
        <f t="shared" si="4"/>
        <v>179.88835200000003</v>
      </c>
      <c r="K27" s="47">
        <f t="shared" si="5"/>
        <v>1304.190552</v>
      </c>
      <c r="M27" s="62" t="s">
        <v>136</v>
      </c>
      <c r="N27" s="63" t="s">
        <v>156</v>
      </c>
    </row>
    <row r="28" spans="1:14" ht="14.25">
      <c r="A28" s="2" t="s">
        <v>57</v>
      </c>
      <c r="B28" s="1" t="s">
        <v>58</v>
      </c>
      <c r="C28" s="14">
        <v>21894.32</v>
      </c>
      <c r="F28" s="47">
        <f t="shared" si="0"/>
        <v>21894.32</v>
      </c>
      <c r="G28" s="47">
        <f t="shared" si="1"/>
        <v>437.88639999999998</v>
      </c>
      <c r="H28" s="47">
        <f t="shared" si="2"/>
        <v>1642.0739999999998</v>
      </c>
      <c r="I28" s="47">
        <f t="shared" si="3"/>
        <v>23974.2804</v>
      </c>
      <c r="J28" s="47">
        <f t="shared" si="4"/>
        <v>3835.8848640000001</v>
      </c>
      <c r="K28" s="47">
        <f t="shared" si="5"/>
        <v>27810.165263999999</v>
      </c>
      <c r="M28" s="63" t="s">
        <v>136</v>
      </c>
      <c r="N28" s="63" t="s">
        <v>157</v>
      </c>
    </row>
    <row r="29" spans="1:14" ht="14.25">
      <c r="A29" s="2" t="s">
        <v>59</v>
      </c>
      <c r="B29" s="1" t="s">
        <v>60</v>
      </c>
      <c r="C29" s="14">
        <v>5910</v>
      </c>
      <c r="F29" s="47">
        <f t="shared" si="0"/>
        <v>5910</v>
      </c>
      <c r="G29" s="47">
        <f t="shared" si="1"/>
        <v>118.2</v>
      </c>
      <c r="H29" s="47">
        <f t="shared" si="2"/>
        <v>443.25</v>
      </c>
      <c r="I29" s="47">
        <f t="shared" si="3"/>
        <v>6471.45</v>
      </c>
      <c r="J29" s="47">
        <f t="shared" si="4"/>
        <v>1035.432</v>
      </c>
      <c r="K29" s="47">
        <f t="shared" si="5"/>
        <v>7506.8819999999996</v>
      </c>
      <c r="M29" s="63" t="s">
        <v>136</v>
      </c>
      <c r="N29" s="63" t="s">
        <v>158</v>
      </c>
    </row>
    <row r="30" spans="1:14" ht="14.25">
      <c r="A30" s="2" t="s">
        <v>61</v>
      </c>
      <c r="B30" s="1" t="s">
        <v>62</v>
      </c>
      <c r="C30" s="14">
        <v>2423.21</v>
      </c>
      <c r="F30" s="47">
        <f t="shared" si="0"/>
        <v>2423.21</v>
      </c>
      <c r="G30" s="47">
        <f t="shared" si="1"/>
        <v>48.464200000000005</v>
      </c>
      <c r="H30" s="47">
        <f t="shared" si="2"/>
        <v>181.74074999999999</v>
      </c>
      <c r="I30" s="47">
        <f t="shared" si="3"/>
        <v>2653.4149499999999</v>
      </c>
      <c r="J30" s="47">
        <f t="shared" si="4"/>
        <v>424.54639199999997</v>
      </c>
      <c r="K30" s="47">
        <f t="shared" si="5"/>
        <v>3077.9613419999996</v>
      </c>
      <c r="M30" s="62" t="s">
        <v>147</v>
      </c>
      <c r="N30" s="63" t="s">
        <v>159</v>
      </c>
    </row>
    <row r="31" spans="1:14" ht="14.25">
      <c r="A31" s="2" t="s">
        <v>63</v>
      </c>
      <c r="B31" s="1" t="s">
        <v>64</v>
      </c>
      <c r="C31" s="14">
        <v>1026.76</v>
      </c>
      <c r="F31" s="47">
        <f t="shared" si="0"/>
        <v>1026.76</v>
      </c>
      <c r="G31" s="47">
        <f t="shared" si="1"/>
        <v>20.5352</v>
      </c>
      <c r="H31" s="47">
        <f t="shared" si="2"/>
        <v>77.006999999999991</v>
      </c>
      <c r="I31" s="47">
        <f t="shared" si="3"/>
        <v>1124.3022000000001</v>
      </c>
      <c r="J31" s="47">
        <f t="shared" si="4"/>
        <v>179.88835200000003</v>
      </c>
      <c r="K31" s="47">
        <f t="shared" si="5"/>
        <v>1304.190552</v>
      </c>
      <c r="M31" s="63" t="s">
        <v>136</v>
      </c>
      <c r="N31" s="63" t="s">
        <v>160</v>
      </c>
    </row>
    <row r="32" spans="1:14" ht="14.25">
      <c r="A32" s="2" t="s">
        <v>65</v>
      </c>
      <c r="B32" s="1" t="s">
        <v>66</v>
      </c>
      <c r="C32" s="14">
        <v>5284.86</v>
      </c>
      <c r="F32" s="47">
        <f t="shared" si="0"/>
        <v>5284.86</v>
      </c>
      <c r="G32" s="47">
        <f t="shared" si="1"/>
        <v>105.6972</v>
      </c>
      <c r="H32" s="47">
        <f t="shared" si="2"/>
        <v>396.36449999999996</v>
      </c>
      <c r="I32" s="47">
        <f t="shared" si="3"/>
        <v>5786.921699999999</v>
      </c>
      <c r="J32" s="47">
        <f t="shared" si="4"/>
        <v>925.90747199999987</v>
      </c>
      <c r="K32" s="47">
        <f t="shared" si="5"/>
        <v>6712.8291719999988</v>
      </c>
      <c r="M32" s="63" t="s">
        <v>142</v>
      </c>
      <c r="N32" s="63" t="s">
        <v>161</v>
      </c>
    </row>
    <row r="33" spans="1:14" ht="14.25">
      <c r="A33" s="2" t="s">
        <v>67</v>
      </c>
      <c r="B33" s="1" t="s">
        <v>68</v>
      </c>
      <c r="C33" s="14">
        <v>7191.92</v>
      </c>
      <c r="F33" s="47">
        <f t="shared" si="0"/>
        <v>7191.92</v>
      </c>
      <c r="G33" s="47">
        <f t="shared" si="1"/>
        <v>143.83840000000001</v>
      </c>
      <c r="H33" s="47">
        <f t="shared" si="2"/>
        <v>539.39400000000001</v>
      </c>
      <c r="I33" s="47">
        <f t="shared" si="3"/>
        <v>7875.1523999999999</v>
      </c>
      <c r="J33" s="47">
        <f t="shared" si="4"/>
        <v>1260.0243840000001</v>
      </c>
      <c r="K33" s="47">
        <f t="shared" si="5"/>
        <v>9135.1767839999993</v>
      </c>
      <c r="M33" s="63" t="s">
        <v>136</v>
      </c>
      <c r="N33" s="63" t="s">
        <v>162</v>
      </c>
    </row>
    <row r="34" spans="1:14" ht="14.25">
      <c r="A34" s="2" t="s">
        <v>69</v>
      </c>
      <c r="B34" s="1" t="s">
        <v>70</v>
      </c>
      <c r="C34" s="14">
        <v>1026.76</v>
      </c>
      <c r="F34" s="47">
        <f t="shared" si="0"/>
        <v>1026.76</v>
      </c>
      <c r="G34" s="47">
        <f t="shared" si="1"/>
        <v>20.5352</v>
      </c>
      <c r="H34" s="47">
        <f t="shared" si="2"/>
        <v>77.006999999999991</v>
      </c>
      <c r="I34" s="47">
        <f t="shared" si="3"/>
        <v>1124.3022000000001</v>
      </c>
      <c r="J34" s="47">
        <f t="shared" si="4"/>
        <v>179.88835200000003</v>
      </c>
      <c r="K34" s="47">
        <f t="shared" si="5"/>
        <v>1304.190552</v>
      </c>
      <c r="M34" s="63" t="s">
        <v>136</v>
      </c>
      <c r="N34" s="63" t="s">
        <v>163</v>
      </c>
    </row>
    <row r="35" spans="1:14" ht="14.25">
      <c r="A35" s="2" t="s">
        <v>71</v>
      </c>
      <c r="B35" s="1" t="s">
        <v>72</v>
      </c>
      <c r="C35" s="14">
        <v>1026.76</v>
      </c>
      <c r="F35" s="47">
        <f t="shared" si="0"/>
        <v>1026.76</v>
      </c>
      <c r="G35" s="47">
        <f t="shared" si="1"/>
        <v>20.5352</v>
      </c>
      <c r="H35" s="47">
        <f t="shared" si="2"/>
        <v>77.006999999999991</v>
      </c>
      <c r="I35" s="47">
        <f t="shared" si="3"/>
        <v>1124.3022000000001</v>
      </c>
      <c r="J35" s="47">
        <f t="shared" si="4"/>
        <v>179.88835200000003</v>
      </c>
      <c r="K35" s="47">
        <f t="shared" si="5"/>
        <v>1304.190552</v>
      </c>
      <c r="M35" s="63" t="s">
        <v>142</v>
      </c>
      <c r="N35" s="63" t="s">
        <v>164</v>
      </c>
    </row>
    <row r="36" spans="1:14" ht="14.25">
      <c r="A36" s="2" t="s">
        <v>73</v>
      </c>
      <c r="B36" s="1" t="s">
        <v>74</v>
      </c>
      <c r="C36" s="14">
        <v>2526.7600000000002</v>
      </c>
      <c r="F36" s="47">
        <f t="shared" si="0"/>
        <v>2526.7600000000002</v>
      </c>
      <c r="G36" s="47">
        <f t="shared" si="1"/>
        <v>50.535200000000003</v>
      </c>
      <c r="H36" s="47">
        <f t="shared" si="2"/>
        <v>189.50700000000001</v>
      </c>
      <c r="I36" s="47">
        <f t="shared" si="3"/>
        <v>2766.8022000000001</v>
      </c>
      <c r="J36" s="47">
        <f t="shared" si="4"/>
        <v>442.68835200000001</v>
      </c>
      <c r="K36" s="47">
        <f t="shared" si="5"/>
        <v>3209.4905520000002</v>
      </c>
      <c r="M36" s="63" t="s">
        <v>136</v>
      </c>
      <c r="N36" s="63" t="s">
        <v>165</v>
      </c>
    </row>
    <row r="37" spans="1:14" ht="14.25">
      <c r="A37" s="2" t="s">
        <v>75</v>
      </c>
      <c r="B37" s="1" t="s">
        <v>76</v>
      </c>
      <c r="C37" s="14">
        <v>1026.76</v>
      </c>
      <c r="F37" s="47">
        <f t="shared" si="0"/>
        <v>1026.76</v>
      </c>
      <c r="G37" s="47">
        <f t="shared" si="1"/>
        <v>20.5352</v>
      </c>
      <c r="H37" s="47">
        <f t="shared" si="2"/>
        <v>77.006999999999991</v>
      </c>
      <c r="I37" s="47">
        <f t="shared" si="3"/>
        <v>1124.3022000000001</v>
      </c>
      <c r="J37" s="47">
        <f t="shared" si="4"/>
        <v>179.88835200000003</v>
      </c>
      <c r="K37" s="47">
        <f t="shared" si="5"/>
        <v>1304.190552</v>
      </c>
      <c r="M37" s="63" t="s">
        <v>136</v>
      </c>
      <c r="N37" s="63" t="s">
        <v>166</v>
      </c>
    </row>
    <row r="38" spans="1:14" ht="14.25">
      <c r="A38" s="2" t="s">
        <v>77</v>
      </c>
      <c r="B38" s="1" t="s">
        <v>78</v>
      </c>
      <c r="C38" s="14">
        <v>1026.76</v>
      </c>
      <c r="F38" s="47">
        <f t="shared" si="0"/>
        <v>1026.76</v>
      </c>
      <c r="G38" s="47">
        <f t="shared" si="1"/>
        <v>20.5352</v>
      </c>
      <c r="H38" s="47">
        <f t="shared" si="2"/>
        <v>77.006999999999991</v>
      </c>
      <c r="I38" s="47">
        <f t="shared" si="3"/>
        <v>1124.3022000000001</v>
      </c>
      <c r="J38" s="47">
        <f t="shared" si="4"/>
        <v>179.88835200000003</v>
      </c>
      <c r="K38" s="47">
        <f t="shared" si="5"/>
        <v>1304.190552</v>
      </c>
      <c r="M38" s="62" t="s">
        <v>136</v>
      </c>
      <c r="N38" s="63" t="s">
        <v>167</v>
      </c>
    </row>
    <row r="39" spans="1:14" ht="14.25">
      <c r="A39" s="2" t="s">
        <v>79</v>
      </c>
      <c r="B39" s="1" t="s">
        <v>80</v>
      </c>
      <c r="C39" s="14">
        <v>3966.99</v>
      </c>
      <c r="F39" s="47">
        <f t="shared" si="0"/>
        <v>3966.99</v>
      </c>
      <c r="G39" s="47">
        <f t="shared" si="1"/>
        <v>79.339799999999997</v>
      </c>
      <c r="H39" s="47">
        <f t="shared" si="2"/>
        <v>297.52424999999999</v>
      </c>
      <c r="I39" s="47">
        <f t="shared" si="3"/>
        <v>4343.8540499999999</v>
      </c>
      <c r="J39" s="47">
        <f t="shared" si="4"/>
        <v>695.01664800000003</v>
      </c>
      <c r="K39" s="47">
        <f t="shared" si="5"/>
        <v>5038.8706979999997</v>
      </c>
      <c r="M39" s="62" t="s">
        <v>142</v>
      </c>
      <c r="N39" s="63" t="s">
        <v>168</v>
      </c>
    </row>
    <row r="40" spans="1:14" ht="14.25">
      <c r="A40" s="2" t="s">
        <v>81</v>
      </c>
      <c r="B40" s="1" t="s">
        <v>82</v>
      </c>
      <c r="C40" s="14">
        <v>1499.96</v>
      </c>
      <c r="F40" s="47">
        <f t="shared" si="0"/>
        <v>1499.96</v>
      </c>
      <c r="G40" s="47">
        <f t="shared" si="1"/>
        <v>29.999200000000002</v>
      </c>
      <c r="H40" s="47">
        <f t="shared" si="2"/>
        <v>112.497</v>
      </c>
      <c r="I40" s="47">
        <f t="shared" si="3"/>
        <v>1642.4562000000001</v>
      </c>
      <c r="J40" s="47">
        <f t="shared" si="4"/>
        <v>262.79299200000003</v>
      </c>
      <c r="K40" s="47">
        <f t="shared" si="5"/>
        <v>1905.2491920000002</v>
      </c>
      <c r="M40" s="62" t="s">
        <v>136</v>
      </c>
      <c r="N40" s="63" t="s">
        <v>169</v>
      </c>
    </row>
    <row r="41" spans="1:14" ht="14.25">
      <c r="A41" s="2" t="s">
        <v>83</v>
      </c>
      <c r="B41" s="1" t="s">
        <v>84</v>
      </c>
      <c r="C41" s="14">
        <v>2358.9499999999998</v>
      </c>
      <c r="F41" s="47">
        <f t="shared" si="0"/>
        <v>2358.9499999999998</v>
      </c>
      <c r="G41" s="47">
        <f t="shared" si="1"/>
        <v>47.178999999999995</v>
      </c>
      <c r="H41" s="47">
        <f t="shared" si="2"/>
        <v>176.92124999999999</v>
      </c>
      <c r="I41" s="47">
        <f t="shared" si="3"/>
        <v>2583.0502499999998</v>
      </c>
      <c r="J41" s="47">
        <f t="shared" si="4"/>
        <v>413.28803999999997</v>
      </c>
      <c r="K41" s="47">
        <f t="shared" si="5"/>
        <v>2996.3382899999997</v>
      </c>
      <c r="M41" s="62" t="s">
        <v>147</v>
      </c>
      <c r="N41" s="63" t="s">
        <v>170</v>
      </c>
    </row>
    <row r="42" spans="1:14" ht="14.25">
      <c r="A42" s="2" t="s">
        <v>85</v>
      </c>
      <c r="B42" s="1" t="s">
        <v>86</v>
      </c>
      <c r="C42" s="14">
        <v>1173.44</v>
      </c>
      <c r="F42" s="47">
        <f t="shared" si="0"/>
        <v>1173.44</v>
      </c>
      <c r="G42" s="47">
        <f t="shared" si="1"/>
        <v>23.468800000000002</v>
      </c>
      <c r="H42" s="47">
        <f t="shared" si="2"/>
        <v>88.007999999999996</v>
      </c>
      <c r="I42" s="47">
        <f t="shared" si="3"/>
        <v>1284.9168000000002</v>
      </c>
      <c r="J42" s="47">
        <f t="shared" si="4"/>
        <v>205.58668800000004</v>
      </c>
      <c r="K42" s="47">
        <f t="shared" si="5"/>
        <v>1490.5034880000003</v>
      </c>
      <c r="M42" s="64" t="s">
        <v>142</v>
      </c>
      <c r="N42" s="64" t="s">
        <v>171</v>
      </c>
    </row>
    <row r="43" spans="1:14" ht="14.25">
      <c r="A43" s="2" t="s">
        <v>87</v>
      </c>
      <c r="B43" s="1" t="s">
        <v>88</v>
      </c>
      <c r="C43" s="14">
        <v>1526.76</v>
      </c>
      <c r="F43" s="47">
        <f t="shared" si="0"/>
        <v>1526.76</v>
      </c>
      <c r="G43" s="47">
        <f t="shared" si="1"/>
        <v>30.5352</v>
      </c>
      <c r="H43" s="47">
        <f t="shared" si="2"/>
        <v>114.50699999999999</v>
      </c>
      <c r="I43" s="47">
        <f t="shared" si="3"/>
        <v>1671.8022000000001</v>
      </c>
      <c r="J43" s="47">
        <f t="shared" si="4"/>
        <v>267.48835200000002</v>
      </c>
      <c r="K43" s="47">
        <f t="shared" si="5"/>
        <v>1939.2905520000002</v>
      </c>
      <c r="M43" s="62" t="s">
        <v>136</v>
      </c>
      <c r="N43" s="63" t="s">
        <v>172</v>
      </c>
    </row>
    <row r="44" spans="1:14" ht="14.25">
      <c r="A44" s="2" t="s">
        <v>89</v>
      </c>
      <c r="B44" s="1" t="s">
        <v>90</v>
      </c>
      <c r="C44" s="14">
        <v>1026.76</v>
      </c>
      <c r="F44" s="47">
        <f t="shared" si="0"/>
        <v>1026.76</v>
      </c>
      <c r="G44" s="47">
        <f t="shared" si="1"/>
        <v>20.5352</v>
      </c>
      <c r="H44" s="47">
        <f t="shared" si="2"/>
        <v>77.006999999999991</v>
      </c>
      <c r="I44" s="47">
        <f t="shared" si="3"/>
        <v>1124.3022000000001</v>
      </c>
      <c r="J44" s="47">
        <f t="shared" si="4"/>
        <v>179.88835200000003</v>
      </c>
      <c r="K44" s="47">
        <f t="shared" si="5"/>
        <v>1304.190552</v>
      </c>
      <c r="M44" s="63" t="s">
        <v>136</v>
      </c>
      <c r="N44" s="63" t="s">
        <v>173</v>
      </c>
    </row>
    <row r="45" spans="1:14" ht="14.25">
      <c r="A45" s="2" t="s">
        <v>91</v>
      </c>
      <c r="B45" s="1" t="s">
        <v>92</v>
      </c>
      <c r="C45" s="14">
        <v>4030.48</v>
      </c>
      <c r="F45" s="47">
        <f t="shared" si="0"/>
        <v>4030.48</v>
      </c>
      <c r="G45" s="47">
        <f t="shared" si="1"/>
        <v>80.6096</v>
      </c>
      <c r="H45" s="47">
        <f t="shared" si="2"/>
        <v>302.286</v>
      </c>
      <c r="I45" s="47">
        <f t="shared" si="3"/>
        <v>4413.3756000000003</v>
      </c>
      <c r="J45" s="47">
        <f t="shared" si="4"/>
        <v>706.14009600000009</v>
      </c>
      <c r="K45" s="47">
        <f t="shared" si="5"/>
        <v>5119.5156960000004</v>
      </c>
      <c r="M45" s="62" t="s">
        <v>142</v>
      </c>
      <c r="N45" s="63" t="s">
        <v>174</v>
      </c>
    </row>
    <row r="46" spans="1:14" ht="14.25">
      <c r="A46" s="2" t="s">
        <v>93</v>
      </c>
      <c r="B46" s="1" t="s">
        <v>94</v>
      </c>
      <c r="C46" s="14">
        <v>1026.76</v>
      </c>
      <c r="F46" s="47">
        <f t="shared" si="0"/>
        <v>1026.76</v>
      </c>
      <c r="G46" s="47">
        <f t="shared" si="1"/>
        <v>20.5352</v>
      </c>
      <c r="H46" s="47">
        <f t="shared" si="2"/>
        <v>77.006999999999991</v>
      </c>
      <c r="I46" s="47">
        <f t="shared" si="3"/>
        <v>1124.3022000000001</v>
      </c>
      <c r="J46" s="47">
        <f t="shared" si="4"/>
        <v>179.88835200000003</v>
      </c>
      <c r="K46" s="47">
        <f t="shared" si="5"/>
        <v>1304.190552</v>
      </c>
      <c r="M46" s="66" t="s">
        <v>136</v>
      </c>
      <c r="N46" s="66" t="s">
        <v>175</v>
      </c>
    </row>
    <row r="47" spans="1:14" ht="14.25">
      <c r="A47" s="2" t="s">
        <v>95</v>
      </c>
      <c r="B47" s="1" t="s">
        <v>96</v>
      </c>
      <c r="C47" s="14">
        <v>1026.76</v>
      </c>
      <c r="F47" s="47">
        <f t="shared" si="0"/>
        <v>1026.76</v>
      </c>
      <c r="G47" s="47">
        <f t="shared" si="1"/>
        <v>20.5352</v>
      </c>
      <c r="H47" s="47">
        <f t="shared" si="2"/>
        <v>77.006999999999991</v>
      </c>
      <c r="I47" s="47">
        <f t="shared" si="3"/>
        <v>1124.3022000000001</v>
      </c>
      <c r="J47" s="47">
        <f t="shared" si="4"/>
        <v>179.88835200000003</v>
      </c>
      <c r="K47" s="47">
        <f t="shared" si="5"/>
        <v>1304.190552</v>
      </c>
      <c r="M47" s="62" t="s">
        <v>136</v>
      </c>
      <c r="N47" s="63" t="s">
        <v>176</v>
      </c>
    </row>
    <row r="50" spans="1:11" s="8" customFormat="1">
      <c r="A50" s="16"/>
      <c r="C50" s="8" t="s">
        <v>97</v>
      </c>
      <c r="F50" s="8" t="s">
        <v>97</v>
      </c>
      <c r="G50" s="8" t="s">
        <v>97</v>
      </c>
      <c r="H50" s="8" t="s">
        <v>97</v>
      </c>
      <c r="I50" s="8" t="s">
        <v>97</v>
      </c>
      <c r="J50" s="8" t="s">
        <v>97</v>
      </c>
      <c r="K50" s="8" t="s">
        <v>97</v>
      </c>
    </row>
    <row r="51" spans="1:11" ht="13.5" thickBot="1">
      <c r="A51" s="19" t="s">
        <v>98</v>
      </c>
      <c r="B51" s="1" t="s">
        <v>99</v>
      </c>
      <c r="C51" s="18">
        <v>152985.78</v>
      </c>
      <c r="F51" s="48">
        <f>SUM(F11:F47)</f>
        <v>152985.78000000006</v>
      </c>
      <c r="G51" s="48">
        <f t="shared" ref="G51:K51" si="6">SUM(G11:G47)</f>
        <v>3059.7155999999986</v>
      </c>
      <c r="H51" s="48">
        <f t="shared" si="6"/>
        <v>11473.933499999996</v>
      </c>
      <c r="I51" s="48">
        <f t="shared" si="6"/>
        <v>167519.42910000004</v>
      </c>
      <c r="J51" s="48">
        <f t="shared" si="6"/>
        <v>26803.108656000015</v>
      </c>
      <c r="K51" s="48">
        <f t="shared" si="6"/>
        <v>194322.53775600006</v>
      </c>
    </row>
    <row r="52" spans="1:11" ht="12" thickTop="1"/>
    <row r="53" spans="1:11">
      <c r="C53" s="1" t="s">
        <v>99</v>
      </c>
    </row>
    <row r="54" spans="1:11">
      <c r="A54" s="2" t="s">
        <v>99</v>
      </c>
      <c r="B54" s="1" t="s">
        <v>99</v>
      </c>
      <c r="C54" s="17"/>
    </row>
  </sheetData>
  <autoFilter ref="A10:N47"/>
  <mergeCells count="1">
    <mergeCell ref="F7:K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4"/>
  <sheetViews>
    <sheetView workbookViewId="0">
      <pane xSplit="2" ySplit="10" topLeftCell="C23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baseColWidth="10" defaultRowHeight="11.25"/>
  <cols>
    <col min="1" max="1" width="8.85546875" style="2" customWidth="1"/>
    <col min="2" max="2" width="28.140625" style="1" customWidth="1"/>
    <col min="3" max="3" width="12.28515625" style="1" customWidth="1"/>
    <col min="4" max="4" width="12.5703125" style="1" customWidth="1"/>
    <col min="5" max="5" width="13.28515625" style="1" customWidth="1"/>
    <col min="6" max="6" width="13.5703125" style="1" bestFit="1" customWidth="1"/>
    <col min="7" max="8" width="13" style="1" bestFit="1" customWidth="1"/>
    <col min="9" max="10" width="11.85546875" style="1" customWidth="1"/>
    <col min="11" max="11" width="12.42578125" style="1" customWidth="1"/>
    <col min="12" max="12" width="12.28515625" style="1" customWidth="1"/>
    <col min="13" max="13" width="10.85546875" style="1" customWidth="1"/>
    <col min="14" max="14" width="13" style="1" bestFit="1" customWidth="1"/>
    <col min="15" max="15" width="12.7109375" style="1" customWidth="1"/>
    <col min="16" max="16384" width="11.42578125" style="1"/>
  </cols>
  <sheetData>
    <row r="1" spans="1:15" ht="18" customHeight="1">
      <c r="A1" s="3" t="s">
        <v>0</v>
      </c>
      <c r="B1" s="50" t="s">
        <v>99</v>
      </c>
      <c r="C1" s="51"/>
      <c r="D1" s="51"/>
    </row>
    <row r="2" spans="1:15" ht="24.95" customHeight="1">
      <c r="A2" s="4" t="s">
        <v>1</v>
      </c>
      <c r="B2" s="21" t="s">
        <v>2</v>
      </c>
      <c r="C2" s="22"/>
      <c r="D2" s="22"/>
    </row>
    <row r="3" spans="1:15" ht="15.75">
      <c r="B3" s="23" t="s">
        <v>3</v>
      </c>
      <c r="C3" s="24"/>
      <c r="D3" s="24"/>
      <c r="E3" s="8"/>
    </row>
    <row r="4" spans="1:15" ht="15">
      <c r="B4" s="25" t="s">
        <v>4</v>
      </c>
      <c r="C4" s="24"/>
      <c r="D4" s="24"/>
      <c r="E4" s="8"/>
    </row>
    <row r="5" spans="1:15">
      <c r="B5" s="7" t="s">
        <v>5</v>
      </c>
    </row>
    <row r="6" spans="1:15">
      <c r="B6" s="7" t="s">
        <v>6</v>
      </c>
    </row>
    <row r="8" spans="1:15" s="5" customFormat="1" ht="23.25" thickBot="1">
      <c r="A8" s="9" t="s">
        <v>7</v>
      </c>
      <c r="B8" s="10" t="s">
        <v>8</v>
      </c>
      <c r="C8" s="10" t="s">
        <v>9</v>
      </c>
      <c r="D8" s="10" t="s">
        <v>10</v>
      </c>
      <c r="E8" s="10" t="s">
        <v>11</v>
      </c>
      <c r="F8" s="11" t="s">
        <v>12</v>
      </c>
      <c r="G8" s="10" t="s">
        <v>13</v>
      </c>
      <c r="H8" s="10" t="s">
        <v>14</v>
      </c>
      <c r="I8" s="10" t="s">
        <v>15</v>
      </c>
      <c r="J8" s="10" t="s">
        <v>16</v>
      </c>
      <c r="K8" s="10" t="s">
        <v>17</v>
      </c>
      <c r="L8" s="10" t="s">
        <v>18</v>
      </c>
      <c r="M8" s="10" t="s">
        <v>19</v>
      </c>
      <c r="N8" s="11" t="s">
        <v>20</v>
      </c>
      <c r="O8" s="12" t="s">
        <v>21</v>
      </c>
    </row>
    <row r="9" spans="1:15" ht="12" thickTop="1">
      <c r="A9" s="13" t="s">
        <v>22</v>
      </c>
    </row>
    <row r="11" spans="1:15">
      <c r="A11" s="2" t="s">
        <v>23</v>
      </c>
      <c r="B11" s="1" t="s">
        <v>24</v>
      </c>
      <c r="C11" s="14">
        <v>880.08</v>
      </c>
      <c r="D11" s="14">
        <v>146.68</v>
      </c>
      <c r="E11" s="14">
        <v>11560.32</v>
      </c>
      <c r="F11" s="14">
        <v>12587.08</v>
      </c>
      <c r="G11" s="14">
        <v>0</v>
      </c>
      <c r="H11" s="14">
        <v>0</v>
      </c>
      <c r="I11" s="14">
        <v>0</v>
      </c>
      <c r="J11" s="14">
        <v>2928.96</v>
      </c>
      <c r="K11" s="14">
        <v>327.10000000000002</v>
      </c>
      <c r="L11" s="14">
        <v>0</v>
      </c>
      <c r="M11" s="15">
        <v>-0.18</v>
      </c>
      <c r="N11" s="14">
        <v>3255.88</v>
      </c>
      <c r="O11" s="14">
        <v>9331.2000000000007</v>
      </c>
    </row>
    <row r="12" spans="1:15">
      <c r="A12" s="2" t="s">
        <v>25</v>
      </c>
      <c r="B12" s="1" t="s">
        <v>26</v>
      </c>
      <c r="C12" s="14">
        <v>880.08</v>
      </c>
      <c r="D12" s="14">
        <v>146.68</v>
      </c>
      <c r="E12" s="14">
        <v>0</v>
      </c>
      <c r="F12" s="14">
        <v>1026.76</v>
      </c>
      <c r="G12" s="14">
        <v>0</v>
      </c>
      <c r="H12" s="14">
        <v>0</v>
      </c>
      <c r="I12" s="15">
        <v>-18.41</v>
      </c>
      <c r="J12" s="14">
        <v>0</v>
      </c>
      <c r="K12" s="14">
        <v>155.5</v>
      </c>
      <c r="L12" s="14">
        <v>0</v>
      </c>
      <c r="M12" s="14">
        <v>7.0000000000000007E-2</v>
      </c>
      <c r="N12" s="14">
        <v>137.16</v>
      </c>
      <c r="O12" s="14">
        <v>889.6</v>
      </c>
    </row>
    <row r="13" spans="1:15">
      <c r="A13" s="2" t="s">
        <v>27</v>
      </c>
      <c r="B13" s="1" t="s">
        <v>28</v>
      </c>
      <c r="C13" s="14">
        <v>733.4</v>
      </c>
      <c r="D13" s="14">
        <v>122.23</v>
      </c>
      <c r="E13" s="14">
        <v>1293.1099999999999</v>
      </c>
      <c r="F13" s="14">
        <v>2148.7399999999998</v>
      </c>
      <c r="G13" s="14">
        <v>376.46</v>
      </c>
      <c r="H13" s="14">
        <v>0</v>
      </c>
      <c r="I13" s="14">
        <v>0</v>
      </c>
      <c r="J13" s="14">
        <v>211.24</v>
      </c>
      <c r="K13" s="14">
        <v>239.63</v>
      </c>
      <c r="L13" s="14">
        <v>0</v>
      </c>
      <c r="M13" s="14">
        <v>0.01</v>
      </c>
      <c r="N13" s="14">
        <v>827.34</v>
      </c>
      <c r="O13" s="14">
        <v>1321.4</v>
      </c>
    </row>
    <row r="14" spans="1:15">
      <c r="A14" s="2" t="s">
        <v>29</v>
      </c>
      <c r="B14" s="1" t="s">
        <v>30</v>
      </c>
      <c r="C14" s="14">
        <v>1500</v>
      </c>
      <c r="D14" s="14">
        <v>250</v>
      </c>
      <c r="E14" s="14">
        <v>0</v>
      </c>
      <c r="F14" s="14">
        <v>1750</v>
      </c>
      <c r="G14" s="14">
        <v>0</v>
      </c>
      <c r="H14" s="14">
        <v>0</v>
      </c>
      <c r="I14" s="14">
        <v>0</v>
      </c>
      <c r="J14" s="14">
        <v>144.21</v>
      </c>
      <c r="K14" s="14">
        <v>44.69</v>
      </c>
      <c r="L14" s="14">
        <v>0</v>
      </c>
      <c r="M14" s="14">
        <v>0.1</v>
      </c>
      <c r="N14" s="14">
        <v>189</v>
      </c>
      <c r="O14" s="14">
        <v>1561</v>
      </c>
    </row>
    <row r="15" spans="1:15">
      <c r="A15" s="2" t="s">
        <v>31</v>
      </c>
      <c r="B15" s="1" t="s">
        <v>32</v>
      </c>
      <c r="C15" s="14">
        <v>880.08</v>
      </c>
      <c r="D15" s="14">
        <v>146.68</v>
      </c>
      <c r="E15" s="14">
        <v>6151.16</v>
      </c>
      <c r="F15" s="14">
        <v>7177.92</v>
      </c>
      <c r="G15" s="14">
        <v>480.96</v>
      </c>
      <c r="H15" s="14">
        <v>0</v>
      </c>
      <c r="I15" s="14">
        <v>0</v>
      </c>
      <c r="J15" s="14">
        <v>1329.55</v>
      </c>
      <c r="K15" s="14">
        <v>158.25</v>
      </c>
      <c r="L15" s="14">
        <v>0</v>
      </c>
      <c r="M15" s="15">
        <v>-0.04</v>
      </c>
      <c r="N15" s="14">
        <v>1968.72</v>
      </c>
      <c r="O15" s="14">
        <v>5209.2</v>
      </c>
    </row>
    <row r="16" spans="1:15">
      <c r="A16" s="2" t="s">
        <v>33</v>
      </c>
      <c r="B16" s="1" t="s">
        <v>34</v>
      </c>
      <c r="C16" s="14">
        <v>880.08</v>
      </c>
      <c r="D16" s="14">
        <v>146.68</v>
      </c>
      <c r="E16" s="14">
        <v>0</v>
      </c>
      <c r="F16" s="14">
        <v>1026.76</v>
      </c>
      <c r="G16" s="14">
        <v>0</v>
      </c>
      <c r="H16" s="14">
        <v>0</v>
      </c>
      <c r="I16" s="15">
        <v>-18.41</v>
      </c>
      <c r="J16" s="14">
        <v>0</v>
      </c>
      <c r="K16" s="14">
        <v>45.36</v>
      </c>
      <c r="L16" s="14">
        <v>0</v>
      </c>
      <c r="M16" s="14">
        <v>0.01</v>
      </c>
      <c r="N16" s="14">
        <v>26.96</v>
      </c>
      <c r="O16" s="14">
        <v>999.8</v>
      </c>
    </row>
    <row r="17" spans="1:15">
      <c r="A17" s="2" t="s">
        <v>35</v>
      </c>
      <c r="B17" s="1" t="s">
        <v>36</v>
      </c>
      <c r="C17" s="14">
        <v>4000.08</v>
      </c>
      <c r="D17" s="14">
        <v>666.68</v>
      </c>
      <c r="E17" s="14">
        <v>5158.25</v>
      </c>
      <c r="F17" s="14">
        <v>9825.01</v>
      </c>
      <c r="G17" s="14">
        <v>0</v>
      </c>
      <c r="H17" s="14">
        <v>0</v>
      </c>
      <c r="I17" s="14">
        <v>0</v>
      </c>
      <c r="J17" s="14">
        <v>2100.34</v>
      </c>
      <c r="K17" s="14">
        <v>360.26</v>
      </c>
      <c r="L17" s="14">
        <v>0</v>
      </c>
      <c r="M17" s="14">
        <v>0.01</v>
      </c>
      <c r="N17" s="14">
        <v>2460.61</v>
      </c>
      <c r="O17" s="14">
        <v>7364.4</v>
      </c>
    </row>
    <row r="18" spans="1:15">
      <c r="A18" s="2" t="s">
        <v>37</v>
      </c>
      <c r="B18" s="1" t="s">
        <v>38</v>
      </c>
      <c r="C18" s="14">
        <v>880.08</v>
      </c>
      <c r="D18" s="14">
        <v>146.68</v>
      </c>
      <c r="E18" s="14">
        <v>3670.78</v>
      </c>
      <c r="F18" s="14">
        <v>4697.54</v>
      </c>
      <c r="G18" s="14">
        <v>0</v>
      </c>
      <c r="H18" s="14">
        <v>0</v>
      </c>
      <c r="I18" s="14">
        <v>0</v>
      </c>
      <c r="J18" s="14">
        <v>748.01</v>
      </c>
      <c r="K18" s="14">
        <v>281.52</v>
      </c>
      <c r="L18" s="14">
        <v>0</v>
      </c>
      <c r="M18" s="14">
        <v>0.01</v>
      </c>
      <c r="N18" s="14">
        <v>1029.54</v>
      </c>
      <c r="O18" s="14">
        <v>3668</v>
      </c>
    </row>
    <row r="19" spans="1:15">
      <c r="A19" s="2" t="s">
        <v>39</v>
      </c>
      <c r="B19" s="1" t="s">
        <v>40</v>
      </c>
      <c r="C19" s="14">
        <v>1000.08</v>
      </c>
      <c r="D19" s="14">
        <v>166.68</v>
      </c>
      <c r="E19" s="14">
        <v>1278.4100000000001</v>
      </c>
      <c r="F19" s="14">
        <v>2445.17</v>
      </c>
      <c r="G19" s="14">
        <v>499.32</v>
      </c>
      <c r="H19" s="14">
        <v>0</v>
      </c>
      <c r="I19" s="14">
        <v>0</v>
      </c>
      <c r="J19" s="14">
        <v>266.89999999999998</v>
      </c>
      <c r="K19" s="14">
        <v>138.4</v>
      </c>
      <c r="L19" s="14">
        <v>0</v>
      </c>
      <c r="M19" s="15">
        <v>-0.05</v>
      </c>
      <c r="N19" s="14">
        <v>904.57</v>
      </c>
      <c r="O19" s="14">
        <v>1540.6</v>
      </c>
    </row>
    <row r="20" spans="1:15">
      <c r="A20" s="2" t="s">
        <v>41</v>
      </c>
      <c r="B20" s="1" t="s">
        <v>42</v>
      </c>
      <c r="C20" s="14">
        <v>880.08</v>
      </c>
      <c r="D20" s="14">
        <v>146.68</v>
      </c>
      <c r="E20" s="14">
        <v>146.68</v>
      </c>
      <c r="F20" s="14">
        <v>1173.44</v>
      </c>
      <c r="G20" s="14">
        <v>0</v>
      </c>
      <c r="H20" s="14">
        <v>0</v>
      </c>
      <c r="I20" s="14">
        <v>0</v>
      </c>
      <c r="J20" s="14">
        <v>4.3099999999999996</v>
      </c>
      <c r="K20" s="14">
        <v>25.48</v>
      </c>
      <c r="L20" s="14">
        <v>0</v>
      </c>
      <c r="M20" s="14">
        <v>0.05</v>
      </c>
      <c r="N20" s="14">
        <v>29.84</v>
      </c>
      <c r="O20" s="14">
        <v>1143.5999999999999</v>
      </c>
    </row>
    <row r="21" spans="1:15">
      <c r="A21" s="2" t="s">
        <v>43</v>
      </c>
      <c r="B21" s="1" t="s">
        <v>44</v>
      </c>
      <c r="C21" s="14">
        <v>733.4</v>
      </c>
      <c r="D21" s="14">
        <v>146.68</v>
      </c>
      <c r="E21" s="14">
        <v>440.04</v>
      </c>
      <c r="F21" s="14">
        <v>1320.12</v>
      </c>
      <c r="G21" s="14">
        <v>0</v>
      </c>
      <c r="H21" s="14">
        <v>0</v>
      </c>
      <c r="I21" s="14">
        <v>0</v>
      </c>
      <c r="J21" s="14">
        <v>27.23</v>
      </c>
      <c r="K21" s="14">
        <v>21.85</v>
      </c>
      <c r="L21" s="14">
        <v>0</v>
      </c>
      <c r="M21" s="14">
        <v>0.04</v>
      </c>
      <c r="N21" s="14">
        <v>49.12</v>
      </c>
      <c r="O21" s="14">
        <v>1271</v>
      </c>
    </row>
    <row r="22" spans="1:15">
      <c r="A22" s="2" t="s">
        <v>45</v>
      </c>
      <c r="B22" s="1" t="s">
        <v>46</v>
      </c>
      <c r="C22" s="14">
        <v>6000</v>
      </c>
      <c r="D22" s="14">
        <v>1000</v>
      </c>
      <c r="E22" s="14">
        <v>4506.9399999999996</v>
      </c>
      <c r="F22" s="14">
        <v>11506.94</v>
      </c>
      <c r="G22" s="14">
        <v>146.4</v>
      </c>
      <c r="H22" s="14">
        <v>0</v>
      </c>
      <c r="I22" s="14">
        <v>0</v>
      </c>
      <c r="J22" s="14">
        <v>2604.92</v>
      </c>
      <c r="K22" s="14">
        <v>360.26</v>
      </c>
      <c r="L22" s="14">
        <v>0</v>
      </c>
      <c r="M22" s="14">
        <v>0.16</v>
      </c>
      <c r="N22" s="14">
        <v>3111.74</v>
      </c>
      <c r="O22" s="14">
        <v>8395.2000000000007</v>
      </c>
    </row>
    <row r="23" spans="1:15">
      <c r="A23" s="2" t="s">
        <v>47</v>
      </c>
      <c r="B23" s="1" t="s">
        <v>48</v>
      </c>
      <c r="C23" s="14">
        <v>880.08</v>
      </c>
      <c r="D23" s="14">
        <v>146.68</v>
      </c>
      <c r="E23" s="14">
        <v>7606</v>
      </c>
      <c r="F23" s="14">
        <v>8632.76</v>
      </c>
      <c r="G23" s="14">
        <v>0</v>
      </c>
      <c r="H23" s="14">
        <v>0</v>
      </c>
      <c r="I23" s="14">
        <v>0</v>
      </c>
      <c r="J23" s="14">
        <v>1742.67</v>
      </c>
      <c r="K23" s="14">
        <v>223.48</v>
      </c>
      <c r="L23" s="14">
        <v>0</v>
      </c>
      <c r="M23" s="14">
        <v>0.01</v>
      </c>
      <c r="N23" s="14">
        <v>1966.16</v>
      </c>
      <c r="O23" s="14">
        <v>6666.6</v>
      </c>
    </row>
    <row r="24" spans="1:15">
      <c r="A24" s="2" t="s">
        <v>49</v>
      </c>
      <c r="B24" s="1" t="s">
        <v>50</v>
      </c>
      <c r="C24" s="14">
        <v>880.08</v>
      </c>
      <c r="D24" s="14">
        <v>146.68</v>
      </c>
      <c r="E24" s="14">
        <v>2669.38</v>
      </c>
      <c r="F24" s="14">
        <v>3696.14</v>
      </c>
      <c r="G24" s="14">
        <v>0</v>
      </c>
      <c r="H24" s="14">
        <v>0</v>
      </c>
      <c r="I24" s="14">
        <v>0</v>
      </c>
      <c r="J24" s="14">
        <v>534.11</v>
      </c>
      <c r="K24" s="14">
        <v>119.17</v>
      </c>
      <c r="L24" s="14">
        <v>0</v>
      </c>
      <c r="M24" s="15">
        <v>-0.14000000000000001</v>
      </c>
      <c r="N24" s="14">
        <v>653.14</v>
      </c>
      <c r="O24" s="14">
        <v>3043</v>
      </c>
    </row>
    <row r="25" spans="1:15">
      <c r="A25" s="2" t="s">
        <v>51</v>
      </c>
      <c r="B25" s="1" t="s">
        <v>52</v>
      </c>
      <c r="C25" s="14">
        <v>880.08</v>
      </c>
      <c r="D25" s="14">
        <v>146.68</v>
      </c>
      <c r="E25" s="14">
        <v>8399.7099999999991</v>
      </c>
      <c r="F25" s="14">
        <v>9426.4699999999993</v>
      </c>
      <c r="G25" s="14">
        <v>0</v>
      </c>
      <c r="H25" s="14">
        <v>0</v>
      </c>
      <c r="I25" s="14">
        <v>0</v>
      </c>
      <c r="J25" s="14">
        <v>1980.78</v>
      </c>
      <c r="K25" s="14">
        <v>344.5</v>
      </c>
      <c r="L25" s="14">
        <v>0</v>
      </c>
      <c r="M25" s="15">
        <v>-0.01</v>
      </c>
      <c r="N25" s="14">
        <v>2325.27</v>
      </c>
      <c r="O25" s="14">
        <v>7101.2</v>
      </c>
    </row>
    <row r="26" spans="1:15">
      <c r="A26" s="2" t="s">
        <v>53</v>
      </c>
      <c r="B26" s="1" t="s">
        <v>54</v>
      </c>
      <c r="C26" s="14">
        <v>3333.4</v>
      </c>
      <c r="D26" s="14">
        <v>555.57000000000005</v>
      </c>
      <c r="E26" s="14">
        <v>1627.47</v>
      </c>
      <c r="F26" s="14">
        <v>5516.44</v>
      </c>
      <c r="G26" s="14">
        <v>256.17</v>
      </c>
      <c r="H26" s="14">
        <v>0</v>
      </c>
      <c r="I26" s="14">
        <v>0</v>
      </c>
      <c r="J26" s="14">
        <v>938.77</v>
      </c>
      <c r="K26" s="14">
        <v>257.33999999999997</v>
      </c>
      <c r="L26" s="14">
        <v>0</v>
      </c>
      <c r="M26" s="15">
        <v>-0.04</v>
      </c>
      <c r="N26" s="14">
        <v>1452.24</v>
      </c>
      <c r="O26" s="14">
        <v>4064.2</v>
      </c>
    </row>
    <row r="27" spans="1:15">
      <c r="A27" s="2" t="s">
        <v>55</v>
      </c>
      <c r="B27" s="1" t="s">
        <v>56</v>
      </c>
      <c r="C27" s="14">
        <v>880.08</v>
      </c>
      <c r="D27" s="14">
        <v>146.68</v>
      </c>
      <c r="E27" s="14">
        <v>0</v>
      </c>
      <c r="F27" s="14">
        <v>1026.76</v>
      </c>
      <c r="G27" s="14">
        <v>685.23</v>
      </c>
      <c r="H27" s="14">
        <v>0</v>
      </c>
      <c r="I27" s="15">
        <v>-18.41</v>
      </c>
      <c r="J27" s="14">
        <v>0</v>
      </c>
      <c r="K27" s="14">
        <v>111.14</v>
      </c>
      <c r="L27" s="14">
        <v>0</v>
      </c>
      <c r="M27" s="14">
        <v>0</v>
      </c>
      <c r="N27" s="14">
        <v>777.96</v>
      </c>
      <c r="O27" s="14">
        <v>248.8</v>
      </c>
    </row>
    <row r="28" spans="1:15">
      <c r="A28" s="2" t="s">
        <v>57</v>
      </c>
      <c r="B28" s="1" t="s">
        <v>58</v>
      </c>
      <c r="C28" s="14">
        <v>880.08</v>
      </c>
      <c r="D28" s="14">
        <v>146.68</v>
      </c>
      <c r="E28" s="14">
        <v>20867.560000000001</v>
      </c>
      <c r="F28" s="14">
        <v>21894.32</v>
      </c>
      <c r="G28" s="14">
        <v>0</v>
      </c>
      <c r="H28" s="14">
        <v>0</v>
      </c>
      <c r="I28" s="14">
        <v>0</v>
      </c>
      <c r="J28" s="14">
        <v>5925.31</v>
      </c>
      <c r="K28" s="14">
        <v>314.13</v>
      </c>
      <c r="L28" s="14">
        <v>0</v>
      </c>
      <c r="M28" s="14">
        <v>0.08</v>
      </c>
      <c r="N28" s="14">
        <v>6239.52</v>
      </c>
      <c r="O28" s="14">
        <v>15654.8</v>
      </c>
    </row>
    <row r="29" spans="1:15">
      <c r="A29" s="2" t="s">
        <v>59</v>
      </c>
      <c r="B29" s="1" t="s">
        <v>60</v>
      </c>
      <c r="C29" s="14">
        <v>880.08</v>
      </c>
      <c r="D29" s="14">
        <v>146.68</v>
      </c>
      <c r="E29" s="14">
        <v>4883.24</v>
      </c>
      <c r="F29" s="14">
        <v>5910</v>
      </c>
      <c r="G29" s="14">
        <v>0</v>
      </c>
      <c r="H29" s="14">
        <v>0</v>
      </c>
      <c r="I29" s="14">
        <v>0</v>
      </c>
      <c r="J29" s="14">
        <v>1031.3399999999999</v>
      </c>
      <c r="K29" s="14">
        <v>231.63</v>
      </c>
      <c r="L29" s="14">
        <v>0</v>
      </c>
      <c r="M29" s="14">
        <v>0.03</v>
      </c>
      <c r="N29" s="14">
        <v>1263</v>
      </c>
      <c r="O29" s="14">
        <v>4647</v>
      </c>
    </row>
    <row r="30" spans="1:15">
      <c r="A30" s="2" t="s">
        <v>61</v>
      </c>
      <c r="B30" s="1" t="s">
        <v>62</v>
      </c>
      <c r="C30" s="14">
        <v>1000.08</v>
      </c>
      <c r="D30" s="14">
        <v>166.68</v>
      </c>
      <c r="E30" s="14">
        <v>1256.45</v>
      </c>
      <c r="F30" s="14">
        <v>2423.21</v>
      </c>
      <c r="G30" s="14">
        <v>0</v>
      </c>
      <c r="H30" s="14">
        <v>0</v>
      </c>
      <c r="I30" s="14">
        <v>0</v>
      </c>
      <c r="J30" s="14">
        <v>262.20999999999998</v>
      </c>
      <c r="K30" s="14">
        <v>121.85</v>
      </c>
      <c r="L30" s="14">
        <v>0</v>
      </c>
      <c r="M30" s="15">
        <v>-0.05</v>
      </c>
      <c r="N30" s="14">
        <v>384.01</v>
      </c>
      <c r="O30" s="14">
        <v>2039.2</v>
      </c>
    </row>
    <row r="31" spans="1:15">
      <c r="A31" s="2" t="s">
        <v>63</v>
      </c>
      <c r="B31" s="1" t="s">
        <v>64</v>
      </c>
      <c r="C31" s="14">
        <v>880.08</v>
      </c>
      <c r="D31" s="14">
        <v>146.68</v>
      </c>
      <c r="E31" s="14">
        <v>0</v>
      </c>
      <c r="F31" s="14">
        <v>1026.76</v>
      </c>
      <c r="G31" s="14">
        <v>0</v>
      </c>
      <c r="H31" s="14">
        <v>0</v>
      </c>
      <c r="I31" s="15">
        <v>-18.41</v>
      </c>
      <c r="J31" s="14">
        <v>0</v>
      </c>
      <c r="K31" s="14">
        <v>234.17</v>
      </c>
      <c r="L31" s="14">
        <v>0</v>
      </c>
      <c r="M31" s="14">
        <v>0</v>
      </c>
      <c r="N31" s="14">
        <v>215.76</v>
      </c>
      <c r="O31" s="14">
        <v>811</v>
      </c>
    </row>
    <row r="32" spans="1:15">
      <c r="A32" s="2" t="s">
        <v>65</v>
      </c>
      <c r="B32" s="1" t="s">
        <v>66</v>
      </c>
      <c r="C32" s="14">
        <v>4000.08</v>
      </c>
      <c r="D32" s="14">
        <v>666.68</v>
      </c>
      <c r="E32" s="14">
        <v>618.1</v>
      </c>
      <c r="F32" s="14">
        <v>5284.86</v>
      </c>
      <c r="G32" s="14">
        <v>180.71</v>
      </c>
      <c r="H32" s="14">
        <v>0</v>
      </c>
      <c r="I32" s="14">
        <v>0</v>
      </c>
      <c r="J32" s="14">
        <v>884.31</v>
      </c>
      <c r="K32" s="14">
        <v>360.26</v>
      </c>
      <c r="L32" s="14">
        <v>0</v>
      </c>
      <c r="M32" s="15">
        <v>-0.02</v>
      </c>
      <c r="N32" s="14">
        <v>1425.26</v>
      </c>
      <c r="O32" s="14">
        <v>3859.6</v>
      </c>
    </row>
    <row r="33" spans="1:15">
      <c r="A33" s="2" t="s">
        <v>67</v>
      </c>
      <c r="B33" s="1" t="s">
        <v>68</v>
      </c>
      <c r="C33" s="14">
        <v>880.08</v>
      </c>
      <c r="D33" s="14">
        <v>146.68</v>
      </c>
      <c r="E33" s="14">
        <v>6165.16</v>
      </c>
      <c r="F33" s="14">
        <v>7191.92</v>
      </c>
      <c r="G33" s="14">
        <v>0</v>
      </c>
      <c r="H33" s="14">
        <v>707.65</v>
      </c>
      <c r="I33" s="14">
        <v>0</v>
      </c>
      <c r="J33" s="14">
        <v>1332.85</v>
      </c>
      <c r="K33" s="14">
        <v>184.31</v>
      </c>
      <c r="L33" s="14">
        <v>0</v>
      </c>
      <c r="M33" s="14">
        <v>0.11</v>
      </c>
      <c r="N33" s="14">
        <v>2224.92</v>
      </c>
      <c r="O33" s="14">
        <v>4967</v>
      </c>
    </row>
    <row r="34" spans="1:15">
      <c r="A34" s="2" t="s">
        <v>69</v>
      </c>
      <c r="B34" s="1" t="s">
        <v>70</v>
      </c>
      <c r="C34" s="14">
        <v>880.08</v>
      </c>
      <c r="D34" s="14">
        <v>146.68</v>
      </c>
      <c r="E34" s="14">
        <v>0</v>
      </c>
      <c r="F34" s="14">
        <v>1026.76</v>
      </c>
      <c r="G34" s="14">
        <v>0</v>
      </c>
      <c r="H34" s="14">
        <v>0</v>
      </c>
      <c r="I34" s="15">
        <v>-18.41</v>
      </c>
      <c r="J34" s="14">
        <v>0</v>
      </c>
      <c r="K34" s="14">
        <v>57.84</v>
      </c>
      <c r="L34" s="14">
        <v>0</v>
      </c>
      <c r="M34" s="15">
        <v>-7.0000000000000007E-2</v>
      </c>
      <c r="N34" s="14">
        <v>39.36</v>
      </c>
      <c r="O34" s="14">
        <v>987.4</v>
      </c>
    </row>
    <row r="35" spans="1:15">
      <c r="A35" s="2" t="s">
        <v>71</v>
      </c>
      <c r="B35" s="1" t="s">
        <v>72</v>
      </c>
      <c r="C35" s="14">
        <v>880.08</v>
      </c>
      <c r="D35" s="14">
        <v>146.68</v>
      </c>
      <c r="E35" s="14">
        <v>0</v>
      </c>
      <c r="F35" s="14">
        <v>1026.76</v>
      </c>
      <c r="G35" s="14">
        <v>0</v>
      </c>
      <c r="H35" s="14">
        <v>0</v>
      </c>
      <c r="I35" s="15">
        <v>-18.41</v>
      </c>
      <c r="J35" s="14">
        <v>0</v>
      </c>
      <c r="K35" s="14">
        <v>121.93</v>
      </c>
      <c r="L35" s="14">
        <v>215</v>
      </c>
      <c r="M35" s="15">
        <v>-0.16</v>
      </c>
      <c r="N35" s="14">
        <v>318.36</v>
      </c>
      <c r="O35" s="14">
        <v>708.4</v>
      </c>
    </row>
    <row r="36" spans="1:15">
      <c r="A36" s="2" t="s">
        <v>73</v>
      </c>
      <c r="B36" s="1" t="s">
        <v>74</v>
      </c>
      <c r="C36" s="14">
        <v>880.08</v>
      </c>
      <c r="D36" s="14">
        <v>146.68</v>
      </c>
      <c r="E36" s="14">
        <v>1500</v>
      </c>
      <c r="F36" s="14">
        <v>2526.7600000000002</v>
      </c>
      <c r="G36" s="14">
        <v>0</v>
      </c>
      <c r="H36" s="14">
        <v>0</v>
      </c>
      <c r="I36" s="14">
        <v>0</v>
      </c>
      <c r="J36" s="14">
        <v>284.33</v>
      </c>
      <c r="K36" s="14">
        <v>147.81</v>
      </c>
      <c r="L36" s="14">
        <v>0</v>
      </c>
      <c r="M36" s="14">
        <v>0.02</v>
      </c>
      <c r="N36" s="14">
        <v>432.16</v>
      </c>
      <c r="O36" s="14">
        <v>2094.6</v>
      </c>
    </row>
    <row r="37" spans="1:15">
      <c r="A37" s="2" t="s">
        <v>75</v>
      </c>
      <c r="B37" s="1" t="s">
        <v>76</v>
      </c>
      <c r="C37" s="14">
        <v>880.08</v>
      </c>
      <c r="D37" s="14">
        <v>146.68</v>
      </c>
      <c r="E37" s="14">
        <v>0</v>
      </c>
      <c r="F37" s="14">
        <v>1026.76</v>
      </c>
      <c r="G37" s="14">
        <v>0</v>
      </c>
      <c r="H37" s="14">
        <v>0</v>
      </c>
      <c r="I37" s="15">
        <v>-18.41</v>
      </c>
      <c r="J37" s="14">
        <v>0</v>
      </c>
      <c r="K37" s="14">
        <v>25.48</v>
      </c>
      <c r="L37" s="14">
        <v>0</v>
      </c>
      <c r="M37" s="14">
        <v>0.09</v>
      </c>
      <c r="N37" s="14">
        <v>7.16</v>
      </c>
      <c r="O37" s="14">
        <v>1019.6</v>
      </c>
    </row>
    <row r="38" spans="1:15">
      <c r="A38" s="2" t="s">
        <v>77</v>
      </c>
      <c r="B38" s="1" t="s">
        <v>78</v>
      </c>
      <c r="C38" s="14">
        <v>880.08</v>
      </c>
      <c r="D38" s="14">
        <v>146.68</v>
      </c>
      <c r="E38" s="14">
        <v>0</v>
      </c>
      <c r="F38" s="14">
        <v>1026.76</v>
      </c>
      <c r="G38" s="14">
        <v>0</v>
      </c>
      <c r="H38" s="14">
        <v>0</v>
      </c>
      <c r="I38" s="15">
        <v>-18.41</v>
      </c>
      <c r="J38" s="14">
        <v>0</v>
      </c>
      <c r="K38" s="14">
        <v>195.9</v>
      </c>
      <c r="L38" s="14">
        <v>0</v>
      </c>
      <c r="M38" s="14">
        <v>7.0000000000000007E-2</v>
      </c>
      <c r="N38" s="14">
        <v>177.56</v>
      </c>
      <c r="O38" s="14">
        <v>849.2</v>
      </c>
    </row>
    <row r="39" spans="1:15">
      <c r="A39" s="2" t="s">
        <v>79</v>
      </c>
      <c r="B39" s="1" t="s">
        <v>80</v>
      </c>
      <c r="C39" s="14">
        <v>880.08</v>
      </c>
      <c r="D39" s="14">
        <v>146.68</v>
      </c>
      <c r="E39" s="14">
        <v>2940.23</v>
      </c>
      <c r="F39" s="14">
        <v>3966.99</v>
      </c>
      <c r="G39" s="14">
        <v>0</v>
      </c>
      <c r="H39" s="14">
        <v>0</v>
      </c>
      <c r="I39" s="14">
        <v>0</v>
      </c>
      <c r="J39" s="14">
        <v>591.96</v>
      </c>
      <c r="K39" s="14">
        <v>117.63</v>
      </c>
      <c r="L39" s="14">
        <v>0</v>
      </c>
      <c r="M39" s="14">
        <v>0</v>
      </c>
      <c r="N39" s="14">
        <v>709.59</v>
      </c>
      <c r="O39" s="14">
        <v>3257.4</v>
      </c>
    </row>
    <row r="40" spans="1:15">
      <c r="A40" s="2" t="s">
        <v>81</v>
      </c>
      <c r="B40" s="1" t="s">
        <v>82</v>
      </c>
      <c r="C40" s="14">
        <v>1285.68</v>
      </c>
      <c r="D40" s="14">
        <v>214.28</v>
      </c>
      <c r="E40" s="14">
        <v>0</v>
      </c>
      <c r="F40" s="14">
        <v>1499.96</v>
      </c>
      <c r="G40" s="14">
        <v>0</v>
      </c>
      <c r="H40" s="14">
        <v>0</v>
      </c>
      <c r="I40" s="14">
        <v>0</v>
      </c>
      <c r="J40" s="14">
        <v>56.26</v>
      </c>
      <c r="K40" s="14">
        <v>37.24</v>
      </c>
      <c r="L40" s="14">
        <v>0</v>
      </c>
      <c r="M40" s="15">
        <v>-0.14000000000000001</v>
      </c>
      <c r="N40" s="14">
        <v>93.36</v>
      </c>
      <c r="O40" s="14">
        <v>1406.6</v>
      </c>
    </row>
    <row r="41" spans="1:15">
      <c r="A41" s="2" t="s">
        <v>83</v>
      </c>
      <c r="B41" s="1" t="s">
        <v>84</v>
      </c>
      <c r="C41" s="14">
        <v>1000.02</v>
      </c>
      <c r="D41" s="14">
        <v>166.67</v>
      </c>
      <c r="E41" s="14">
        <v>1192.26</v>
      </c>
      <c r="F41" s="14">
        <v>2358.9499999999998</v>
      </c>
      <c r="G41" s="14">
        <v>0</v>
      </c>
      <c r="H41" s="14">
        <v>0</v>
      </c>
      <c r="I41" s="14">
        <v>0</v>
      </c>
      <c r="J41" s="14">
        <v>248.91</v>
      </c>
      <c r="K41" s="14">
        <v>90.28</v>
      </c>
      <c r="L41" s="14">
        <v>0</v>
      </c>
      <c r="M41" s="14">
        <v>0.16</v>
      </c>
      <c r="N41" s="14">
        <v>339.35</v>
      </c>
      <c r="O41" s="14">
        <v>2019.6</v>
      </c>
    </row>
    <row r="42" spans="1:15">
      <c r="A42" s="2" t="s">
        <v>85</v>
      </c>
      <c r="B42" s="1" t="s">
        <v>86</v>
      </c>
      <c r="C42" s="14">
        <v>880.08</v>
      </c>
      <c r="D42" s="14">
        <v>146.68</v>
      </c>
      <c r="E42" s="14">
        <v>146.68</v>
      </c>
      <c r="F42" s="14">
        <v>1173.44</v>
      </c>
      <c r="G42" s="14">
        <v>0</v>
      </c>
      <c r="H42" s="14">
        <v>0</v>
      </c>
      <c r="I42" s="14">
        <v>0</v>
      </c>
      <c r="J42" s="14">
        <v>4.3099999999999996</v>
      </c>
      <c r="K42" s="14">
        <v>25.48</v>
      </c>
      <c r="L42" s="14">
        <v>0</v>
      </c>
      <c r="M42" s="14">
        <v>0.05</v>
      </c>
      <c r="N42" s="14">
        <v>29.84</v>
      </c>
      <c r="O42" s="14">
        <v>1143.5999999999999</v>
      </c>
    </row>
    <row r="43" spans="1:15">
      <c r="A43" s="2" t="s">
        <v>87</v>
      </c>
      <c r="B43" s="1" t="s">
        <v>88</v>
      </c>
      <c r="C43" s="14">
        <v>880.08</v>
      </c>
      <c r="D43" s="14">
        <v>146.68</v>
      </c>
      <c r="E43" s="14">
        <v>500</v>
      </c>
      <c r="F43" s="14">
        <v>1526.76</v>
      </c>
      <c r="G43" s="14">
        <v>0</v>
      </c>
      <c r="H43" s="14">
        <v>0</v>
      </c>
      <c r="I43" s="14">
        <v>0</v>
      </c>
      <c r="J43" s="14">
        <v>59.18</v>
      </c>
      <c r="K43" s="14">
        <v>29.56</v>
      </c>
      <c r="L43" s="14">
        <v>0</v>
      </c>
      <c r="M43" s="14">
        <v>0.02</v>
      </c>
      <c r="N43" s="14">
        <v>88.76</v>
      </c>
      <c r="O43" s="14">
        <v>1438</v>
      </c>
    </row>
    <row r="44" spans="1:15">
      <c r="A44" s="2" t="s">
        <v>89</v>
      </c>
      <c r="B44" s="1" t="s">
        <v>90</v>
      </c>
      <c r="C44" s="14">
        <v>880.08</v>
      </c>
      <c r="D44" s="14">
        <v>146.68</v>
      </c>
      <c r="E44" s="14">
        <v>0</v>
      </c>
      <c r="F44" s="14">
        <v>1026.76</v>
      </c>
      <c r="G44" s="14">
        <v>0</v>
      </c>
      <c r="H44" s="14">
        <v>0</v>
      </c>
      <c r="I44" s="15">
        <v>-18.41</v>
      </c>
      <c r="J44" s="14">
        <v>0</v>
      </c>
      <c r="K44" s="14">
        <v>25.48</v>
      </c>
      <c r="L44" s="14">
        <v>0</v>
      </c>
      <c r="M44" s="15">
        <v>-0.11</v>
      </c>
      <c r="N44" s="14">
        <v>6.96</v>
      </c>
      <c r="O44" s="14">
        <v>1019.8</v>
      </c>
    </row>
    <row r="45" spans="1:15">
      <c r="A45" s="2" t="s">
        <v>91</v>
      </c>
      <c r="B45" s="1" t="s">
        <v>92</v>
      </c>
      <c r="C45" s="14">
        <v>880.08</v>
      </c>
      <c r="D45" s="14">
        <v>146.68</v>
      </c>
      <c r="E45" s="14">
        <v>3003.72</v>
      </c>
      <c r="F45" s="14">
        <v>4030.48</v>
      </c>
      <c r="G45" s="14">
        <v>631.52</v>
      </c>
      <c r="H45" s="14">
        <v>0</v>
      </c>
      <c r="I45" s="14">
        <v>0</v>
      </c>
      <c r="J45" s="14">
        <v>605.52</v>
      </c>
      <c r="K45" s="14">
        <v>25.58</v>
      </c>
      <c r="L45" s="14">
        <v>0</v>
      </c>
      <c r="M45" s="15">
        <v>-0.14000000000000001</v>
      </c>
      <c r="N45" s="14">
        <v>1262.48</v>
      </c>
      <c r="O45" s="14">
        <v>2768</v>
      </c>
    </row>
    <row r="46" spans="1:15">
      <c r="A46" s="2" t="s">
        <v>93</v>
      </c>
      <c r="B46" s="1" t="s">
        <v>94</v>
      </c>
      <c r="C46" s="14">
        <v>880.08</v>
      </c>
      <c r="D46" s="14">
        <v>146.68</v>
      </c>
      <c r="E46" s="14">
        <v>0</v>
      </c>
      <c r="F46" s="14">
        <v>1026.76</v>
      </c>
      <c r="G46" s="14">
        <v>0</v>
      </c>
      <c r="H46" s="14">
        <v>0</v>
      </c>
      <c r="I46" s="15">
        <v>-18.41</v>
      </c>
      <c r="J46" s="14">
        <v>0</v>
      </c>
      <c r="K46" s="14">
        <v>82.6</v>
      </c>
      <c r="L46" s="14">
        <v>0</v>
      </c>
      <c r="M46" s="15">
        <v>-0.03</v>
      </c>
      <c r="N46" s="14">
        <v>64.16</v>
      </c>
      <c r="O46" s="14">
        <v>962.6</v>
      </c>
    </row>
    <row r="47" spans="1:15">
      <c r="A47" s="2" t="s">
        <v>95</v>
      </c>
      <c r="B47" s="1" t="s">
        <v>96</v>
      </c>
      <c r="C47" s="14">
        <v>880.08</v>
      </c>
      <c r="D47" s="14">
        <v>146.68</v>
      </c>
      <c r="E47" s="14">
        <v>0</v>
      </c>
      <c r="F47" s="14">
        <v>1026.76</v>
      </c>
      <c r="G47" s="14">
        <v>0</v>
      </c>
      <c r="H47" s="14">
        <v>0</v>
      </c>
      <c r="I47" s="15">
        <v>-18.41</v>
      </c>
      <c r="J47" s="14">
        <v>0</v>
      </c>
      <c r="K47" s="14">
        <v>102.61</v>
      </c>
      <c r="L47" s="14">
        <v>0</v>
      </c>
      <c r="M47" s="15">
        <v>-0.04</v>
      </c>
      <c r="N47" s="14">
        <v>84.16</v>
      </c>
      <c r="O47" s="14">
        <v>942.6</v>
      </c>
    </row>
    <row r="50" spans="1:15" s="8" customFormat="1">
      <c r="A50" s="16"/>
      <c r="C50" s="8" t="s">
        <v>97</v>
      </c>
      <c r="D50" s="8" t="s">
        <v>97</v>
      </c>
      <c r="E50" s="8" t="s">
        <v>97</v>
      </c>
      <c r="F50" s="8" t="s">
        <v>97</v>
      </c>
      <c r="G50" s="8" t="s">
        <v>97</v>
      </c>
      <c r="H50" s="8" t="s">
        <v>97</v>
      </c>
      <c r="I50" s="8" t="s">
        <v>97</v>
      </c>
      <c r="J50" s="8" t="s">
        <v>97</v>
      </c>
      <c r="K50" s="8" t="s">
        <v>97</v>
      </c>
      <c r="L50" s="8" t="s">
        <v>97</v>
      </c>
      <c r="M50" s="8" t="s">
        <v>97</v>
      </c>
      <c r="N50" s="8" t="s">
        <v>97</v>
      </c>
      <c r="O50" s="8" t="s">
        <v>97</v>
      </c>
    </row>
    <row r="51" spans="1:15">
      <c r="A51" s="19" t="s">
        <v>98</v>
      </c>
      <c r="B51" s="1" t="s">
        <v>99</v>
      </c>
      <c r="C51" s="18">
        <v>47468.3</v>
      </c>
      <c r="D51" s="18">
        <v>7935.83</v>
      </c>
      <c r="E51" s="18">
        <v>97581.65</v>
      </c>
      <c r="F51" s="18">
        <v>152985.78</v>
      </c>
      <c r="G51" s="18">
        <v>3256.77</v>
      </c>
      <c r="H51" s="18">
        <v>707.65</v>
      </c>
      <c r="I51" s="20">
        <v>-202.51</v>
      </c>
      <c r="J51" s="18">
        <v>26848.49</v>
      </c>
      <c r="K51" s="18">
        <v>5745.7</v>
      </c>
      <c r="L51" s="18">
        <v>215</v>
      </c>
      <c r="M51" s="20">
        <v>-0.12</v>
      </c>
      <c r="N51" s="18">
        <v>36570.980000000003</v>
      </c>
      <c r="O51" s="18">
        <v>116414.8</v>
      </c>
    </row>
    <row r="53" spans="1:15">
      <c r="C53" s="1" t="s">
        <v>99</v>
      </c>
      <c r="D53" s="1" t="s">
        <v>99</v>
      </c>
      <c r="E53" s="1" t="s">
        <v>99</v>
      </c>
      <c r="F53" s="1" t="s">
        <v>99</v>
      </c>
      <c r="G53" s="1" t="s">
        <v>99</v>
      </c>
      <c r="H53" s="1" t="s">
        <v>99</v>
      </c>
      <c r="I53" s="1" t="s">
        <v>99</v>
      </c>
      <c r="J53" s="1" t="s">
        <v>99</v>
      </c>
      <c r="K53" s="1" t="s">
        <v>99</v>
      </c>
      <c r="L53" s="1" t="s">
        <v>99</v>
      </c>
      <c r="M53" s="1" t="s">
        <v>99</v>
      </c>
      <c r="N53" s="1" t="s">
        <v>99</v>
      </c>
      <c r="O53" s="1" t="s">
        <v>99</v>
      </c>
    </row>
    <row r="54" spans="1:15">
      <c r="A54" s="2" t="s">
        <v>99</v>
      </c>
      <c r="B54" s="1" t="s">
        <v>99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</sheetData>
  <mergeCells count="1">
    <mergeCell ref="B1:D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8"/>
  <sheetViews>
    <sheetView workbookViewId="0">
      <selection activeCell="E13" sqref="E13"/>
    </sheetView>
  </sheetViews>
  <sheetFormatPr baseColWidth="10" defaultRowHeight="15"/>
  <cols>
    <col min="3" max="3" width="19.7109375" customWidth="1"/>
    <col min="4" max="4" width="17.42578125" bestFit="1" customWidth="1"/>
    <col min="5" max="5" width="35.28515625" bestFit="1" customWidth="1"/>
  </cols>
  <sheetData>
    <row r="1" spans="1:10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3.25">
      <c r="A3" s="30" t="s">
        <v>2</v>
      </c>
      <c r="B3" s="29"/>
      <c r="C3" s="31"/>
      <c r="D3" s="29"/>
      <c r="E3" s="29"/>
      <c r="F3" s="26"/>
      <c r="G3" s="26"/>
      <c r="H3" s="26"/>
      <c r="I3" s="26"/>
      <c r="J3" s="26"/>
    </row>
    <row r="4" spans="1:10" ht="15.75">
      <c r="A4" s="32" t="s">
        <v>100</v>
      </c>
      <c r="B4" s="29"/>
      <c r="C4" s="29"/>
      <c r="D4" s="29"/>
      <c r="E4" s="29"/>
      <c r="F4" s="26"/>
      <c r="G4" s="26"/>
      <c r="H4" s="26"/>
      <c r="I4" s="26"/>
      <c r="J4" s="26"/>
    </row>
    <row r="6" spans="1:10">
      <c r="A6" s="33"/>
      <c r="B6" s="33"/>
      <c r="C6" s="33"/>
      <c r="D6" s="33"/>
      <c r="E6" s="33"/>
      <c r="F6" s="33"/>
      <c r="G6" s="33"/>
      <c r="H6" s="33"/>
      <c r="I6" s="26"/>
      <c r="J6" s="26"/>
    </row>
    <row r="7" spans="1:10">
      <c r="A7" s="34"/>
      <c r="B7" s="34"/>
      <c r="C7" s="34"/>
      <c r="D7" s="34"/>
      <c r="E7" s="34"/>
      <c r="F7" s="34"/>
      <c r="G7" s="34"/>
      <c r="H7" s="34"/>
      <c r="I7" s="26"/>
      <c r="J7" s="26"/>
    </row>
    <row r="8" spans="1:10">
      <c r="A8" s="36" t="s">
        <v>101</v>
      </c>
      <c r="B8" s="36" t="s">
        <v>102</v>
      </c>
      <c r="C8" s="36" t="s">
        <v>103</v>
      </c>
      <c r="D8" s="37" t="s">
        <v>104</v>
      </c>
      <c r="E8" s="36" t="s">
        <v>105</v>
      </c>
      <c r="F8" s="35"/>
      <c r="G8" s="35"/>
      <c r="H8" s="35"/>
      <c r="I8" s="35"/>
      <c r="J8" s="35"/>
    </row>
    <row r="9" spans="1:10">
      <c r="A9" s="38" t="s">
        <v>29</v>
      </c>
      <c r="B9" s="26">
        <v>2717430477</v>
      </c>
      <c r="C9" s="26" t="s">
        <v>106</v>
      </c>
      <c r="D9" s="26">
        <v>1561</v>
      </c>
      <c r="E9" s="26" t="s">
        <v>30</v>
      </c>
      <c r="F9" s="26"/>
      <c r="G9" s="26"/>
      <c r="H9" s="26"/>
      <c r="I9" s="26"/>
      <c r="J9" s="26"/>
    </row>
    <row r="10" spans="1:10">
      <c r="A10" s="38" t="s">
        <v>37</v>
      </c>
      <c r="B10" s="26">
        <v>2952119943</v>
      </c>
      <c r="C10" s="26" t="s">
        <v>106</v>
      </c>
      <c r="D10" s="26">
        <v>3668</v>
      </c>
      <c r="E10" s="26" t="s">
        <v>38</v>
      </c>
      <c r="F10" s="26"/>
      <c r="G10" s="26"/>
      <c r="H10" s="26"/>
      <c r="I10" s="26"/>
      <c r="J10" s="26"/>
    </row>
    <row r="11" spans="1:10">
      <c r="A11" s="38" t="s">
        <v>39</v>
      </c>
      <c r="B11" s="26">
        <v>2763908836</v>
      </c>
      <c r="C11" s="26" t="s">
        <v>106</v>
      </c>
      <c r="D11" s="26">
        <v>1540.6000000000001</v>
      </c>
      <c r="E11" s="26" t="s">
        <v>40</v>
      </c>
      <c r="F11" s="26"/>
      <c r="G11" s="26"/>
      <c r="H11" s="26"/>
      <c r="I11" s="26"/>
      <c r="J11" s="26"/>
    </row>
    <row r="12" spans="1:10">
      <c r="A12" s="38" t="s">
        <v>77</v>
      </c>
      <c r="B12" s="26">
        <v>2986347665</v>
      </c>
      <c r="C12" s="26" t="s">
        <v>106</v>
      </c>
      <c r="D12" s="26">
        <v>849.2</v>
      </c>
      <c r="E12" s="26" t="s">
        <v>78</v>
      </c>
      <c r="F12" s="26"/>
      <c r="G12" s="26"/>
      <c r="H12" s="26"/>
      <c r="I12" s="26"/>
      <c r="J12" s="26"/>
    </row>
    <row r="13" spans="1:10">
      <c r="A13" s="38" t="s">
        <v>91</v>
      </c>
      <c r="B13" s="26">
        <v>2906306063</v>
      </c>
      <c r="C13" s="26" t="s">
        <v>106</v>
      </c>
      <c r="D13" s="26">
        <v>2768</v>
      </c>
      <c r="E13" s="26" t="s">
        <v>92</v>
      </c>
      <c r="F13" s="26"/>
      <c r="G13" s="26"/>
      <c r="H13" s="26"/>
      <c r="I13" s="26"/>
      <c r="J13" s="26"/>
    </row>
    <row r="14" spans="1:10">
      <c r="A14" s="38" t="s">
        <v>57</v>
      </c>
      <c r="B14" s="26">
        <v>1457482116</v>
      </c>
      <c r="C14" s="26" t="s">
        <v>106</v>
      </c>
      <c r="D14" s="26">
        <v>15654.800000000001</v>
      </c>
      <c r="E14" s="26" t="s">
        <v>58</v>
      </c>
      <c r="F14" s="26"/>
      <c r="G14" s="26"/>
      <c r="H14" s="26"/>
      <c r="I14" s="26"/>
      <c r="J14" s="26"/>
    </row>
    <row r="15" spans="1:10">
      <c r="A15" s="38" t="s">
        <v>49</v>
      </c>
      <c r="B15" s="26">
        <v>2845119553</v>
      </c>
      <c r="C15" s="26" t="s">
        <v>106</v>
      </c>
      <c r="D15" s="26">
        <v>3043</v>
      </c>
      <c r="E15" s="26" t="s">
        <v>50</v>
      </c>
      <c r="F15" s="26"/>
      <c r="G15" s="26"/>
      <c r="H15" s="26"/>
      <c r="I15" s="26"/>
      <c r="J15" s="26"/>
    </row>
    <row r="16" spans="1:10">
      <c r="A16" s="38" t="s">
        <v>47</v>
      </c>
      <c r="B16" s="26">
        <v>2863632784</v>
      </c>
      <c r="C16" s="26" t="s">
        <v>106</v>
      </c>
      <c r="D16" s="26">
        <v>6666.6</v>
      </c>
      <c r="E16" s="26" t="s">
        <v>48</v>
      </c>
      <c r="F16" s="26"/>
      <c r="G16" s="26"/>
      <c r="H16" s="26"/>
      <c r="I16" s="26"/>
      <c r="J16" s="26"/>
    </row>
    <row r="17" spans="1:5">
      <c r="A17" s="38" t="s">
        <v>59</v>
      </c>
      <c r="B17" s="26">
        <v>2872328917</v>
      </c>
      <c r="C17" s="26" t="s">
        <v>106</v>
      </c>
      <c r="D17" s="26">
        <v>4647</v>
      </c>
      <c r="E17" s="26" t="s">
        <v>60</v>
      </c>
    </row>
    <row r="18" spans="1:5">
      <c r="A18" s="38" t="s">
        <v>51</v>
      </c>
      <c r="B18" s="26">
        <v>2875214688</v>
      </c>
      <c r="C18" s="26" t="s">
        <v>106</v>
      </c>
      <c r="D18" s="26">
        <v>7101.2000000000007</v>
      </c>
      <c r="E18" s="26" t="s">
        <v>52</v>
      </c>
    </row>
    <row r="19" spans="1:5">
      <c r="A19" s="38" t="s">
        <v>79</v>
      </c>
      <c r="B19" s="26">
        <v>2885838584</v>
      </c>
      <c r="C19" s="26" t="s">
        <v>106</v>
      </c>
      <c r="D19" s="26">
        <v>3257.4</v>
      </c>
      <c r="E19" s="26" t="s">
        <v>80</v>
      </c>
    </row>
    <row r="20" spans="1:5">
      <c r="A20" s="38" t="s">
        <v>33</v>
      </c>
      <c r="B20" s="26">
        <v>1449517286</v>
      </c>
      <c r="C20" s="26" t="s">
        <v>106</v>
      </c>
      <c r="D20" s="26">
        <v>999.80000000000007</v>
      </c>
      <c r="E20" s="26" t="s">
        <v>34</v>
      </c>
    </row>
    <row r="21" spans="1:5">
      <c r="A21" s="38" t="s">
        <v>27</v>
      </c>
      <c r="B21" s="26">
        <v>1482165252</v>
      </c>
      <c r="C21" s="26" t="s">
        <v>106</v>
      </c>
      <c r="D21" s="26">
        <v>1321.4</v>
      </c>
      <c r="E21" s="26" t="s">
        <v>28</v>
      </c>
    </row>
    <row r="22" spans="1:5">
      <c r="A22" s="38" t="s">
        <v>95</v>
      </c>
      <c r="B22" s="26">
        <v>1473959848</v>
      </c>
      <c r="C22" s="26" t="s">
        <v>106</v>
      </c>
      <c r="D22" s="26">
        <v>942.6</v>
      </c>
      <c r="E22" s="26" t="s">
        <v>96</v>
      </c>
    </row>
    <row r="23" spans="1:5">
      <c r="A23" s="38" t="s">
        <v>25</v>
      </c>
      <c r="B23" s="26">
        <v>2948214670</v>
      </c>
      <c r="C23" s="26" t="s">
        <v>106</v>
      </c>
      <c r="D23" s="26">
        <v>889.6</v>
      </c>
      <c r="E23" s="26" t="s">
        <v>26</v>
      </c>
    </row>
    <row r="24" spans="1:5">
      <c r="A24" s="38" t="s">
        <v>35</v>
      </c>
      <c r="B24" s="26">
        <v>2730894303</v>
      </c>
      <c r="C24" s="26" t="s">
        <v>106</v>
      </c>
      <c r="D24" s="26">
        <v>7364.4000000000005</v>
      </c>
      <c r="E24" s="26" t="s">
        <v>36</v>
      </c>
    </row>
    <row r="25" spans="1:5">
      <c r="A25" s="38" t="s">
        <v>65</v>
      </c>
      <c r="B25" s="26">
        <v>1112995379</v>
      </c>
      <c r="C25" s="26" t="s">
        <v>106</v>
      </c>
      <c r="D25" s="26">
        <v>3859.6000000000004</v>
      </c>
      <c r="E25" s="26" t="s">
        <v>66</v>
      </c>
    </row>
    <row r="26" spans="1:5">
      <c r="A26" s="38" t="s">
        <v>61</v>
      </c>
      <c r="B26" s="26">
        <v>2735539994</v>
      </c>
      <c r="C26" s="26" t="s">
        <v>106</v>
      </c>
      <c r="D26" s="26">
        <v>2039.2</v>
      </c>
      <c r="E26" s="26" t="s">
        <v>62</v>
      </c>
    </row>
    <row r="27" spans="1:5">
      <c r="A27" s="38" t="s">
        <v>31</v>
      </c>
      <c r="B27" s="26">
        <v>1167172540</v>
      </c>
      <c r="C27" s="26" t="s">
        <v>106</v>
      </c>
      <c r="D27" s="26">
        <v>5209.2000000000007</v>
      </c>
      <c r="E27" s="26" t="s">
        <v>32</v>
      </c>
    </row>
    <row r="28" spans="1:5">
      <c r="A28" s="38" t="s">
        <v>67</v>
      </c>
      <c r="B28" s="26">
        <v>1156979076</v>
      </c>
      <c r="C28" s="26" t="s">
        <v>106</v>
      </c>
      <c r="D28" s="26">
        <v>4967</v>
      </c>
      <c r="E28" s="26" t="s">
        <v>68</v>
      </c>
    </row>
    <row r="29" spans="1:5">
      <c r="A29" s="38" t="s">
        <v>53</v>
      </c>
      <c r="B29" s="26">
        <v>2866078516</v>
      </c>
      <c r="C29" s="26" t="s">
        <v>106</v>
      </c>
      <c r="D29" s="26">
        <v>4064.2000000000003</v>
      </c>
      <c r="E29" s="26" t="s">
        <v>54</v>
      </c>
    </row>
    <row r="30" spans="1:5">
      <c r="A30" s="38" t="s">
        <v>81</v>
      </c>
      <c r="B30" s="26">
        <v>1148534756</v>
      </c>
      <c r="C30" s="26" t="s">
        <v>106</v>
      </c>
      <c r="D30" s="26">
        <v>1406.6000000000001</v>
      </c>
      <c r="E30" s="26" t="s">
        <v>82</v>
      </c>
    </row>
    <row r="31" spans="1:5">
      <c r="A31" s="38" t="s">
        <v>71</v>
      </c>
      <c r="B31" s="26">
        <v>1133977021</v>
      </c>
      <c r="C31" s="26" t="s">
        <v>106</v>
      </c>
      <c r="D31" s="26">
        <v>708.40000000000009</v>
      </c>
      <c r="E31" s="26" t="s">
        <v>72</v>
      </c>
    </row>
    <row r="32" spans="1:5">
      <c r="A32" s="38" t="s">
        <v>69</v>
      </c>
      <c r="B32" s="26">
        <v>1469380671</v>
      </c>
      <c r="C32" s="26" t="s">
        <v>106</v>
      </c>
      <c r="D32" s="26">
        <v>987.40000000000009</v>
      </c>
      <c r="E32" s="26" t="s">
        <v>70</v>
      </c>
    </row>
    <row r="33" spans="1:5">
      <c r="A33" s="38" t="s">
        <v>93</v>
      </c>
      <c r="B33" s="26">
        <v>1117153988</v>
      </c>
      <c r="C33" s="26" t="s">
        <v>106</v>
      </c>
      <c r="D33" s="26">
        <v>962.6</v>
      </c>
      <c r="E33" s="26" t="s">
        <v>94</v>
      </c>
    </row>
    <row r="34" spans="1:5">
      <c r="A34" s="38" t="s">
        <v>83</v>
      </c>
      <c r="B34" s="26">
        <v>2950654612</v>
      </c>
      <c r="C34" s="26" t="s">
        <v>106</v>
      </c>
      <c r="D34" s="26">
        <v>2019.6000000000001</v>
      </c>
      <c r="E34" s="26" t="s">
        <v>84</v>
      </c>
    </row>
    <row r="35" spans="1:5">
      <c r="A35" s="38" t="s">
        <v>73</v>
      </c>
      <c r="B35" s="26">
        <v>2885171660</v>
      </c>
      <c r="C35" s="26" t="s">
        <v>106</v>
      </c>
      <c r="D35" s="26">
        <v>2094.6</v>
      </c>
      <c r="E35" s="26" t="s">
        <v>74</v>
      </c>
    </row>
    <row r="36" spans="1:5">
      <c r="A36" s="38" t="s">
        <v>45</v>
      </c>
      <c r="B36" s="26">
        <v>1256980872</v>
      </c>
      <c r="C36" s="26" t="s">
        <v>106</v>
      </c>
      <c r="D36" s="26">
        <v>8395.2000000000007</v>
      </c>
      <c r="E36" s="26" t="s">
        <v>46</v>
      </c>
    </row>
    <row r="37" spans="1:5">
      <c r="A37" s="38" t="s">
        <v>87</v>
      </c>
      <c r="B37" s="26">
        <v>1510560677</v>
      </c>
      <c r="C37" s="26" t="s">
        <v>106</v>
      </c>
      <c r="D37" s="26">
        <v>1438</v>
      </c>
      <c r="E37" s="26" t="s">
        <v>88</v>
      </c>
    </row>
    <row r="38" spans="1:5">
      <c r="A38" s="29"/>
      <c r="B38" s="29" t="s">
        <v>107</v>
      </c>
      <c r="C38" s="29"/>
      <c r="D38" s="39">
        <v>100426.2</v>
      </c>
      <c r="E38" s="29" t="s">
        <v>108</v>
      </c>
    </row>
    <row r="41" spans="1:5">
      <c r="A41" s="38" t="s">
        <v>23</v>
      </c>
      <c r="B41" s="26"/>
      <c r="C41" s="26" t="s">
        <v>109</v>
      </c>
      <c r="D41" s="26">
        <v>9331.2000000000007</v>
      </c>
      <c r="E41" s="26" t="s">
        <v>24</v>
      </c>
    </row>
    <row r="42" spans="1:5">
      <c r="A42" s="38" t="s">
        <v>63</v>
      </c>
      <c r="B42" s="26"/>
      <c r="C42" s="26" t="s">
        <v>109</v>
      </c>
      <c r="D42" s="26">
        <v>811</v>
      </c>
      <c r="E42" s="26" t="s">
        <v>64</v>
      </c>
    </row>
    <row r="43" spans="1:5">
      <c r="A43" s="38" t="s">
        <v>55</v>
      </c>
      <c r="B43" s="26"/>
      <c r="C43" s="26" t="s">
        <v>109</v>
      </c>
      <c r="D43" s="26">
        <v>248.8</v>
      </c>
      <c r="E43" s="26" t="s">
        <v>56</v>
      </c>
    </row>
    <row r="44" spans="1:5">
      <c r="A44" s="29"/>
      <c r="B44" s="29" t="s">
        <v>110</v>
      </c>
      <c r="C44" s="29"/>
      <c r="D44" s="39">
        <v>10391</v>
      </c>
      <c r="E44" s="29" t="s">
        <v>111</v>
      </c>
    </row>
    <row r="47" spans="1:5">
      <c r="A47" s="38" t="s">
        <v>89</v>
      </c>
      <c r="B47" s="26"/>
      <c r="C47" s="26" t="s">
        <v>112</v>
      </c>
      <c r="D47" s="26">
        <v>1019.8000000000001</v>
      </c>
      <c r="E47" s="26" t="s">
        <v>90</v>
      </c>
    </row>
    <row r="48" spans="1:5">
      <c r="A48" s="38" t="s">
        <v>41</v>
      </c>
      <c r="B48" s="26"/>
      <c r="C48" s="26" t="s">
        <v>112</v>
      </c>
      <c r="D48" s="26">
        <v>1143.6000000000001</v>
      </c>
      <c r="E48" s="26" t="s">
        <v>42</v>
      </c>
    </row>
    <row r="49" spans="1:5">
      <c r="A49" s="38" t="s">
        <v>85</v>
      </c>
      <c r="B49" s="26"/>
      <c r="C49" s="26" t="s">
        <v>112</v>
      </c>
      <c r="D49" s="26">
        <v>1143.6000000000001</v>
      </c>
      <c r="E49" s="26" t="s">
        <v>86</v>
      </c>
    </row>
    <row r="50" spans="1:5">
      <c r="A50" s="38" t="s">
        <v>43</v>
      </c>
      <c r="B50" s="26"/>
      <c r="C50" s="26" t="s">
        <v>112</v>
      </c>
      <c r="D50" s="26">
        <v>1271</v>
      </c>
      <c r="E50" s="26" t="s">
        <v>44</v>
      </c>
    </row>
    <row r="51" spans="1:5">
      <c r="A51" s="38" t="s">
        <v>75</v>
      </c>
      <c r="B51" s="26"/>
      <c r="C51" s="26" t="s">
        <v>112</v>
      </c>
      <c r="D51" s="26">
        <v>1019.6</v>
      </c>
      <c r="E51" s="26" t="s">
        <v>76</v>
      </c>
    </row>
    <row r="52" spans="1:5">
      <c r="A52" s="29"/>
      <c r="B52" s="29" t="s">
        <v>113</v>
      </c>
      <c r="C52" s="29"/>
      <c r="D52" s="39">
        <v>5597.6</v>
      </c>
      <c r="E52" s="29" t="s">
        <v>114</v>
      </c>
    </row>
    <row r="55" spans="1:5" ht="18.75">
      <c r="A55" s="40"/>
      <c r="B55" s="40" t="s">
        <v>107</v>
      </c>
      <c r="C55" s="40"/>
      <c r="D55" s="41">
        <v>100426.2</v>
      </c>
      <c r="E55" s="40" t="s">
        <v>108</v>
      </c>
    </row>
    <row r="56" spans="1:5" ht="18.75">
      <c r="A56" s="40"/>
      <c r="B56" s="40" t="s">
        <v>110</v>
      </c>
      <c r="C56" s="40"/>
      <c r="D56" s="41">
        <v>10391</v>
      </c>
      <c r="E56" s="40" t="s">
        <v>111</v>
      </c>
    </row>
    <row r="57" spans="1:5" ht="18.75">
      <c r="A57" s="40"/>
      <c r="B57" s="40" t="s">
        <v>115</v>
      </c>
      <c r="C57" s="40"/>
      <c r="D57" s="41">
        <v>5597.6</v>
      </c>
      <c r="E57" s="40" t="s">
        <v>114</v>
      </c>
    </row>
    <row r="58" spans="1:5" ht="18.75">
      <c r="A58" s="40"/>
      <c r="B58" s="40"/>
      <c r="C58" s="40"/>
      <c r="D58" s="41">
        <v>116414.8</v>
      </c>
      <c r="E58" s="40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B12" sqref="B12"/>
    </sheetView>
  </sheetViews>
  <sheetFormatPr baseColWidth="10" defaultRowHeight="15"/>
  <cols>
    <col min="1" max="1" width="24.5703125" bestFit="1" customWidth="1"/>
    <col min="2" max="2" width="11.5703125" bestFit="1" customWidth="1"/>
  </cols>
  <sheetData>
    <row r="1" spans="1:6">
      <c r="A1" s="52" t="s">
        <v>123</v>
      </c>
      <c r="B1" s="52"/>
      <c r="C1" s="53"/>
      <c r="D1" s="54"/>
      <c r="E1" s="54"/>
      <c r="F1" s="55"/>
    </row>
    <row r="2" spans="1:6">
      <c r="A2" s="52" t="s">
        <v>134</v>
      </c>
      <c r="B2" s="52"/>
      <c r="C2" s="53"/>
      <c r="D2" s="54"/>
      <c r="E2" s="54"/>
      <c r="F2" s="55"/>
    </row>
    <row r="3" spans="1:6">
      <c r="A3" s="52" t="s">
        <v>124</v>
      </c>
      <c r="B3" s="56" t="s">
        <v>135</v>
      </c>
      <c r="C3" s="53"/>
      <c r="D3" s="54"/>
      <c r="E3" s="54"/>
      <c r="F3" s="55"/>
    </row>
    <row r="4" spans="1:6">
      <c r="A4" s="53"/>
      <c r="B4" s="53"/>
      <c r="C4" s="53"/>
      <c r="D4" s="54"/>
      <c r="E4" s="54"/>
      <c r="F4" s="55"/>
    </row>
    <row r="5" spans="1:6">
      <c r="A5" s="53" t="s">
        <v>125</v>
      </c>
      <c r="B5" s="53" t="s">
        <v>126</v>
      </c>
      <c r="C5" s="53"/>
      <c r="D5" s="54"/>
      <c r="E5" s="54"/>
      <c r="F5" s="55"/>
    </row>
    <row r="6" spans="1:6">
      <c r="A6" s="54" t="s">
        <v>127</v>
      </c>
      <c r="B6" s="57">
        <v>131751.76</v>
      </c>
      <c r="C6" s="54"/>
      <c r="D6" s="54"/>
      <c r="E6" s="54"/>
      <c r="F6" s="55"/>
    </row>
    <row r="7" spans="1:6">
      <c r="A7" s="54" t="s">
        <v>128</v>
      </c>
      <c r="B7" s="57">
        <v>25937.49</v>
      </c>
      <c r="C7" s="54"/>
      <c r="D7" s="54"/>
      <c r="E7" s="54"/>
      <c r="F7" s="55"/>
    </row>
    <row r="8" spans="1:6">
      <c r="A8" s="54" t="s">
        <v>129</v>
      </c>
      <c r="B8" s="57">
        <v>0</v>
      </c>
      <c r="C8" s="54"/>
      <c r="D8" s="54"/>
      <c r="E8" s="54"/>
      <c r="F8" s="55"/>
    </row>
    <row r="9" spans="1:6">
      <c r="A9" s="54" t="s">
        <v>130</v>
      </c>
      <c r="B9" s="57">
        <v>1916.25</v>
      </c>
      <c r="C9" s="54"/>
      <c r="D9" s="54"/>
      <c r="E9" s="54"/>
      <c r="F9" s="55"/>
    </row>
    <row r="10" spans="1:6">
      <c r="A10" s="54" t="s">
        <v>131</v>
      </c>
      <c r="B10" s="57">
        <v>0</v>
      </c>
      <c r="C10" s="54"/>
      <c r="D10" s="54"/>
      <c r="E10" s="54"/>
      <c r="F10" s="55"/>
    </row>
    <row r="11" spans="1:6">
      <c r="A11" s="54" t="s">
        <v>132</v>
      </c>
      <c r="B11" s="57">
        <v>7913.93</v>
      </c>
      <c r="C11" s="54"/>
      <c r="D11" s="54"/>
      <c r="E11" s="54"/>
      <c r="F11" s="55"/>
    </row>
    <row r="12" spans="1:6" ht="15.75" thickBot="1">
      <c r="A12" s="54" t="s">
        <v>133</v>
      </c>
      <c r="B12" s="58">
        <v>0</v>
      </c>
      <c r="C12" s="54"/>
      <c r="D12" s="54"/>
      <c r="E12" s="54"/>
      <c r="F12" s="55"/>
    </row>
    <row r="13" spans="1:6">
      <c r="A13" s="54"/>
      <c r="B13" s="59">
        <f>SUM(B6:B12)</f>
        <v>167519.43</v>
      </c>
      <c r="C13" s="54"/>
      <c r="D13" s="54"/>
      <c r="E13" s="54"/>
      <c r="F13" s="55"/>
    </row>
    <row r="14" spans="1:6" ht="15.75" thickBot="1">
      <c r="A14" s="54"/>
      <c r="B14" s="60">
        <f>B13*0.16</f>
        <v>26803.108799999998</v>
      </c>
      <c r="C14" s="54"/>
      <c r="D14" s="54"/>
      <c r="E14" s="54"/>
      <c r="F14" s="55"/>
    </row>
    <row r="15" spans="1:6" ht="15.75" thickTop="1">
      <c r="A15" s="54"/>
      <c r="B15" s="61">
        <f>+B13+B14</f>
        <v>194322.53879999998</v>
      </c>
      <c r="C15" s="54"/>
      <c r="D15" s="54"/>
      <c r="E15" s="54"/>
      <c r="F15" s="55"/>
    </row>
    <row r="16" spans="1:6">
      <c r="A16" s="54"/>
      <c r="B16" s="57">
        <v>194322.54</v>
      </c>
      <c r="C16" s="54"/>
      <c r="D16" s="54"/>
      <c r="E16" s="54"/>
      <c r="F16" s="55"/>
    </row>
    <row r="17" spans="1:6">
      <c r="A17" s="54"/>
      <c r="B17" s="57">
        <f>B15-B16</f>
        <v>-1.2000000278931111E-3</v>
      </c>
      <c r="C17" s="54"/>
      <c r="D17" s="54"/>
      <c r="E17" s="54"/>
      <c r="F17" s="55"/>
    </row>
    <row r="18" spans="1:6">
      <c r="A18" s="54"/>
      <c r="B18" s="57"/>
      <c r="C18" s="54"/>
      <c r="D18" s="54"/>
      <c r="E18" s="54"/>
      <c r="F18" s="55"/>
    </row>
    <row r="19" spans="1:6">
      <c r="A19" s="54"/>
      <c r="B19" s="54"/>
      <c r="C19" s="54"/>
      <c r="D19" s="54"/>
      <c r="E19" s="54"/>
      <c r="F19" s="55"/>
    </row>
    <row r="20" spans="1:6">
      <c r="A20" s="26"/>
      <c r="B20" s="26"/>
      <c r="C20" s="26"/>
      <c r="D20" s="26"/>
      <c r="E20" s="26"/>
      <c r="F20" s="26"/>
    </row>
    <row r="21" spans="1:6">
      <c r="A21" s="26"/>
      <c r="B21" s="26"/>
      <c r="C21" s="26"/>
      <c r="D21" s="26"/>
      <c r="E21" s="26"/>
      <c r="F21" s="26"/>
    </row>
    <row r="22" spans="1:6">
      <c r="A22" s="26"/>
      <c r="B22" s="26"/>
      <c r="C22" s="26"/>
      <c r="D22" s="26"/>
      <c r="E22" s="26"/>
      <c r="F22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saulQM</dc:creator>
  <cp:lastModifiedBy>usuario</cp:lastModifiedBy>
  <dcterms:created xsi:type="dcterms:W3CDTF">2017-03-16T23:26:05Z</dcterms:created>
  <dcterms:modified xsi:type="dcterms:W3CDTF">2017-03-18T14:57:13Z</dcterms:modified>
</cp:coreProperties>
</file>