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8915" windowHeight="1183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FACTURACION!$A$10:$S$44</definedName>
  </definedNames>
  <calcPr calcId="124519"/>
</workbook>
</file>

<file path=xl/calcChain.xml><?xml version="1.0" encoding="utf-8"?>
<calcChain xmlns="http://schemas.openxmlformats.org/spreadsheetml/2006/main">
  <c r="B13" i="4"/>
  <c r="B14" s="1"/>
  <c r="B15" s="1"/>
  <c r="B17" s="1"/>
  <c r="F12" i="3"/>
  <c r="H12" s="1"/>
  <c r="F13"/>
  <c r="G13" s="1"/>
  <c r="F14"/>
  <c r="H14" s="1"/>
  <c r="F15"/>
  <c r="G15" s="1"/>
  <c r="F16"/>
  <c r="H16" s="1"/>
  <c r="F17"/>
  <c r="H17" s="1"/>
  <c r="F18"/>
  <c r="H18" s="1"/>
  <c r="F19"/>
  <c r="H19" s="1"/>
  <c r="F20"/>
  <c r="H20" s="1"/>
  <c r="F21"/>
  <c r="G21" s="1"/>
  <c r="F22"/>
  <c r="H22" s="1"/>
  <c r="F23"/>
  <c r="G23" s="1"/>
  <c r="F24"/>
  <c r="H24" s="1"/>
  <c r="F25"/>
  <c r="H25" s="1"/>
  <c r="F26"/>
  <c r="H26" s="1"/>
  <c r="F27"/>
  <c r="H27" s="1"/>
  <c r="F28"/>
  <c r="H28" s="1"/>
  <c r="F29"/>
  <c r="G29" s="1"/>
  <c r="F30"/>
  <c r="H30" s="1"/>
  <c r="F31"/>
  <c r="G31" s="1"/>
  <c r="F32"/>
  <c r="H32" s="1"/>
  <c r="F33"/>
  <c r="H33" s="1"/>
  <c r="F34"/>
  <c r="H34" s="1"/>
  <c r="F35"/>
  <c r="H35" s="1"/>
  <c r="F36"/>
  <c r="H36" s="1"/>
  <c r="F37"/>
  <c r="G37" s="1"/>
  <c r="F38"/>
  <c r="H38" s="1"/>
  <c r="F39"/>
  <c r="G39" s="1"/>
  <c r="F40"/>
  <c r="H40" s="1"/>
  <c r="F41"/>
  <c r="H41" s="1"/>
  <c r="F42"/>
  <c r="H42" s="1"/>
  <c r="F43"/>
  <c r="H43" s="1"/>
  <c r="F44"/>
  <c r="H44" s="1"/>
  <c r="F11"/>
  <c r="H11" s="1"/>
  <c r="G11" l="1"/>
  <c r="G41"/>
  <c r="I41" s="1"/>
  <c r="J41" s="1"/>
  <c r="K41" s="1"/>
  <c r="G33"/>
  <c r="I33" s="1"/>
  <c r="J33" s="1"/>
  <c r="K33" s="1"/>
  <c r="G17"/>
  <c r="I17" s="1"/>
  <c r="F48"/>
  <c r="G25"/>
  <c r="I25" s="1"/>
  <c r="J25" s="1"/>
  <c r="K25" s="1"/>
  <c r="G44"/>
  <c r="H39"/>
  <c r="I39" s="1"/>
  <c r="J39" s="1"/>
  <c r="K39" s="1"/>
  <c r="G36"/>
  <c r="H31"/>
  <c r="I31" s="1"/>
  <c r="J31" s="1"/>
  <c r="K31" s="1"/>
  <c r="G28"/>
  <c r="I28" s="1"/>
  <c r="H23"/>
  <c r="I23" s="1"/>
  <c r="J23" s="1"/>
  <c r="K23" s="1"/>
  <c r="G20"/>
  <c r="H15"/>
  <c r="I15" s="1"/>
  <c r="J15" s="1"/>
  <c r="K15" s="1"/>
  <c r="G12"/>
  <c r="I12" s="1"/>
  <c r="J12" s="1"/>
  <c r="K12" s="1"/>
  <c r="G43"/>
  <c r="I43" s="1"/>
  <c r="J43" s="1"/>
  <c r="K43" s="1"/>
  <c r="G38"/>
  <c r="G27"/>
  <c r="I27" s="1"/>
  <c r="J27" s="1"/>
  <c r="K27" s="1"/>
  <c r="G22"/>
  <c r="I22" s="1"/>
  <c r="G14"/>
  <c r="I11"/>
  <c r="I44"/>
  <c r="G42"/>
  <c r="I42" s="1"/>
  <c r="H37"/>
  <c r="I37" s="1"/>
  <c r="J37" s="1"/>
  <c r="K37" s="1"/>
  <c r="I36"/>
  <c r="G34"/>
  <c r="I34" s="1"/>
  <c r="J34" s="1"/>
  <c r="H29"/>
  <c r="I29" s="1"/>
  <c r="G26"/>
  <c r="H21"/>
  <c r="I20"/>
  <c r="G18"/>
  <c r="I18" s="1"/>
  <c r="J18" s="1"/>
  <c r="H13"/>
  <c r="I13" s="1"/>
  <c r="J13" s="1"/>
  <c r="K13" s="1"/>
  <c r="I38"/>
  <c r="J38" s="1"/>
  <c r="G35"/>
  <c r="I35" s="1"/>
  <c r="J35" s="1"/>
  <c r="G30"/>
  <c r="I30" s="1"/>
  <c r="J30" s="1"/>
  <c r="K30" s="1"/>
  <c r="G19"/>
  <c r="I19" s="1"/>
  <c r="J19" s="1"/>
  <c r="K19" s="1"/>
  <c r="G40"/>
  <c r="I40" s="1"/>
  <c r="J40" s="1"/>
  <c r="K40" s="1"/>
  <c r="G32"/>
  <c r="I32" s="1"/>
  <c r="J32" s="1"/>
  <c r="K32" s="1"/>
  <c r="I26"/>
  <c r="G24"/>
  <c r="I24" s="1"/>
  <c r="J24" s="1"/>
  <c r="G16"/>
  <c r="I16" s="1"/>
  <c r="J16" s="1"/>
  <c r="K16" s="1"/>
  <c r="J17"/>
  <c r="K17" s="1"/>
  <c r="J36"/>
  <c r="K36" s="1"/>
  <c r="J26"/>
  <c r="K35" l="1"/>
  <c r="H48"/>
  <c r="J28"/>
  <c r="K28" s="1"/>
  <c r="K26"/>
  <c r="K38"/>
  <c r="G48"/>
  <c r="I14"/>
  <c r="J14" s="1"/>
  <c r="K14" s="1"/>
  <c r="J29"/>
  <c r="K29" s="1"/>
  <c r="J42"/>
  <c r="K42"/>
  <c r="J11"/>
  <c r="K11" s="1"/>
  <c r="K18"/>
  <c r="K34"/>
  <c r="K24"/>
  <c r="J22"/>
  <c r="K22" s="1"/>
  <c r="J20"/>
  <c r="K20" s="1"/>
  <c r="J44"/>
  <c r="K44" s="1"/>
  <c r="I21"/>
  <c r="J21" l="1"/>
  <c r="K21" s="1"/>
  <c r="K48" s="1"/>
  <c r="I48"/>
  <c r="J48" l="1"/>
</calcChain>
</file>

<file path=xl/sharedStrings.xml><?xml version="1.0" encoding="utf-8"?>
<sst xmlns="http://schemas.openxmlformats.org/spreadsheetml/2006/main" count="429" uniqueCount="169">
  <si>
    <t>CONTPAQ i</t>
  </si>
  <si>
    <t xml:space="preserve">      NÓMINAS</t>
  </si>
  <si>
    <t>05 INGENIERIA FISCAL LABORAL SC</t>
  </si>
  <si>
    <t>Lista de Raya (forma tabular)</t>
  </si>
  <si>
    <t>Periodo 10 al 10 Semanal del 01/03/2017 al 07/03/2017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</si>
  <si>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</si>
  <si>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</si>
  <si>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</si>
  <si>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</si>
  <si>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</si>
  <si>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</si>
  <si>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</si>
  <si>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</si>
  <si>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Seguro de vivienda Infonavit</t>
  </si>
  <si>
    <t>Préstamo Infonavit (vsm)</t>
  </si>
  <si>
    <t>Préstamo Infonavit (cf)</t>
  </si>
  <si>
    <t>Subsidio al Empleo (sp)</t>
  </si>
  <si>
    <t>I.S.R. (sp)</t>
  </si>
  <si>
    <t>I.M.S.S.</t>
  </si>
  <si>
    <t>Préstamo FONACOT</t>
  </si>
  <si>
    <t>Ajuste al neto</t>
  </si>
  <si>
    <t>*TOTAL* *DEDUCCIONES*</t>
  </si>
  <si>
    <t>*NETO*</t>
  </si>
  <si>
    <t xml:space="preserve">    Reg. Pat. IMSS:  Z3422423106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</si>
  <si>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</si>
  <si>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</si>
  <si>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</si>
  <si>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</si>
  <si>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</si>
  <si>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</si>
  <si>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0BJ00</t>
  </si>
  <si>
    <t>Becerra Jimenez Alejandro Bonifacio</t>
  </si>
  <si>
    <t>BAC27</t>
  </si>
  <si>
    <t>Blanco Amezquita Cecilia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</si>
  <si>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</si>
  <si>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</si>
  <si>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</si>
  <si>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</si>
  <si>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</si>
  <si>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</si>
  <si>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</si>
  <si>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</si>
  <si>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GRO06</t>
  </si>
  <si>
    <t>Gallegos Rios  Octavio Alberto</t>
  </si>
  <si>
    <t>0GT22</t>
  </si>
  <si>
    <t>Gomez Torres Rosaura</t>
  </si>
  <si>
    <t>0GD09</t>
  </si>
  <si>
    <t>Gonzalez  Duarte David</t>
  </si>
  <si>
    <t>0GG14</t>
  </si>
  <si>
    <t>Gonzalez Garcia Luis Roberto</t>
  </si>
  <si>
    <t>GOM24</t>
  </si>
  <si>
    <t>Gutierrez Olvera Marihuri</t>
  </si>
  <si>
    <t>HOO24</t>
  </si>
  <si>
    <t>Hernandez Ortiz Oscar</t>
  </si>
  <si>
    <t>0HQ20</t>
  </si>
  <si>
    <t>Hernandez Quintero Maria De La Luz</t>
  </si>
  <si>
    <t>0HP01</t>
  </si>
  <si>
    <t>Herrera Parra Luis Enrique</t>
  </si>
  <si>
    <t>0LC00</t>
  </si>
  <si>
    <t>Leon Cabello Luis Alberto</t>
  </si>
  <si>
    <t>MGK07</t>
  </si>
  <si>
    <t>Martinez Gomez Kent Martin</t>
  </si>
  <si>
    <t>MMJ18</t>
  </si>
  <si>
    <t>Monzon Marroquin Juan Arcadio</t>
  </si>
  <si>
    <t>OSG21</t>
  </si>
  <si>
    <t>Ortega Sosa Guillermo</t>
  </si>
  <si>
    <t>ORL12</t>
  </si>
  <si>
    <t>Ortiz Rodriguez Luis Javier</t>
  </si>
  <si>
    <t>PBG19</t>
  </si>
  <si>
    <t>Picazo Bastida Gustavo</t>
  </si>
  <si>
    <t>PSG01</t>
  </si>
  <si>
    <t>Plata Sanchez Gerardo Israel</t>
  </si>
  <si>
    <t>RZL23</t>
  </si>
  <si>
    <t>Ramblas Zuñiga Liz Sandra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</si>
  <si>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</si>
  <si>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</si>
  <si>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</si>
  <si>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</si>
  <si>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</si>
  <si>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</si>
  <si>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RFA05</t>
  </si>
  <si>
    <t>Rojas Flores Jose Armando</t>
  </si>
  <si>
    <t>SSG17</t>
  </si>
  <si>
    <t>Salmoran Salgado Guillermo Manuel</t>
  </si>
  <si>
    <t>SPD02</t>
  </si>
  <si>
    <t>Sanchez Palafox Daniel</t>
  </si>
  <si>
    <t>0TE10</t>
  </si>
  <si>
    <t>Tierrafria Escaramusa Israel</t>
  </si>
  <si>
    <t>VDO03</t>
  </si>
  <si>
    <t>Vega Duran Oscar Ivan</t>
  </si>
  <si>
    <t>0ZM30</t>
  </si>
  <si>
    <t>Zarate Martinez Ricardo</t>
  </si>
  <si>
    <t xml:space="preserve">  =============</t>
  </si>
  <si>
    <t>Total Gral.</t>
  </si>
  <si>
    <t xml:space="preserve"> </t>
  </si>
  <si>
    <t>Periodo Semanal-10 del 2017-03-01 al 2017-03-07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</si>
  <si>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</si>
  <si>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</si>
  <si>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</si>
  <si>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</si>
  <si>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</si>
  <si>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</si>
  <si>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</si>
  <si>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29</t>
  </si>
  <si>
    <t>03 Transferencia electrónica de fondos</t>
  </si>
  <si>
    <t>Total Transferencia electrónica de fondos</t>
  </si>
  <si>
    <t>Total de movimientos 3</t>
  </si>
  <si>
    <t xml:space="preserve">01 Efectivo </t>
  </si>
  <si>
    <t>Efectivo</t>
  </si>
  <si>
    <t>Total de movimientos 2</t>
  </si>
  <si>
    <t>Total Efectivo</t>
  </si>
  <si>
    <t>Total de movimientos 34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</si>
  <si>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</si>
  <si>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</si>
  <si>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</si>
  <si>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</si>
  <si>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</si>
  <si>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</si>
  <si>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</si>
  <si>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</si>
  <si>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</si>
  <si>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</si>
  <si>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</si>
  <si>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</si>
  <si>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</si>
  <si>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</si>
  <si>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</si>
  <si>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</si>
  <si>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</si>
  <si>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10</t>
  </si>
  <si>
    <t>01/03/2017 al 07/03/2017</t>
  </si>
  <si>
    <t>VENTAS</t>
  </si>
  <si>
    <t>ALFARO QUEZADA PABLO FRANCISCO</t>
  </si>
  <si>
    <t>ANDRADE RODRIGUEZ MIGUEL ANGEL</t>
  </si>
  <si>
    <t>ARELLANO ALVAREZ JAVIER</t>
  </si>
  <si>
    <t>CORPORATIVO</t>
  </si>
  <si>
    <t>BECERRA JIMENEZ ALEJANDRO</t>
  </si>
  <si>
    <t>SEMINUEVOS</t>
  </si>
  <si>
    <t>BLANCO AMEZQUITA CECILIA</t>
  </si>
  <si>
    <t>CARRANCO MANCERA VIRIDIANA</t>
  </si>
  <si>
    <t>CASAS VILLANUEVA MARIO</t>
  </si>
  <si>
    <t>CASTRO ROMERO LIZBETH</t>
  </si>
  <si>
    <t>ADMON SERVICIO</t>
  </si>
  <si>
    <t>CAZARES CHAIRES ERIKA</t>
  </si>
  <si>
    <t>GALLEGOS RIOS OCTAVIO ALBERTO</t>
  </si>
  <si>
    <t>GOMEZ TORRES ROSAURA</t>
  </si>
  <si>
    <t>GONZALEZ DUARTE DAVID</t>
  </si>
  <si>
    <t>GONZALEZ GARCIA LUIS ROBERTO</t>
  </si>
  <si>
    <t>GUTIERREZ OLVERA MARIHURI</t>
  </si>
  <si>
    <t>HERNANDEZ ORTIZ OSCAR</t>
  </si>
  <si>
    <t>HERNANDEZ QUINTERO MARIA DE LA LUZ</t>
  </si>
  <si>
    <t>HERRERA PARRA LUIS ENRIQUE</t>
  </si>
  <si>
    <t>LEON CABELLO LUIS ALBERTO</t>
  </si>
  <si>
    <t>MARTINEZ GOMEZ KENT MARTIN</t>
  </si>
  <si>
    <t>MONZON MARROQUIN JUAN ARCADIO</t>
  </si>
  <si>
    <t>ORTEGA SOSA GUILLERMO</t>
  </si>
  <si>
    <t>ORTIZ RODRIGUEZ LUIS JAVIER</t>
  </si>
  <si>
    <t>PICAZO BASTIDA GUSTAVO</t>
  </si>
  <si>
    <t>PLATA SANCHEZ GERARDO ISRAEL</t>
  </si>
  <si>
    <t>RAMBLAS ZUÑIGA LIZ SANDRA</t>
  </si>
  <si>
    <t>RAMIREZ LATOUR VICTOR</t>
  </si>
  <si>
    <t>RAMIREZ MONDRAGON RICARDO</t>
  </si>
  <si>
    <t>RODRIGUEZ MEDINA CESAR</t>
  </si>
  <si>
    <t>ROJAS FLORES JOSE ARMANDO</t>
  </si>
  <si>
    <t>SALMORAN SALGADO GUILLERMO MANUEL</t>
  </si>
  <si>
    <t>SANCHEZ PALAFOX DANIEL</t>
  </si>
  <si>
    <t>TIERRAFRIA ESCARAMUZA ISRAEL</t>
  </si>
  <si>
    <t>VEGA DURAN OSCAR IVAN</t>
  </si>
  <si>
    <t>ZARATE MARTINEZ RICARDO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</si>
</sst>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44" fontId="23" fillId="0" borderId="0" applyFont="0" applyFill="0" applyBorder="0" applyAlignment="0" applyProtection="0"/>
    <xf numFmtId="43" fontId="27" fillId="0" borderId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/>
    <xf numFmtId="0" fontId="14" fillId="0" borderId="0" xfId="0" applyFont="1"/>
    <xf numFmtId="0" fontId="15" fillId="0" borderId="0" xfId="0" applyFont="1"/>
    <xf numFmtId="0" fontId="1" fillId="0" borderId="0" xfId="0" applyFont="1"/>
    <xf numFmtId="0" fontId="16" fillId="0" borderId="0" xfId="0" applyFont="1"/>
    <xf numFmtId="0" fontId="1" fillId="0" borderId="0" xfId="0" applyFont="1" applyAlignment="1">
      <alignment horizontal="centerContinuous"/>
    </xf>
    <xf numFmtId="0" fontId="17" fillId="0" borderId="0" xfId="0" applyFont="1"/>
    <xf numFmtId="0" fontId="18" fillId="0" borderId="0" xfId="0" applyFont="1" applyAlignment="1">
      <alignment horizontal="centerContinuous"/>
    </xf>
    <xf numFmtId="0" fontId="19" fillId="0" borderId="0" xfId="0" applyFont="1"/>
    <xf numFmtId="0" fontId="21" fillId="0" borderId="0" xfId="0" applyFont="1"/>
    <xf numFmtId="0" fontId="20" fillId="0" borderId="2" xfId="0" applyFont="1" applyFill="1" applyBorder="1" applyAlignment="1">
      <alignment horizontal="centerContinuous"/>
    </xf>
    <xf numFmtId="165" fontId="20" fillId="0" borderId="2" xfId="0" applyNumberFormat="1" applyFont="1" applyFill="1" applyBorder="1" applyAlignment="1">
      <alignment horizontal="centerContinuous"/>
    </xf>
    <xf numFmtId="49" fontId="0" fillId="0" borderId="0" xfId="0" applyNumberFormat="1"/>
    <xf numFmtId="165" fontId="1" fillId="0" borderId="0" xfId="0" applyNumberFormat="1" applyFont="1"/>
    <xf numFmtId="0" fontId="22" fillId="0" borderId="0" xfId="0" applyFont="1"/>
    <xf numFmtId="165" fontId="22" fillId="0" borderId="0" xfId="0" applyNumberFormat="1" applyFont="1"/>
    <xf numFmtId="0" fontId="10" fillId="2" borderId="4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4" fontId="2" fillId="0" borderId="0" xfId="1" applyFont="1"/>
    <xf numFmtId="44" fontId="25" fillId="0" borderId="5" xfId="0" applyNumberFormat="1" applyFont="1" applyBorder="1"/>
    <xf numFmtId="0" fontId="2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26" fillId="0" borderId="6" xfId="0" applyFont="1" applyBorder="1"/>
    <xf numFmtId="0" fontId="1" fillId="0" borderId="6" xfId="0" applyFont="1" applyBorder="1"/>
    <xf numFmtId="0" fontId="0" fillId="0" borderId="6" xfId="0" applyFont="1" applyBorder="1"/>
    <xf numFmtId="0" fontId="0" fillId="0" borderId="6" xfId="0" applyBorder="1"/>
    <xf numFmtId="14" fontId="26" fillId="0" borderId="6" xfId="0" applyNumberFormat="1" applyFont="1" applyBorder="1"/>
    <xf numFmtId="43" fontId="23" fillId="0" borderId="6" xfId="2" applyFont="1" applyBorder="1"/>
    <xf numFmtId="43" fontId="23" fillId="0" borderId="7" xfId="2" applyFont="1" applyBorder="1"/>
    <xf numFmtId="43" fontId="23" fillId="0" borderId="8" xfId="2" applyFont="1" applyBorder="1"/>
    <xf numFmtId="43" fontId="23" fillId="0" borderId="9" xfId="2" applyFont="1" applyBorder="1"/>
    <xf numFmtId="43" fontId="1" fillId="0" borderId="8" xfId="2" applyFont="1" applyBorder="1"/>
    <xf numFmtId="0" fontId="28" fillId="0" borderId="3" xfId="0" applyFont="1" applyBorder="1"/>
    <xf numFmtId="0" fontId="28" fillId="0" borderId="3" xfId="0" applyFont="1" applyFill="1" applyBorder="1"/>
    <xf numFmtId="0" fontId="28" fillId="3" borderId="3" xfId="0" applyFont="1" applyFill="1" applyBorder="1"/>
    <xf numFmtId="0" fontId="28" fillId="0" borderId="10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pane xSplit="2" ySplit="10" topLeftCell="H35" activePane="bottomRight" state="frozen"/>
      <selection pane="topRight" activeCell="C1" sqref="C1"/>
      <selection pane="bottomLeft" activeCell="A13" sqref="A13"/>
      <selection pane="bottomRight" activeCell="K56" sqref="K56"/>
    </sheetView>
  </sheetViews>
  <sheetFormatPr baseColWidth="10" defaultRowHeight="11.25"/>
  <cols>
    <col min="1" max="1" width="9.140625" style="2" customWidth="1"/>
    <col min="2" max="2" width="27.5703125" style="1" customWidth="1"/>
    <col min="3" max="3" width="13.5703125" style="1" bestFit="1" customWidth="1"/>
    <col min="4" max="5" width="11.42578125" style="1"/>
    <col min="6" max="6" width="14.140625" style="1" customWidth="1"/>
    <col min="7" max="8" width="11.7109375" style="1" bestFit="1" customWidth="1"/>
    <col min="9" max="9" width="12.28515625" style="1" bestFit="1" customWidth="1"/>
    <col min="10" max="10" width="11.7109375" style="1" bestFit="1" customWidth="1"/>
    <col min="11" max="11" width="12.28515625" style="1" bestFit="1" customWidth="1"/>
    <col min="12" max="16384" width="11.42578125" style="1"/>
  </cols>
  <sheetData>
    <row r="1" spans="1:14" ht="18" customHeight="1">
      <c r="A1" s="3" t="s">
        <v>0</v>
      </c>
      <c r="B1" s="6" t="s">
        <v>94</v>
      </c>
    </row>
    <row r="2" spans="1:14" ht="24.95" customHeight="1">
      <c r="A2" s="4" t="s">
        <v>1</v>
      </c>
      <c r="B2" s="21" t="s">
        <v>2</v>
      </c>
    </row>
    <row r="3" spans="1:14" ht="15">
      <c r="B3" s="22" t="s">
        <v>3</v>
      </c>
    </row>
    <row r="4" spans="1:14" ht="12.75">
      <c r="B4" s="23" t="s">
        <v>4</v>
      </c>
    </row>
    <row r="5" spans="1:14">
      <c r="B5" s="7" t="s">
        <v>5</v>
      </c>
    </row>
    <row r="6" spans="1:14">
      <c r="B6" s="7" t="s">
        <v>6</v>
      </c>
    </row>
    <row r="7" spans="1:14" ht="15.75">
      <c r="F7" s="47" t="s">
        <v>112</v>
      </c>
      <c r="G7" s="47"/>
      <c r="H7" s="47"/>
      <c r="I7" s="47"/>
      <c r="J7" s="47"/>
      <c r="K7" s="47"/>
    </row>
    <row r="8" spans="1:14" s="44" customFormat="1" ht="23.25" thickBot="1">
      <c r="A8" s="41" t="s">
        <v>7</v>
      </c>
      <c r="B8" s="42" t="s">
        <v>8</v>
      </c>
      <c r="C8" s="43" t="s">
        <v>12</v>
      </c>
      <c r="F8" s="40" t="s">
        <v>12</v>
      </c>
      <c r="G8" s="40" t="s">
        <v>113</v>
      </c>
      <c r="H8" s="40" t="s">
        <v>114</v>
      </c>
      <c r="I8" s="40" t="s">
        <v>115</v>
      </c>
      <c r="J8" s="40" t="s">
        <v>116</v>
      </c>
      <c r="K8" s="40" t="s">
        <v>117</v>
      </c>
    </row>
    <row r="9" spans="1:14" ht="12" thickTop="1">
      <c r="A9" s="13" t="s">
        <v>23</v>
      </c>
    </row>
    <row r="11" spans="1:14" ht="14.25">
      <c r="A11" s="2" t="s">
        <v>24</v>
      </c>
      <c r="B11" s="1" t="s">
        <v>25</v>
      </c>
      <c r="C11" s="14">
        <v>4840.2299999999996</v>
      </c>
      <c r="F11" s="45">
        <f>+C11</f>
        <v>4840.2299999999996</v>
      </c>
      <c r="G11" s="45">
        <f>+F11*2%</f>
        <v>96.804599999999994</v>
      </c>
      <c r="H11" s="45">
        <f>+F11*7.5%</f>
        <v>363.01724999999993</v>
      </c>
      <c r="I11" s="45">
        <f>SUM(F11:H11)</f>
        <v>5300.0518499999998</v>
      </c>
      <c r="J11" s="45">
        <f>+I11*16%</f>
        <v>848.00829599999997</v>
      </c>
      <c r="K11" s="45">
        <f>+I11+J11</f>
        <v>6148.0601459999998</v>
      </c>
      <c r="M11" s="65" t="s">
        <v>131</v>
      </c>
      <c r="N11" s="66" t="s">
        <v>132</v>
      </c>
    </row>
    <row r="12" spans="1:14" ht="14.25">
      <c r="A12" s="2" t="s">
        <v>26</v>
      </c>
      <c r="B12" s="1" t="s">
        <v>27</v>
      </c>
      <c r="C12" s="14">
        <v>1026.76</v>
      </c>
      <c r="F12" s="45">
        <f t="shared" ref="F12:F44" si="0">+C12</f>
        <v>1026.76</v>
      </c>
      <c r="G12" s="45">
        <f t="shared" ref="G12:G44" si="1">+F12*2%</f>
        <v>20.5352</v>
      </c>
      <c r="H12" s="45">
        <f t="shared" ref="H12:H44" si="2">+F12*7.5%</f>
        <v>77.006999999999991</v>
      </c>
      <c r="I12" s="45">
        <f t="shared" ref="I12:I44" si="3">SUM(F12:H12)</f>
        <v>1124.3022000000001</v>
      </c>
      <c r="J12" s="45">
        <f t="shared" ref="J12:J44" si="4">+I12*16%</f>
        <v>179.88835200000003</v>
      </c>
      <c r="K12" s="45">
        <f t="shared" ref="K12:K44" si="5">+I12+J12</f>
        <v>1304.190552</v>
      </c>
      <c r="M12" s="65" t="s">
        <v>131</v>
      </c>
      <c r="N12" s="66" t="s">
        <v>133</v>
      </c>
    </row>
    <row r="13" spans="1:14" ht="14.25">
      <c r="A13" s="2" t="s">
        <v>28</v>
      </c>
      <c r="B13" s="1" t="s">
        <v>29</v>
      </c>
      <c r="C13" s="14">
        <v>8144.42</v>
      </c>
      <c r="F13" s="45">
        <f t="shared" si="0"/>
        <v>8144.42</v>
      </c>
      <c r="G13" s="45">
        <f t="shared" si="1"/>
        <v>162.88840000000002</v>
      </c>
      <c r="H13" s="45">
        <f t="shared" si="2"/>
        <v>610.83150000000001</v>
      </c>
      <c r="I13" s="45">
        <f t="shared" si="3"/>
        <v>8918.1399000000001</v>
      </c>
      <c r="J13" s="45">
        <f t="shared" si="4"/>
        <v>1426.902384</v>
      </c>
      <c r="K13" s="45">
        <f t="shared" si="5"/>
        <v>10345.042283999999</v>
      </c>
      <c r="M13" s="65" t="s">
        <v>131</v>
      </c>
      <c r="N13" s="66" t="s">
        <v>134</v>
      </c>
    </row>
    <row r="14" spans="1:14" ht="14.25">
      <c r="A14" s="2" t="s">
        <v>30</v>
      </c>
      <c r="B14" s="1" t="s">
        <v>31</v>
      </c>
      <c r="C14" s="14">
        <v>1750</v>
      </c>
      <c r="F14" s="45">
        <f t="shared" si="0"/>
        <v>1750</v>
      </c>
      <c r="G14" s="45">
        <f t="shared" si="1"/>
        <v>35</v>
      </c>
      <c r="H14" s="45">
        <f t="shared" si="2"/>
        <v>131.25</v>
      </c>
      <c r="I14" s="45">
        <f t="shared" si="3"/>
        <v>1916.25</v>
      </c>
      <c r="J14" s="45">
        <f t="shared" si="4"/>
        <v>306.60000000000002</v>
      </c>
      <c r="K14" s="45">
        <f t="shared" si="5"/>
        <v>2222.85</v>
      </c>
      <c r="M14" s="65" t="s">
        <v>135</v>
      </c>
      <c r="N14" s="66" t="s">
        <v>136</v>
      </c>
    </row>
    <row r="15" spans="1:14" ht="14.25">
      <c r="A15" s="2" t="s">
        <v>32</v>
      </c>
      <c r="B15" s="1" t="s">
        <v>33</v>
      </c>
      <c r="C15" s="14">
        <v>1526.76</v>
      </c>
      <c r="F15" s="45">
        <f t="shared" si="0"/>
        <v>1526.76</v>
      </c>
      <c r="G15" s="45">
        <f t="shared" si="1"/>
        <v>30.5352</v>
      </c>
      <c r="H15" s="45">
        <f t="shared" si="2"/>
        <v>114.50699999999999</v>
      </c>
      <c r="I15" s="45">
        <f t="shared" si="3"/>
        <v>1671.8022000000001</v>
      </c>
      <c r="J15" s="45">
        <f t="shared" si="4"/>
        <v>267.48835200000002</v>
      </c>
      <c r="K15" s="45">
        <f t="shared" si="5"/>
        <v>1939.2905520000002</v>
      </c>
      <c r="M15" s="65" t="s">
        <v>137</v>
      </c>
      <c r="N15" s="66" t="s">
        <v>138</v>
      </c>
    </row>
    <row r="16" spans="1:14" ht="14.25">
      <c r="A16" s="2" t="s">
        <v>34</v>
      </c>
      <c r="B16" s="1" t="s">
        <v>35</v>
      </c>
      <c r="C16" s="14">
        <v>1026.76</v>
      </c>
      <c r="F16" s="45">
        <f t="shared" si="0"/>
        <v>1026.76</v>
      </c>
      <c r="G16" s="45">
        <f t="shared" si="1"/>
        <v>20.5352</v>
      </c>
      <c r="H16" s="45">
        <f t="shared" si="2"/>
        <v>77.006999999999991</v>
      </c>
      <c r="I16" s="45">
        <f t="shared" si="3"/>
        <v>1124.3022000000001</v>
      </c>
      <c r="J16" s="45">
        <f t="shared" si="4"/>
        <v>179.88835200000003</v>
      </c>
      <c r="K16" s="45">
        <f t="shared" si="5"/>
        <v>1304.190552</v>
      </c>
      <c r="M16" s="65" t="s">
        <v>137</v>
      </c>
      <c r="N16" s="66" t="s">
        <v>139</v>
      </c>
    </row>
    <row r="17" spans="1:14" ht="14.25">
      <c r="A17" s="2" t="s">
        <v>36</v>
      </c>
      <c r="B17" s="1" t="s">
        <v>37</v>
      </c>
      <c r="C17" s="14">
        <v>7157.07</v>
      </c>
      <c r="F17" s="45">
        <f t="shared" si="0"/>
        <v>7157.07</v>
      </c>
      <c r="G17" s="45">
        <f t="shared" si="1"/>
        <v>143.1414</v>
      </c>
      <c r="H17" s="45">
        <f t="shared" si="2"/>
        <v>536.78024999999991</v>
      </c>
      <c r="I17" s="45">
        <f t="shared" si="3"/>
        <v>7836.9916499999999</v>
      </c>
      <c r="J17" s="45">
        <f t="shared" si="4"/>
        <v>1253.918664</v>
      </c>
      <c r="K17" s="45">
        <f t="shared" si="5"/>
        <v>9090.9103140000007</v>
      </c>
      <c r="M17" s="65" t="s">
        <v>131</v>
      </c>
      <c r="N17" s="66" t="s">
        <v>140</v>
      </c>
    </row>
    <row r="18" spans="1:14" ht="14.25">
      <c r="A18" s="2" t="s">
        <v>38</v>
      </c>
      <c r="B18" s="1" t="s">
        <v>39</v>
      </c>
      <c r="C18" s="14">
        <v>3792.48</v>
      </c>
      <c r="F18" s="45">
        <f t="shared" si="0"/>
        <v>3792.48</v>
      </c>
      <c r="G18" s="45">
        <f t="shared" si="1"/>
        <v>75.849599999999995</v>
      </c>
      <c r="H18" s="45">
        <f t="shared" si="2"/>
        <v>284.43599999999998</v>
      </c>
      <c r="I18" s="45">
        <f t="shared" si="3"/>
        <v>4152.7655999999997</v>
      </c>
      <c r="J18" s="45">
        <f t="shared" si="4"/>
        <v>664.44249600000001</v>
      </c>
      <c r="K18" s="45">
        <f t="shared" si="5"/>
        <v>4817.2080959999994</v>
      </c>
      <c r="M18" s="65" t="s">
        <v>131</v>
      </c>
      <c r="N18" s="66" t="s">
        <v>141</v>
      </c>
    </row>
    <row r="19" spans="1:14" ht="14.25">
      <c r="A19" s="2" t="s">
        <v>40</v>
      </c>
      <c r="B19" s="1" t="s">
        <v>41</v>
      </c>
      <c r="C19" s="14">
        <v>2448.8000000000002</v>
      </c>
      <c r="F19" s="45">
        <f t="shared" si="0"/>
        <v>2448.8000000000002</v>
      </c>
      <c r="G19" s="45">
        <f t="shared" si="1"/>
        <v>48.976000000000006</v>
      </c>
      <c r="H19" s="45">
        <f t="shared" si="2"/>
        <v>183.66</v>
      </c>
      <c r="I19" s="45">
        <f t="shared" si="3"/>
        <v>2681.4360000000001</v>
      </c>
      <c r="J19" s="45">
        <f t="shared" si="4"/>
        <v>429.02976000000001</v>
      </c>
      <c r="K19" s="45">
        <f t="shared" si="5"/>
        <v>3110.46576</v>
      </c>
      <c r="M19" s="65" t="s">
        <v>142</v>
      </c>
      <c r="N19" s="66" t="s">
        <v>143</v>
      </c>
    </row>
    <row r="20" spans="1:14" ht="14.25">
      <c r="A20" s="2" t="s">
        <v>42</v>
      </c>
      <c r="B20" s="1" t="s">
        <v>43</v>
      </c>
      <c r="C20" s="14">
        <v>10399.9</v>
      </c>
      <c r="F20" s="45">
        <f t="shared" si="0"/>
        <v>10399.9</v>
      </c>
      <c r="G20" s="45">
        <f t="shared" si="1"/>
        <v>207.99799999999999</v>
      </c>
      <c r="H20" s="45">
        <f t="shared" si="2"/>
        <v>779.99249999999995</v>
      </c>
      <c r="I20" s="45">
        <f t="shared" si="3"/>
        <v>11387.8905</v>
      </c>
      <c r="J20" s="45">
        <f t="shared" si="4"/>
        <v>1822.0624800000001</v>
      </c>
      <c r="K20" s="45">
        <f t="shared" si="5"/>
        <v>13209.95298</v>
      </c>
      <c r="M20" s="65" t="s">
        <v>131</v>
      </c>
      <c r="N20" s="66" t="s">
        <v>144</v>
      </c>
    </row>
    <row r="21" spans="1:14" ht="14.25">
      <c r="A21" s="2" t="s">
        <v>44</v>
      </c>
      <c r="B21" s="1" t="s">
        <v>45</v>
      </c>
      <c r="C21" s="14">
        <v>1026.76</v>
      </c>
      <c r="F21" s="45">
        <f t="shared" si="0"/>
        <v>1026.76</v>
      </c>
      <c r="G21" s="45">
        <f t="shared" si="1"/>
        <v>20.5352</v>
      </c>
      <c r="H21" s="45">
        <f t="shared" si="2"/>
        <v>77.006999999999991</v>
      </c>
      <c r="I21" s="45">
        <f t="shared" si="3"/>
        <v>1124.3022000000001</v>
      </c>
      <c r="J21" s="45">
        <f t="shared" si="4"/>
        <v>179.88835200000003</v>
      </c>
      <c r="K21" s="45">
        <f t="shared" si="5"/>
        <v>1304.190552</v>
      </c>
      <c r="M21" s="65" t="s">
        <v>131</v>
      </c>
      <c r="N21" s="66" t="s">
        <v>145</v>
      </c>
    </row>
    <row r="22" spans="1:14" ht="14.25">
      <c r="A22" s="2" t="s">
        <v>46</v>
      </c>
      <c r="B22" s="1" t="s">
        <v>47</v>
      </c>
      <c r="C22" s="14">
        <v>3035.2</v>
      </c>
      <c r="F22" s="45">
        <f t="shared" si="0"/>
        <v>3035.2</v>
      </c>
      <c r="G22" s="45">
        <f t="shared" si="1"/>
        <v>60.704000000000001</v>
      </c>
      <c r="H22" s="45">
        <f t="shared" si="2"/>
        <v>227.64</v>
      </c>
      <c r="I22" s="45">
        <f t="shared" si="3"/>
        <v>3323.5439999999999</v>
      </c>
      <c r="J22" s="45">
        <f t="shared" si="4"/>
        <v>531.76703999999995</v>
      </c>
      <c r="K22" s="45">
        <f t="shared" si="5"/>
        <v>3855.3110399999996</v>
      </c>
      <c r="M22" s="65" t="s">
        <v>131</v>
      </c>
      <c r="N22" s="66" t="s">
        <v>146</v>
      </c>
    </row>
    <row r="23" spans="1:14" ht="14.25">
      <c r="A23" s="2" t="s">
        <v>48</v>
      </c>
      <c r="B23" s="1" t="s">
        <v>49</v>
      </c>
      <c r="C23" s="14">
        <v>11211.39</v>
      </c>
      <c r="F23" s="45">
        <f t="shared" si="0"/>
        <v>11211.39</v>
      </c>
      <c r="G23" s="45">
        <f t="shared" si="1"/>
        <v>224.2278</v>
      </c>
      <c r="H23" s="45">
        <f t="shared" si="2"/>
        <v>840.85424999999998</v>
      </c>
      <c r="I23" s="45">
        <f t="shared" si="3"/>
        <v>12276.47205</v>
      </c>
      <c r="J23" s="45">
        <f t="shared" si="4"/>
        <v>1964.2355280000002</v>
      </c>
      <c r="K23" s="45">
        <f t="shared" si="5"/>
        <v>14240.707578000001</v>
      </c>
      <c r="M23" s="66" t="s">
        <v>131</v>
      </c>
      <c r="N23" s="66" t="s">
        <v>147</v>
      </c>
    </row>
    <row r="24" spans="1:14" ht="14.25">
      <c r="A24" s="2" t="s">
        <v>50</v>
      </c>
      <c r="B24" s="1" t="s">
        <v>51</v>
      </c>
      <c r="C24" s="14">
        <v>14292.94</v>
      </c>
      <c r="F24" s="45">
        <f t="shared" si="0"/>
        <v>14292.94</v>
      </c>
      <c r="G24" s="45">
        <f t="shared" si="1"/>
        <v>285.85880000000003</v>
      </c>
      <c r="H24" s="45">
        <f t="shared" si="2"/>
        <v>1071.9704999999999</v>
      </c>
      <c r="I24" s="45">
        <f t="shared" si="3"/>
        <v>15650.7693</v>
      </c>
      <c r="J24" s="45">
        <f t="shared" si="4"/>
        <v>2504.1230879999998</v>
      </c>
      <c r="K24" s="45">
        <f t="shared" si="5"/>
        <v>18154.892388</v>
      </c>
      <c r="M24" s="66" t="s">
        <v>131</v>
      </c>
      <c r="N24" s="66" t="s">
        <v>148</v>
      </c>
    </row>
    <row r="25" spans="1:14" ht="14.25">
      <c r="A25" s="2" t="s">
        <v>52</v>
      </c>
      <c r="B25" s="1" t="s">
        <v>53</v>
      </c>
      <c r="C25" s="14">
        <v>1026.76</v>
      </c>
      <c r="F25" s="45">
        <f t="shared" si="0"/>
        <v>1026.76</v>
      </c>
      <c r="G25" s="45">
        <f t="shared" si="1"/>
        <v>20.5352</v>
      </c>
      <c r="H25" s="45">
        <f t="shared" si="2"/>
        <v>77.006999999999991</v>
      </c>
      <c r="I25" s="45">
        <f t="shared" si="3"/>
        <v>1124.3022000000001</v>
      </c>
      <c r="J25" s="45">
        <f t="shared" si="4"/>
        <v>179.88835200000003</v>
      </c>
      <c r="K25" s="45">
        <f t="shared" si="5"/>
        <v>1304.190552</v>
      </c>
      <c r="M25" s="65" t="s">
        <v>131</v>
      </c>
      <c r="N25" s="66" t="s">
        <v>149</v>
      </c>
    </row>
    <row r="26" spans="1:14" ht="14.25">
      <c r="A26" s="2" t="s">
        <v>54</v>
      </c>
      <c r="B26" s="1" t="s">
        <v>55</v>
      </c>
      <c r="C26" s="14">
        <v>3141.51</v>
      </c>
      <c r="F26" s="45">
        <f t="shared" si="0"/>
        <v>3141.51</v>
      </c>
      <c r="G26" s="45">
        <f t="shared" si="1"/>
        <v>62.830200000000005</v>
      </c>
      <c r="H26" s="45">
        <f t="shared" si="2"/>
        <v>235.61324999999999</v>
      </c>
      <c r="I26" s="45">
        <f t="shared" si="3"/>
        <v>3439.95345</v>
      </c>
      <c r="J26" s="45">
        <f t="shared" si="4"/>
        <v>550.39255200000002</v>
      </c>
      <c r="K26" s="45">
        <f t="shared" si="5"/>
        <v>3990.3460020000002</v>
      </c>
      <c r="M26" s="66" t="s">
        <v>131</v>
      </c>
      <c r="N26" s="66" t="s">
        <v>150</v>
      </c>
    </row>
    <row r="27" spans="1:14" ht="14.25">
      <c r="A27" s="2" t="s">
        <v>56</v>
      </c>
      <c r="B27" s="1" t="s">
        <v>57</v>
      </c>
      <c r="C27" s="14">
        <v>9094.75</v>
      </c>
      <c r="F27" s="45">
        <f t="shared" si="0"/>
        <v>9094.75</v>
      </c>
      <c r="G27" s="45">
        <f t="shared" si="1"/>
        <v>181.89500000000001</v>
      </c>
      <c r="H27" s="45">
        <f t="shared" si="2"/>
        <v>682.10624999999993</v>
      </c>
      <c r="I27" s="45">
        <f t="shared" si="3"/>
        <v>9958.7512500000012</v>
      </c>
      <c r="J27" s="45">
        <f t="shared" si="4"/>
        <v>1593.4002000000003</v>
      </c>
      <c r="K27" s="45">
        <f t="shared" si="5"/>
        <v>11552.151450000001</v>
      </c>
      <c r="M27" s="66" t="s">
        <v>131</v>
      </c>
      <c r="N27" s="66" t="s">
        <v>151</v>
      </c>
    </row>
    <row r="28" spans="1:14" ht="14.25">
      <c r="A28" s="2" t="s">
        <v>58</v>
      </c>
      <c r="B28" s="1" t="s">
        <v>59</v>
      </c>
      <c r="C28" s="14">
        <v>2451.58</v>
      </c>
      <c r="F28" s="45">
        <f t="shared" si="0"/>
        <v>2451.58</v>
      </c>
      <c r="G28" s="45">
        <f t="shared" si="1"/>
        <v>49.031599999999997</v>
      </c>
      <c r="H28" s="45">
        <f t="shared" si="2"/>
        <v>183.86849999999998</v>
      </c>
      <c r="I28" s="45">
        <f t="shared" si="3"/>
        <v>2684.4800999999998</v>
      </c>
      <c r="J28" s="45">
        <f t="shared" si="4"/>
        <v>429.51681599999995</v>
      </c>
      <c r="K28" s="45">
        <f t="shared" si="5"/>
        <v>3113.9969159999996</v>
      </c>
      <c r="M28" s="65" t="s">
        <v>142</v>
      </c>
      <c r="N28" s="66" t="s">
        <v>152</v>
      </c>
    </row>
    <row r="29" spans="1:14" ht="14.25">
      <c r="A29" s="2" t="s">
        <v>60</v>
      </c>
      <c r="B29" s="1" t="s">
        <v>61</v>
      </c>
      <c r="C29" s="14">
        <v>1026.76</v>
      </c>
      <c r="F29" s="45">
        <f t="shared" si="0"/>
        <v>1026.76</v>
      </c>
      <c r="G29" s="45">
        <f t="shared" si="1"/>
        <v>20.5352</v>
      </c>
      <c r="H29" s="45">
        <f t="shared" si="2"/>
        <v>77.006999999999991</v>
      </c>
      <c r="I29" s="45">
        <f t="shared" si="3"/>
        <v>1124.3022000000001</v>
      </c>
      <c r="J29" s="45">
        <f t="shared" si="4"/>
        <v>179.88835200000003</v>
      </c>
      <c r="K29" s="45">
        <f t="shared" si="5"/>
        <v>1304.190552</v>
      </c>
      <c r="M29" s="66" t="s">
        <v>131</v>
      </c>
      <c r="N29" s="66" t="s">
        <v>153</v>
      </c>
    </row>
    <row r="30" spans="1:14" ht="14.25">
      <c r="A30" s="2" t="s">
        <v>62</v>
      </c>
      <c r="B30" s="1" t="s">
        <v>63</v>
      </c>
      <c r="C30" s="14">
        <v>5339.33</v>
      </c>
      <c r="F30" s="45">
        <f t="shared" si="0"/>
        <v>5339.33</v>
      </c>
      <c r="G30" s="45">
        <f t="shared" si="1"/>
        <v>106.78660000000001</v>
      </c>
      <c r="H30" s="45">
        <f t="shared" si="2"/>
        <v>400.44974999999999</v>
      </c>
      <c r="I30" s="45">
        <f t="shared" si="3"/>
        <v>5846.5663500000001</v>
      </c>
      <c r="J30" s="45">
        <f t="shared" si="4"/>
        <v>935.45061600000008</v>
      </c>
      <c r="K30" s="45">
        <f t="shared" si="5"/>
        <v>6782.0169660000001</v>
      </c>
      <c r="M30" s="66" t="s">
        <v>137</v>
      </c>
      <c r="N30" s="66" t="s">
        <v>154</v>
      </c>
    </row>
    <row r="31" spans="1:14" ht="14.25">
      <c r="A31" s="2" t="s">
        <v>64</v>
      </c>
      <c r="B31" s="1" t="s">
        <v>65</v>
      </c>
      <c r="C31" s="14">
        <v>7001.18</v>
      </c>
      <c r="F31" s="45">
        <f t="shared" si="0"/>
        <v>7001.18</v>
      </c>
      <c r="G31" s="45">
        <f t="shared" si="1"/>
        <v>140.02360000000002</v>
      </c>
      <c r="H31" s="45">
        <f t="shared" si="2"/>
        <v>525.08849999999995</v>
      </c>
      <c r="I31" s="45">
        <f t="shared" si="3"/>
        <v>7666.2921000000006</v>
      </c>
      <c r="J31" s="45">
        <f t="shared" si="4"/>
        <v>1226.6067360000002</v>
      </c>
      <c r="K31" s="45">
        <f t="shared" si="5"/>
        <v>8892.8988360000003</v>
      </c>
      <c r="M31" s="66" t="s">
        <v>131</v>
      </c>
      <c r="N31" s="66" t="s">
        <v>155</v>
      </c>
    </row>
    <row r="32" spans="1:14" ht="14.25">
      <c r="A32" s="2" t="s">
        <v>66</v>
      </c>
      <c r="B32" s="1" t="s">
        <v>67</v>
      </c>
      <c r="C32" s="14">
        <v>1026.76</v>
      </c>
      <c r="F32" s="45">
        <f t="shared" si="0"/>
        <v>1026.76</v>
      </c>
      <c r="G32" s="45">
        <f t="shared" si="1"/>
        <v>20.5352</v>
      </c>
      <c r="H32" s="45">
        <f t="shared" si="2"/>
        <v>77.006999999999991</v>
      </c>
      <c r="I32" s="45">
        <f t="shared" si="3"/>
        <v>1124.3022000000001</v>
      </c>
      <c r="J32" s="45">
        <f t="shared" si="4"/>
        <v>179.88835200000003</v>
      </c>
      <c r="K32" s="45">
        <f t="shared" si="5"/>
        <v>1304.190552</v>
      </c>
      <c r="M32" s="66" t="s">
        <v>131</v>
      </c>
      <c r="N32" s="66" t="s">
        <v>156</v>
      </c>
    </row>
    <row r="33" spans="1:14" ht="14.25">
      <c r="A33" s="2" t="s">
        <v>68</v>
      </c>
      <c r="B33" s="1" t="s">
        <v>69</v>
      </c>
      <c r="C33" s="14">
        <v>1026.76</v>
      </c>
      <c r="F33" s="45">
        <f t="shared" si="0"/>
        <v>1026.76</v>
      </c>
      <c r="G33" s="45">
        <f t="shared" si="1"/>
        <v>20.5352</v>
      </c>
      <c r="H33" s="45">
        <f t="shared" si="2"/>
        <v>77.006999999999991</v>
      </c>
      <c r="I33" s="45">
        <f t="shared" si="3"/>
        <v>1124.3022000000001</v>
      </c>
      <c r="J33" s="45">
        <f t="shared" si="4"/>
        <v>179.88835200000003</v>
      </c>
      <c r="K33" s="45">
        <f t="shared" si="5"/>
        <v>1304.190552</v>
      </c>
      <c r="M33" s="66" t="s">
        <v>137</v>
      </c>
      <c r="N33" s="66" t="s">
        <v>157</v>
      </c>
    </row>
    <row r="34" spans="1:14" ht="14.25">
      <c r="A34" s="2" t="s">
        <v>70</v>
      </c>
      <c r="B34" s="1" t="s">
        <v>71</v>
      </c>
      <c r="C34" s="14">
        <v>1026.76</v>
      </c>
      <c r="F34" s="45">
        <f t="shared" si="0"/>
        <v>1026.76</v>
      </c>
      <c r="G34" s="45">
        <f t="shared" si="1"/>
        <v>20.5352</v>
      </c>
      <c r="H34" s="45">
        <f t="shared" si="2"/>
        <v>77.006999999999991</v>
      </c>
      <c r="I34" s="45">
        <f t="shared" si="3"/>
        <v>1124.3022000000001</v>
      </c>
      <c r="J34" s="45">
        <f t="shared" si="4"/>
        <v>179.88835200000003</v>
      </c>
      <c r="K34" s="45">
        <f t="shared" si="5"/>
        <v>1304.190552</v>
      </c>
      <c r="M34" s="66" t="s">
        <v>131</v>
      </c>
      <c r="N34" s="66" t="s">
        <v>158</v>
      </c>
    </row>
    <row r="35" spans="1:14" ht="14.25">
      <c r="A35" s="2" t="s">
        <v>72</v>
      </c>
      <c r="B35" s="1" t="s">
        <v>73</v>
      </c>
      <c r="C35" s="14">
        <v>2215.46</v>
      </c>
      <c r="F35" s="45">
        <f t="shared" si="0"/>
        <v>2215.46</v>
      </c>
      <c r="G35" s="45">
        <f t="shared" si="1"/>
        <v>44.309200000000004</v>
      </c>
      <c r="H35" s="45">
        <f t="shared" si="2"/>
        <v>166.15950000000001</v>
      </c>
      <c r="I35" s="45">
        <f t="shared" si="3"/>
        <v>2425.9287000000004</v>
      </c>
      <c r="J35" s="45">
        <f t="shared" si="4"/>
        <v>388.14859200000006</v>
      </c>
      <c r="K35" s="45">
        <f t="shared" si="5"/>
        <v>2814.0772920000004</v>
      </c>
      <c r="M35" s="67" t="s">
        <v>131</v>
      </c>
      <c r="N35" s="67" t="s">
        <v>159</v>
      </c>
    </row>
    <row r="36" spans="1:14" ht="14.25">
      <c r="A36" s="2" t="s">
        <v>74</v>
      </c>
      <c r="B36" s="1" t="s">
        <v>75</v>
      </c>
      <c r="C36" s="14">
        <v>1026.76</v>
      </c>
      <c r="F36" s="45">
        <f t="shared" si="0"/>
        <v>1026.76</v>
      </c>
      <c r="G36" s="45">
        <f t="shared" si="1"/>
        <v>20.5352</v>
      </c>
      <c r="H36" s="45">
        <f t="shared" si="2"/>
        <v>77.006999999999991</v>
      </c>
      <c r="I36" s="45">
        <f t="shared" si="3"/>
        <v>1124.3022000000001</v>
      </c>
      <c r="J36" s="45">
        <f t="shared" si="4"/>
        <v>179.88835200000003</v>
      </c>
      <c r="K36" s="45">
        <f t="shared" si="5"/>
        <v>1304.190552</v>
      </c>
      <c r="M36" s="65" t="s">
        <v>131</v>
      </c>
      <c r="N36" s="66" t="s">
        <v>160</v>
      </c>
    </row>
    <row r="37" spans="1:14" ht="14.25">
      <c r="A37" s="2" t="s">
        <v>76</v>
      </c>
      <c r="B37" s="1" t="s">
        <v>77</v>
      </c>
      <c r="C37" s="14">
        <v>1026.76</v>
      </c>
      <c r="F37" s="45">
        <f t="shared" si="0"/>
        <v>1026.76</v>
      </c>
      <c r="G37" s="45">
        <f t="shared" si="1"/>
        <v>20.5352</v>
      </c>
      <c r="H37" s="45">
        <f t="shared" si="2"/>
        <v>77.006999999999991</v>
      </c>
      <c r="I37" s="45">
        <f t="shared" si="3"/>
        <v>1124.3022000000001</v>
      </c>
      <c r="J37" s="45">
        <f t="shared" si="4"/>
        <v>179.88835200000003</v>
      </c>
      <c r="K37" s="45">
        <f t="shared" si="5"/>
        <v>1304.190552</v>
      </c>
      <c r="M37" s="65" t="s">
        <v>137</v>
      </c>
      <c r="N37" s="66" t="s">
        <v>161</v>
      </c>
    </row>
    <row r="38" spans="1:14" ht="14.25">
      <c r="A38" s="2" t="s">
        <v>78</v>
      </c>
      <c r="B38" s="1" t="s">
        <v>79</v>
      </c>
      <c r="C38" s="14">
        <v>1499.96</v>
      </c>
      <c r="F38" s="45">
        <f t="shared" si="0"/>
        <v>1499.96</v>
      </c>
      <c r="G38" s="45">
        <f t="shared" si="1"/>
        <v>29.999200000000002</v>
      </c>
      <c r="H38" s="45">
        <f t="shared" si="2"/>
        <v>112.497</v>
      </c>
      <c r="I38" s="45">
        <f t="shared" si="3"/>
        <v>1642.4562000000001</v>
      </c>
      <c r="J38" s="45">
        <f t="shared" si="4"/>
        <v>262.79299200000003</v>
      </c>
      <c r="K38" s="45">
        <f t="shared" si="5"/>
        <v>1905.2491920000002</v>
      </c>
      <c r="M38" s="65" t="s">
        <v>131</v>
      </c>
      <c r="N38" s="66" t="s">
        <v>162</v>
      </c>
    </row>
    <row r="39" spans="1:14" ht="14.25">
      <c r="A39" s="2" t="s">
        <v>80</v>
      </c>
      <c r="B39" s="1" t="s">
        <v>81</v>
      </c>
      <c r="C39" s="14">
        <v>2387.08</v>
      </c>
      <c r="F39" s="45">
        <f t="shared" si="0"/>
        <v>2387.08</v>
      </c>
      <c r="G39" s="45">
        <f t="shared" si="1"/>
        <v>47.741599999999998</v>
      </c>
      <c r="H39" s="45">
        <f t="shared" si="2"/>
        <v>179.03099999999998</v>
      </c>
      <c r="I39" s="45">
        <f t="shared" si="3"/>
        <v>2613.8525999999997</v>
      </c>
      <c r="J39" s="45">
        <f t="shared" si="4"/>
        <v>418.21641599999998</v>
      </c>
      <c r="K39" s="45">
        <f t="shared" si="5"/>
        <v>3032.0690159999995</v>
      </c>
      <c r="M39" s="65" t="s">
        <v>142</v>
      </c>
      <c r="N39" s="66" t="s">
        <v>163</v>
      </c>
    </row>
    <row r="40" spans="1:14" ht="14.25">
      <c r="A40" s="2" t="s">
        <v>82</v>
      </c>
      <c r="B40" s="1" t="s">
        <v>83</v>
      </c>
      <c r="C40" s="14">
        <v>1026.76</v>
      </c>
      <c r="F40" s="45">
        <f t="shared" si="0"/>
        <v>1026.76</v>
      </c>
      <c r="G40" s="45">
        <f t="shared" si="1"/>
        <v>20.5352</v>
      </c>
      <c r="H40" s="45">
        <f t="shared" si="2"/>
        <v>77.006999999999991</v>
      </c>
      <c r="I40" s="45">
        <f t="shared" si="3"/>
        <v>1124.3022000000001</v>
      </c>
      <c r="J40" s="45">
        <f t="shared" si="4"/>
        <v>179.88835200000003</v>
      </c>
      <c r="K40" s="45">
        <f t="shared" si="5"/>
        <v>1304.190552</v>
      </c>
      <c r="M40" s="65" t="s">
        <v>131</v>
      </c>
      <c r="N40" s="66" t="s">
        <v>164</v>
      </c>
    </row>
    <row r="41" spans="1:14" ht="14.25">
      <c r="A41" s="2" t="s">
        <v>84</v>
      </c>
      <c r="B41" s="1" t="s">
        <v>85</v>
      </c>
      <c r="C41" s="14">
        <v>880.08</v>
      </c>
      <c r="F41" s="45">
        <f t="shared" si="0"/>
        <v>880.08</v>
      </c>
      <c r="G41" s="45">
        <f t="shared" si="1"/>
        <v>17.601600000000001</v>
      </c>
      <c r="H41" s="45">
        <f t="shared" si="2"/>
        <v>66.006</v>
      </c>
      <c r="I41" s="45">
        <f t="shared" si="3"/>
        <v>963.68759999999997</v>
      </c>
      <c r="J41" s="45">
        <f t="shared" si="4"/>
        <v>154.19001599999999</v>
      </c>
      <c r="K41" s="45">
        <f t="shared" si="5"/>
        <v>1117.877616</v>
      </c>
      <c r="M41" s="67" t="s">
        <v>131</v>
      </c>
      <c r="N41" s="67" t="s">
        <v>165</v>
      </c>
    </row>
    <row r="42" spans="1:14" ht="14.25">
      <c r="A42" s="2" t="s">
        <v>86</v>
      </c>
      <c r="B42" s="1" t="s">
        <v>87</v>
      </c>
      <c r="C42" s="14">
        <v>2935.4</v>
      </c>
      <c r="F42" s="45">
        <f t="shared" si="0"/>
        <v>2935.4</v>
      </c>
      <c r="G42" s="45">
        <f t="shared" si="1"/>
        <v>58.708000000000006</v>
      </c>
      <c r="H42" s="45">
        <f t="shared" si="2"/>
        <v>220.155</v>
      </c>
      <c r="I42" s="45">
        <f t="shared" si="3"/>
        <v>3214.2630000000004</v>
      </c>
      <c r="J42" s="45">
        <f t="shared" si="4"/>
        <v>514.28208000000006</v>
      </c>
      <c r="K42" s="45">
        <f t="shared" si="5"/>
        <v>3728.5450800000003</v>
      </c>
      <c r="M42" s="65" t="s">
        <v>137</v>
      </c>
      <c r="N42" s="66" t="s">
        <v>166</v>
      </c>
    </row>
    <row r="43" spans="1:14" ht="14.25">
      <c r="A43" s="2" t="s">
        <v>88</v>
      </c>
      <c r="B43" s="1" t="s">
        <v>89</v>
      </c>
      <c r="C43" s="14">
        <v>1026.76</v>
      </c>
      <c r="F43" s="45">
        <f t="shared" si="0"/>
        <v>1026.76</v>
      </c>
      <c r="G43" s="45">
        <f t="shared" si="1"/>
        <v>20.5352</v>
      </c>
      <c r="H43" s="45">
        <f t="shared" si="2"/>
        <v>77.006999999999991</v>
      </c>
      <c r="I43" s="45">
        <f t="shared" si="3"/>
        <v>1124.3022000000001</v>
      </c>
      <c r="J43" s="45">
        <f t="shared" si="4"/>
        <v>179.88835200000003</v>
      </c>
      <c r="K43" s="45">
        <f t="shared" si="5"/>
        <v>1304.190552</v>
      </c>
      <c r="M43" s="68" t="s">
        <v>131</v>
      </c>
      <c r="N43" s="68" t="s">
        <v>167</v>
      </c>
    </row>
    <row r="44" spans="1:14" ht="14.25">
      <c r="A44" s="2" t="s">
        <v>90</v>
      </c>
      <c r="B44" s="1" t="s">
        <v>91</v>
      </c>
      <c r="C44" s="14">
        <v>1026.76</v>
      </c>
      <c r="F44" s="45">
        <f t="shared" si="0"/>
        <v>1026.76</v>
      </c>
      <c r="G44" s="45">
        <f t="shared" si="1"/>
        <v>20.5352</v>
      </c>
      <c r="H44" s="45">
        <f t="shared" si="2"/>
        <v>77.006999999999991</v>
      </c>
      <c r="I44" s="45">
        <f t="shared" si="3"/>
        <v>1124.3022000000001</v>
      </c>
      <c r="J44" s="45">
        <f t="shared" si="4"/>
        <v>179.88835200000003</v>
      </c>
      <c r="K44" s="45">
        <f t="shared" si="5"/>
        <v>1304.190552</v>
      </c>
      <c r="M44" s="65" t="s">
        <v>131</v>
      </c>
      <c r="N44" s="66" t="s">
        <v>168</v>
      </c>
    </row>
    <row r="47" spans="1:14" s="8" customFormat="1">
      <c r="A47" s="16"/>
      <c r="C47" s="8" t="s">
        <v>92</v>
      </c>
      <c r="F47" s="8" t="s">
        <v>92</v>
      </c>
      <c r="G47" s="8" t="s">
        <v>92</v>
      </c>
      <c r="H47" s="8" t="s">
        <v>92</v>
      </c>
      <c r="I47" s="8" t="s">
        <v>92</v>
      </c>
      <c r="J47" s="8" t="s">
        <v>92</v>
      </c>
      <c r="K47" s="8" t="s">
        <v>92</v>
      </c>
    </row>
    <row r="48" spans="1:14" ht="13.5" thickBot="1">
      <c r="A48" s="19" t="s">
        <v>93</v>
      </c>
      <c r="B48" s="1" t="s">
        <v>94</v>
      </c>
      <c r="C48" s="18">
        <v>118893.4</v>
      </c>
      <c r="F48" s="46">
        <f>SUM(F11:F44)</f>
        <v>118893.39999999994</v>
      </c>
      <c r="G48" s="46">
        <f t="shared" ref="G48:K48" si="6">SUM(G11:G44)</f>
        <v>2377.867999999999</v>
      </c>
      <c r="H48" s="46">
        <f t="shared" si="6"/>
        <v>8917.0049999999956</v>
      </c>
      <c r="I48" s="46">
        <f t="shared" si="6"/>
        <v>130188.27300000007</v>
      </c>
      <c r="J48" s="46">
        <f t="shared" si="6"/>
        <v>20830.123680000015</v>
      </c>
      <c r="K48" s="46">
        <f t="shared" si="6"/>
        <v>151018.39668000012</v>
      </c>
    </row>
    <row r="49" spans="1:3" ht="12" thickTop="1"/>
    <row r="50" spans="1:3">
      <c r="C50" s="1" t="s">
        <v>94</v>
      </c>
    </row>
    <row r="51" spans="1:3">
      <c r="A51" s="2" t="s">
        <v>94</v>
      </c>
      <c r="B51" s="1" t="s">
        <v>94</v>
      </c>
      <c r="C51" s="17"/>
    </row>
  </sheetData>
  <autoFilter ref="A10:S44"/>
  <mergeCells count="1">
    <mergeCell ref="F7:K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1"/>
  <sheetViews>
    <sheetView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A49" sqref="A49"/>
    </sheetView>
  </sheetViews>
  <sheetFormatPr baseColWidth="10" defaultRowHeight="11.25"/>
  <cols>
    <col min="1" max="1" width="9.140625" style="2" customWidth="1"/>
    <col min="2" max="2" width="27.5703125" style="1" customWidth="1"/>
    <col min="3" max="3" width="11.85546875" style="1" customWidth="1"/>
    <col min="4" max="4" width="11.7109375" style="1" customWidth="1"/>
    <col min="5" max="5" width="13" style="1" bestFit="1" customWidth="1"/>
    <col min="6" max="6" width="13.5703125" style="1" bestFit="1" customWidth="1"/>
    <col min="7" max="7" width="14.5703125" style="1" bestFit="1" customWidth="1"/>
    <col min="8" max="10" width="13" style="1" bestFit="1" customWidth="1"/>
    <col min="11" max="11" width="10.85546875" style="1" customWidth="1"/>
    <col min="12" max="12" width="9.5703125" style="1" customWidth="1"/>
    <col min="13" max="13" width="12.28515625" style="1" customWidth="1"/>
    <col min="14" max="14" width="9.85546875" style="1" customWidth="1"/>
    <col min="15" max="16" width="13" style="1" bestFit="1" customWidth="1"/>
    <col min="17" max="16384" width="11.42578125" style="1"/>
  </cols>
  <sheetData>
    <row r="1" spans="1:16" ht="18" customHeight="1">
      <c r="A1" s="3" t="s">
        <v>0</v>
      </c>
      <c r="B1" s="48" t="s">
        <v>94</v>
      </c>
      <c r="C1" s="49"/>
      <c r="D1" s="49"/>
    </row>
    <row r="2" spans="1:16" ht="24.95" customHeight="1">
      <c r="A2" s="4" t="s">
        <v>1</v>
      </c>
      <c r="B2" s="50" t="s">
        <v>2</v>
      </c>
      <c r="C2" s="51"/>
      <c r="D2" s="51"/>
    </row>
    <row r="3" spans="1:16" ht="15.75">
      <c r="B3" s="52" t="s">
        <v>3</v>
      </c>
      <c r="C3" s="53"/>
      <c r="D3" s="53"/>
      <c r="E3" s="8"/>
    </row>
    <row r="4" spans="1:16" ht="15">
      <c r="B4" s="54" t="s">
        <v>4</v>
      </c>
      <c r="C4" s="53"/>
      <c r="D4" s="53"/>
      <c r="E4" s="8"/>
    </row>
    <row r="5" spans="1:16">
      <c r="B5" s="7" t="s">
        <v>5</v>
      </c>
      <c r="C5" s="7"/>
      <c r="D5" s="7"/>
    </row>
    <row r="6" spans="1:16">
      <c r="B6" s="7" t="s">
        <v>6</v>
      </c>
    </row>
    <row r="8" spans="1:16" s="5" customFormat="1" ht="23.25" thickBot="1">
      <c r="A8" s="9" t="s">
        <v>7</v>
      </c>
      <c r="B8" s="10" t="s">
        <v>8</v>
      </c>
      <c r="C8" s="10" t="s">
        <v>9</v>
      </c>
      <c r="D8" s="10" t="s">
        <v>10</v>
      </c>
      <c r="E8" s="10" t="s">
        <v>11</v>
      </c>
      <c r="F8" s="11" t="s">
        <v>12</v>
      </c>
      <c r="G8" s="10" t="s">
        <v>13</v>
      </c>
      <c r="H8" s="10" t="s">
        <v>14</v>
      </c>
      <c r="I8" s="10" t="s">
        <v>15</v>
      </c>
      <c r="J8" s="10" t="s">
        <v>16</v>
      </c>
      <c r="K8" s="10" t="s">
        <v>17</v>
      </c>
      <c r="L8" s="10" t="s">
        <v>18</v>
      </c>
      <c r="M8" s="10" t="s">
        <v>19</v>
      </c>
      <c r="N8" s="10" t="s">
        <v>20</v>
      </c>
      <c r="O8" s="11" t="s">
        <v>21</v>
      </c>
      <c r="P8" s="12" t="s">
        <v>22</v>
      </c>
    </row>
    <row r="9" spans="1:16" ht="12" thickTop="1">
      <c r="A9" s="13" t="s">
        <v>23</v>
      </c>
    </row>
    <row r="11" spans="1:16">
      <c r="A11" s="2" t="s">
        <v>24</v>
      </c>
      <c r="B11" s="1" t="s">
        <v>25</v>
      </c>
      <c r="C11" s="14">
        <v>880.08</v>
      </c>
      <c r="D11" s="14">
        <v>146.68</v>
      </c>
      <c r="E11" s="14">
        <v>3813.47</v>
      </c>
      <c r="F11" s="14">
        <v>4840.2299999999996</v>
      </c>
      <c r="G11" s="14">
        <v>0</v>
      </c>
      <c r="H11" s="14">
        <v>0</v>
      </c>
      <c r="I11" s="14">
        <v>0</v>
      </c>
      <c r="J11" s="14">
        <v>0</v>
      </c>
      <c r="K11" s="14">
        <v>779.73</v>
      </c>
      <c r="L11" s="14">
        <v>327.10000000000002</v>
      </c>
      <c r="M11" s="14">
        <v>0</v>
      </c>
      <c r="N11" s="14">
        <v>0.2</v>
      </c>
      <c r="O11" s="14">
        <v>1107.03</v>
      </c>
      <c r="P11" s="14">
        <v>3733.2</v>
      </c>
    </row>
    <row r="12" spans="1:16">
      <c r="A12" s="2" t="s">
        <v>26</v>
      </c>
      <c r="B12" s="1" t="s">
        <v>27</v>
      </c>
      <c r="C12" s="14">
        <v>880.08</v>
      </c>
      <c r="D12" s="14">
        <v>146.68</v>
      </c>
      <c r="E12" s="14">
        <v>0</v>
      </c>
      <c r="F12" s="14">
        <v>1026.76</v>
      </c>
      <c r="G12" s="14">
        <v>0</v>
      </c>
      <c r="H12" s="14">
        <v>0</v>
      </c>
      <c r="I12" s="14">
        <v>0</v>
      </c>
      <c r="J12" s="15">
        <v>-18.41</v>
      </c>
      <c r="K12" s="14">
        <v>0</v>
      </c>
      <c r="L12" s="14">
        <v>155.5</v>
      </c>
      <c r="M12" s="14">
        <v>0</v>
      </c>
      <c r="N12" s="14">
        <v>7.0000000000000007E-2</v>
      </c>
      <c r="O12" s="14">
        <v>137.16</v>
      </c>
      <c r="P12" s="14">
        <v>889.6</v>
      </c>
    </row>
    <row r="13" spans="1:16">
      <c r="A13" s="2" t="s">
        <v>28</v>
      </c>
      <c r="B13" s="1" t="s">
        <v>29</v>
      </c>
      <c r="C13" s="14">
        <v>880.08</v>
      </c>
      <c r="D13" s="14">
        <v>146.68</v>
      </c>
      <c r="E13" s="14">
        <v>7117.66</v>
      </c>
      <c r="F13" s="14">
        <v>8144.42</v>
      </c>
      <c r="G13" s="14">
        <v>15</v>
      </c>
      <c r="H13" s="14">
        <v>509.2</v>
      </c>
      <c r="I13" s="14">
        <v>0</v>
      </c>
      <c r="J13" s="14">
        <v>0</v>
      </c>
      <c r="K13" s="14">
        <v>1596.16</v>
      </c>
      <c r="L13" s="14">
        <v>263.97000000000003</v>
      </c>
      <c r="M13" s="14">
        <v>0</v>
      </c>
      <c r="N13" s="15">
        <v>-0.11</v>
      </c>
      <c r="O13" s="14">
        <v>2384.2199999999998</v>
      </c>
      <c r="P13" s="14">
        <v>5760.2</v>
      </c>
    </row>
    <row r="14" spans="1:16">
      <c r="A14" s="2" t="s">
        <v>30</v>
      </c>
      <c r="B14" s="1" t="s">
        <v>31</v>
      </c>
      <c r="C14" s="14">
        <v>1500</v>
      </c>
      <c r="D14" s="14">
        <v>250</v>
      </c>
      <c r="E14" s="14">
        <v>0</v>
      </c>
      <c r="F14" s="14">
        <v>1750</v>
      </c>
      <c r="G14" s="14">
        <v>0</v>
      </c>
      <c r="H14" s="14">
        <v>0</v>
      </c>
      <c r="I14" s="14">
        <v>0</v>
      </c>
      <c r="J14" s="14">
        <v>0</v>
      </c>
      <c r="K14" s="14">
        <v>144.21</v>
      </c>
      <c r="L14" s="14">
        <v>44.69</v>
      </c>
      <c r="M14" s="14">
        <v>0</v>
      </c>
      <c r="N14" s="15">
        <v>-0.1</v>
      </c>
      <c r="O14" s="14">
        <v>188.8</v>
      </c>
      <c r="P14" s="14">
        <v>1561.2</v>
      </c>
    </row>
    <row r="15" spans="1:16">
      <c r="A15" s="2" t="s">
        <v>32</v>
      </c>
      <c r="B15" s="1" t="s">
        <v>33</v>
      </c>
      <c r="C15" s="14">
        <v>880.08</v>
      </c>
      <c r="D15" s="14">
        <v>146.68</v>
      </c>
      <c r="E15" s="14">
        <v>500</v>
      </c>
      <c r="F15" s="14">
        <v>1526.76</v>
      </c>
      <c r="G15" s="14">
        <v>15</v>
      </c>
      <c r="H15" s="14">
        <v>557.36</v>
      </c>
      <c r="I15" s="14">
        <v>0</v>
      </c>
      <c r="J15" s="14">
        <v>0</v>
      </c>
      <c r="K15" s="14">
        <v>59.18</v>
      </c>
      <c r="L15" s="14">
        <v>158.25</v>
      </c>
      <c r="M15" s="14">
        <v>0</v>
      </c>
      <c r="N15" s="14">
        <v>0.17</v>
      </c>
      <c r="O15" s="14">
        <v>789.96</v>
      </c>
      <c r="P15" s="14">
        <v>736.8</v>
      </c>
    </row>
    <row r="16" spans="1:16">
      <c r="A16" s="2" t="s">
        <v>34</v>
      </c>
      <c r="B16" s="1" t="s">
        <v>35</v>
      </c>
      <c r="C16" s="14">
        <v>880.08</v>
      </c>
      <c r="D16" s="14">
        <v>146.68</v>
      </c>
      <c r="E16" s="14">
        <v>0</v>
      </c>
      <c r="F16" s="14">
        <v>1026.76</v>
      </c>
      <c r="G16" s="14">
        <v>0</v>
      </c>
      <c r="H16" s="14">
        <v>0</v>
      </c>
      <c r="I16" s="14">
        <v>0</v>
      </c>
      <c r="J16" s="15">
        <v>-18.41</v>
      </c>
      <c r="K16" s="14">
        <v>0</v>
      </c>
      <c r="L16" s="14">
        <v>45.36</v>
      </c>
      <c r="M16" s="14">
        <v>0</v>
      </c>
      <c r="N16" s="14">
        <v>0.01</v>
      </c>
      <c r="O16" s="14">
        <v>26.96</v>
      </c>
      <c r="P16" s="14">
        <v>999.8</v>
      </c>
    </row>
    <row r="17" spans="1:16">
      <c r="A17" s="2" t="s">
        <v>36</v>
      </c>
      <c r="B17" s="1" t="s">
        <v>37</v>
      </c>
      <c r="C17" s="14">
        <v>4000.08</v>
      </c>
      <c r="D17" s="14">
        <v>666.68</v>
      </c>
      <c r="E17" s="14">
        <v>2490.31</v>
      </c>
      <c r="F17" s="14">
        <v>7157.07</v>
      </c>
      <c r="G17" s="14">
        <v>0</v>
      </c>
      <c r="H17" s="14">
        <v>0</v>
      </c>
      <c r="I17" s="14">
        <v>0</v>
      </c>
      <c r="J17" s="14">
        <v>0</v>
      </c>
      <c r="K17" s="14">
        <v>1324.65</v>
      </c>
      <c r="L17" s="14">
        <v>360.26</v>
      </c>
      <c r="M17" s="14">
        <v>0</v>
      </c>
      <c r="N17" s="15">
        <v>-0.04</v>
      </c>
      <c r="O17" s="14">
        <v>1684.87</v>
      </c>
      <c r="P17" s="14">
        <v>5472.2</v>
      </c>
    </row>
    <row r="18" spans="1:16">
      <c r="A18" s="2" t="s">
        <v>38</v>
      </c>
      <c r="B18" s="1" t="s">
        <v>39</v>
      </c>
      <c r="C18" s="14">
        <v>880.08</v>
      </c>
      <c r="D18" s="14">
        <v>146.68</v>
      </c>
      <c r="E18" s="14">
        <v>2765.72</v>
      </c>
      <c r="F18" s="14">
        <v>3792.48</v>
      </c>
      <c r="G18" s="14">
        <v>0</v>
      </c>
      <c r="H18" s="14">
        <v>0</v>
      </c>
      <c r="I18" s="14">
        <v>0</v>
      </c>
      <c r="J18" s="14">
        <v>0</v>
      </c>
      <c r="K18" s="14">
        <v>554.67999999999995</v>
      </c>
      <c r="L18" s="14">
        <v>281.52</v>
      </c>
      <c r="M18" s="14">
        <v>0</v>
      </c>
      <c r="N18" s="15">
        <v>-0.12</v>
      </c>
      <c r="O18" s="14">
        <v>836.08</v>
      </c>
      <c r="P18" s="14">
        <v>2956.4</v>
      </c>
    </row>
    <row r="19" spans="1:16">
      <c r="A19" s="2" t="s">
        <v>40</v>
      </c>
      <c r="B19" s="1" t="s">
        <v>41</v>
      </c>
      <c r="C19" s="14">
        <v>1000.08</v>
      </c>
      <c r="D19" s="14">
        <v>166.68</v>
      </c>
      <c r="E19" s="14">
        <v>1282.04</v>
      </c>
      <c r="F19" s="14">
        <v>2448.8000000000002</v>
      </c>
      <c r="G19" s="14">
        <v>15</v>
      </c>
      <c r="H19" s="14">
        <v>578.54</v>
      </c>
      <c r="I19" s="14">
        <v>0</v>
      </c>
      <c r="J19" s="14">
        <v>0</v>
      </c>
      <c r="K19" s="14">
        <v>267.67</v>
      </c>
      <c r="L19" s="14">
        <v>138.4</v>
      </c>
      <c r="M19" s="14">
        <v>0</v>
      </c>
      <c r="N19" s="15">
        <v>-0.01</v>
      </c>
      <c r="O19" s="14">
        <v>999.6</v>
      </c>
      <c r="P19" s="14">
        <v>1449.2</v>
      </c>
    </row>
    <row r="20" spans="1:16">
      <c r="A20" s="2" t="s">
        <v>42</v>
      </c>
      <c r="B20" s="1" t="s">
        <v>43</v>
      </c>
      <c r="C20" s="14">
        <v>6000</v>
      </c>
      <c r="D20" s="14">
        <v>1000</v>
      </c>
      <c r="E20" s="14">
        <v>3399.9</v>
      </c>
      <c r="F20" s="14">
        <v>10399.9</v>
      </c>
      <c r="G20" s="14">
        <v>15</v>
      </c>
      <c r="H20" s="14">
        <v>205.17</v>
      </c>
      <c r="I20" s="14">
        <v>0</v>
      </c>
      <c r="J20" s="14">
        <v>0</v>
      </c>
      <c r="K20" s="14">
        <v>2272.81</v>
      </c>
      <c r="L20" s="14">
        <v>360.26</v>
      </c>
      <c r="M20" s="14">
        <v>0</v>
      </c>
      <c r="N20" s="15">
        <v>-0.14000000000000001</v>
      </c>
      <c r="O20" s="14">
        <v>2853.1</v>
      </c>
      <c r="P20" s="14">
        <v>7546.8</v>
      </c>
    </row>
    <row r="21" spans="1:16">
      <c r="A21" s="2" t="s">
        <v>44</v>
      </c>
      <c r="B21" s="1" t="s">
        <v>45</v>
      </c>
      <c r="C21" s="14">
        <v>880.08</v>
      </c>
      <c r="D21" s="14">
        <v>146.68</v>
      </c>
      <c r="E21" s="14">
        <v>0</v>
      </c>
      <c r="F21" s="14">
        <v>1026.76</v>
      </c>
      <c r="G21" s="14">
        <v>0</v>
      </c>
      <c r="H21" s="14">
        <v>0</v>
      </c>
      <c r="I21" s="14">
        <v>0</v>
      </c>
      <c r="J21" s="15">
        <v>-18.41</v>
      </c>
      <c r="K21" s="14">
        <v>0</v>
      </c>
      <c r="L21" s="14">
        <v>223.48</v>
      </c>
      <c r="M21" s="14">
        <v>0</v>
      </c>
      <c r="N21" s="15">
        <v>-0.11</v>
      </c>
      <c r="O21" s="14">
        <v>204.96</v>
      </c>
      <c r="P21" s="14">
        <v>821.8</v>
      </c>
    </row>
    <row r="22" spans="1:16">
      <c r="A22" s="2" t="s">
        <v>46</v>
      </c>
      <c r="B22" s="1" t="s">
        <v>47</v>
      </c>
      <c r="C22" s="14">
        <v>880.08</v>
      </c>
      <c r="D22" s="14">
        <v>146.68</v>
      </c>
      <c r="E22" s="14">
        <v>2008.44</v>
      </c>
      <c r="F22" s="14">
        <v>3035.2</v>
      </c>
      <c r="G22" s="14">
        <v>0</v>
      </c>
      <c r="H22" s="14">
        <v>0</v>
      </c>
      <c r="I22" s="14">
        <v>0</v>
      </c>
      <c r="J22" s="14">
        <v>0</v>
      </c>
      <c r="K22" s="14">
        <v>392.93</v>
      </c>
      <c r="L22" s="14">
        <v>119.17</v>
      </c>
      <c r="M22" s="14">
        <v>0</v>
      </c>
      <c r="N22" s="14">
        <v>0.1</v>
      </c>
      <c r="O22" s="14">
        <v>512.20000000000005</v>
      </c>
      <c r="P22" s="14">
        <v>2523</v>
      </c>
    </row>
    <row r="23" spans="1:16">
      <c r="A23" s="2" t="s">
        <v>48</v>
      </c>
      <c r="B23" s="1" t="s">
        <v>49</v>
      </c>
      <c r="C23" s="14">
        <v>880.08</v>
      </c>
      <c r="D23" s="14">
        <v>146.68</v>
      </c>
      <c r="E23" s="14">
        <v>10184.629999999999</v>
      </c>
      <c r="F23" s="14">
        <v>11211.39</v>
      </c>
      <c r="G23" s="14">
        <v>0</v>
      </c>
      <c r="H23" s="14">
        <v>0</v>
      </c>
      <c r="I23" s="14">
        <v>0</v>
      </c>
      <c r="J23" s="14">
        <v>0</v>
      </c>
      <c r="K23" s="14">
        <v>2516.2600000000002</v>
      </c>
      <c r="L23" s="14">
        <v>344.5</v>
      </c>
      <c r="M23" s="14">
        <v>0</v>
      </c>
      <c r="N23" s="14">
        <v>0.03</v>
      </c>
      <c r="O23" s="14">
        <v>2860.79</v>
      </c>
      <c r="P23" s="14">
        <v>8350.6</v>
      </c>
    </row>
    <row r="24" spans="1:16">
      <c r="A24" s="2" t="s">
        <v>50</v>
      </c>
      <c r="B24" s="1" t="s">
        <v>51</v>
      </c>
      <c r="C24" s="14">
        <v>4000.08</v>
      </c>
      <c r="D24" s="14">
        <v>666.68</v>
      </c>
      <c r="E24" s="14">
        <v>9626.18</v>
      </c>
      <c r="F24" s="14">
        <v>14292.94</v>
      </c>
      <c r="G24" s="14">
        <v>15</v>
      </c>
      <c r="H24" s="14">
        <v>416.28</v>
      </c>
      <c r="I24" s="14">
        <v>0</v>
      </c>
      <c r="J24" s="14">
        <v>0</v>
      </c>
      <c r="K24" s="14">
        <v>3440.72</v>
      </c>
      <c r="L24" s="14">
        <v>360.26</v>
      </c>
      <c r="M24" s="14">
        <v>0</v>
      </c>
      <c r="N24" s="14">
        <v>0.08</v>
      </c>
      <c r="O24" s="14">
        <v>4232.34</v>
      </c>
      <c r="P24" s="14">
        <v>10060.6</v>
      </c>
    </row>
    <row r="25" spans="1:16">
      <c r="A25" s="2" t="s">
        <v>52</v>
      </c>
      <c r="B25" s="1" t="s">
        <v>53</v>
      </c>
      <c r="C25" s="14">
        <v>880.08</v>
      </c>
      <c r="D25" s="14">
        <v>146.68</v>
      </c>
      <c r="E25" s="14">
        <v>0</v>
      </c>
      <c r="F25" s="14">
        <v>1026.76</v>
      </c>
      <c r="G25" s="14">
        <v>15</v>
      </c>
      <c r="H25" s="14">
        <v>803.57</v>
      </c>
      <c r="I25" s="14">
        <v>0</v>
      </c>
      <c r="J25" s="15">
        <v>-18.41</v>
      </c>
      <c r="K25" s="14">
        <v>0</v>
      </c>
      <c r="L25" s="14">
        <v>111.14</v>
      </c>
      <c r="M25" s="14">
        <v>0</v>
      </c>
      <c r="N25" s="14">
        <v>0.06</v>
      </c>
      <c r="O25" s="14">
        <v>911.36</v>
      </c>
      <c r="P25" s="14">
        <v>115.4</v>
      </c>
    </row>
    <row r="26" spans="1:16">
      <c r="A26" s="2" t="s">
        <v>54</v>
      </c>
      <c r="B26" s="1" t="s">
        <v>55</v>
      </c>
      <c r="C26" s="14">
        <v>880.08</v>
      </c>
      <c r="D26" s="14">
        <v>146.68</v>
      </c>
      <c r="E26" s="14">
        <v>2114.75</v>
      </c>
      <c r="F26" s="14">
        <v>3141.51</v>
      </c>
      <c r="G26" s="14">
        <v>0</v>
      </c>
      <c r="H26" s="14">
        <v>0</v>
      </c>
      <c r="I26" s="14">
        <v>0</v>
      </c>
      <c r="J26" s="14">
        <v>0</v>
      </c>
      <c r="K26" s="14">
        <v>415.64</v>
      </c>
      <c r="L26" s="14">
        <v>314.13</v>
      </c>
      <c r="M26" s="14">
        <v>0</v>
      </c>
      <c r="N26" s="15">
        <v>-0.06</v>
      </c>
      <c r="O26" s="14">
        <v>729.71</v>
      </c>
      <c r="P26" s="14">
        <v>2411.8000000000002</v>
      </c>
    </row>
    <row r="27" spans="1:16">
      <c r="A27" s="2" t="s">
        <v>56</v>
      </c>
      <c r="B27" s="1" t="s">
        <v>57</v>
      </c>
      <c r="C27" s="14">
        <v>880.08</v>
      </c>
      <c r="D27" s="14">
        <v>146.68</v>
      </c>
      <c r="E27" s="14">
        <v>8067.99</v>
      </c>
      <c r="F27" s="14">
        <v>9094.75</v>
      </c>
      <c r="G27" s="14">
        <v>0</v>
      </c>
      <c r="H27" s="14">
        <v>0</v>
      </c>
      <c r="I27" s="14">
        <v>0</v>
      </c>
      <c r="J27" s="14">
        <v>0</v>
      </c>
      <c r="K27" s="14">
        <v>1881.26</v>
      </c>
      <c r="L27" s="14">
        <v>231.63</v>
      </c>
      <c r="M27" s="14">
        <v>0</v>
      </c>
      <c r="N27" s="15">
        <v>-0.14000000000000001</v>
      </c>
      <c r="O27" s="14">
        <v>2112.75</v>
      </c>
      <c r="P27" s="14">
        <v>6982</v>
      </c>
    </row>
    <row r="28" spans="1:16">
      <c r="A28" s="2" t="s">
        <v>58</v>
      </c>
      <c r="B28" s="1" t="s">
        <v>59</v>
      </c>
      <c r="C28" s="14">
        <v>1000.08</v>
      </c>
      <c r="D28" s="14">
        <v>166.68</v>
      </c>
      <c r="E28" s="14">
        <v>1284.82</v>
      </c>
      <c r="F28" s="14">
        <v>2451.58</v>
      </c>
      <c r="G28" s="14">
        <v>0</v>
      </c>
      <c r="H28" s="14">
        <v>0</v>
      </c>
      <c r="I28" s="14">
        <v>0</v>
      </c>
      <c r="J28" s="14">
        <v>0</v>
      </c>
      <c r="K28" s="14">
        <v>268.27</v>
      </c>
      <c r="L28" s="14">
        <v>121.85</v>
      </c>
      <c r="M28" s="14">
        <v>0</v>
      </c>
      <c r="N28" s="14">
        <v>0.06</v>
      </c>
      <c r="O28" s="14">
        <v>390.18</v>
      </c>
      <c r="P28" s="14">
        <v>2061.4</v>
      </c>
    </row>
    <row r="29" spans="1:16">
      <c r="A29" s="2" t="s">
        <v>60</v>
      </c>
      <c r="B29" s="1" t="s">
        <v>61</v>
      </c>
      <c r="C29" s="14">
        <v>880.08</v>
      </c>
      <c r="D29" s="14">
        <v>146.68</v>
      </c>
      <c r="E29" s="14">
        <v>0</v>
      </c>
      <c r="F29" s="14">
        <v>1026.76</v>
      </c>
      <c r="G29" s="14">
        <v>0</v>
      </c>
      <c r="H29" s="14">
        <v>0</v>
      </c>
      <c r="I29" s="14">
        <v>0</v>
      </c>
      <c r="J29" s="15">
        <v>-18.41</v>
      </c>
      <c r="K29" s="14">
        <v>0</v>
      </c>
      <c r="L29" s="14">
        <v>234.17</v>
      </c>
      <c r="M29" s="14">
        <v>0</v>
      </c>
      <c r="N29" s="14">
        <v>0</v>
      </c>
      <c r="O29" s="14">
        <v>215.76</v>
      </c>
      <c r="P29" s="14">
        <v>811</v>
      </c>
    </row>
    <row r="30" spans="1:16">
      <c r="A30" s="2" t="s">
        <v>62</v>
      </c>
      <c r="B30" s="1" t="s">
        <v>63</v>
      </c>
      <c r="C30" s="14">
        <v>4000.08</v>
      </c>
      <c r="D30" s="14">
        <v>666.68</v>
      </c>
      <c r="E30" s="14">
        <v>672.57</v>
      </c>
      <c r="F30" s="14">
        <v>5339.33</v>
      </c>
      <c r="G30" s="14">
        <v>15</v>
      </c>
      <c r="H30" s="14">
        <v>222.69</v>
      </c>
      <c r="I30" s="14">
        <v>0</v>
      </c>
      <c r="J30" s="14">
        <v>0</v>
      </c>
      <c r="K30" s="14">
        <v>897.12</v>
      </c>
      <c r="L30" s="14">
        <v>360.26</v>
      </c>
      <c r="M30" s="14">
        <v>0</v>
      </c>
      <c r="N30" s="14">
        <v>0.06</v>
      </c>
      <c r="O30" s="14">
        <v>1495.13</v>
      </c>
      <c r="P30" s="14">
        <v>3844.2</v>
      </c>
    </row>
    <row r="31" spans="1:16">
      <c r="A31" s="2" t="s">
        <v>64</v>
      </c>
      <c r="B31" s="1" t="s">
        <v>65</v>
      </c>
      <c r="C31" s="14">
        <v>880.08</v>
      </c>
      <c r="D31" s="14">
        <v>146.68</v>
      </c>
      <c r="E31" s="14">
        <v>5974.42</v>
      </c>
      <c r="F31" s="14">
        <v>7001.18</v>
      </c>
      <c r="G31" s="14">
        <v>15</v>
      </c>
      <c r="H31" s="14">
        <v>0</v>
      </c>
      <c r="I31" s="14">
        <v>707.65</v>
      </c>
      <c r="J31" s="14">
        <v>0</v>
      </c>
      <c r="K31" s="14">
        <v>1287.98</v>
      </c>
      <c r="L31" s="14">
        <v>184.31</v>
      </c>
      <c r="M31" s="14">
        <v>0</v>
      </c>
      <c r="N31" s="14">
        <v>0.04</v>
      </c>
      <c r="O31" s="14">
        <v>2194.98</v>
      </c>
      <c r="P31" s="14">
        <v>4806.2</v>
      </c>
    </row>
    <row r="32" spans="1:16">
      <c r="A32" s="2" t="s">
        <v>66</v>
      </c>
      <c r="B32" s="1" t="s">
        <v>67</v>
      </c>
      <c r="C32" s="14">
        <v>880.08</v>
      </c>
      <c r="D32" s="14">
        <v>146.68</v>
      </c>
      <c r="E32" s="14">
        <v>0</v>
      </c>
      <c r="F32" s="14">
        <v>1026.76</v>
      </c>
      <c r="G32" s="14">
        <v>0</v>
      </c>
      <c r="H32" s="14">
        <v>0</v>
      </c>
      <c r="I32" s="14">
        <v>0</v>
      </c>
      <c r="J32" s="15">
        <v>-18.41</v>
      </c>
      <c r="K32" s="14">
        <v>0</v>
      </c>
      <c r="L32" s="14">
        <v>57.84</v>
      </c>
      <c r="M32" s="14">
        <v>0</v>
      </c>
      <c r="N32" s="15">
        <v>-7.0000000000000007E-2</v>
      </c>
      <c r="O32" s="14">
        <v>39.36</v>
      </c>
      <c r="P32" s="14">
        <v>987.4</v>
      </c>
    </row>
    <row r="33" spans="1:16">
      <c r="A33" s="2" t="s">
        <v>68</v>
      </c>
      <c r="B33" s="1" t="s">
        <v>69</v>
      </c>
      <c r="C33" s="14">
        <v>880.08</v>
      </c>
      <c r="D33" s="14">
        <v>146.68</v>
      </c>
      <c r="E33" s="14">
        <v>0</v>
      </c>
      <c r="F33" s="14">
        <v>1026.76</v>
      </c>
      <c r="G33" s="14">
        <v>0</v>
      </c>
      <c r="H33" s="14">
        <v>0</v>
      </c>
      <c r="I33" s="14">
        <v>0</v>
      </c>
      <c r="J33" s="15">
        <v>-18.41</v>
      </c>
      <c r="K33" s="14">
        <v>0</v>
      </c>
      <c r="L33" s="14">
        <v>121.93</v>
      </c>
      <c r="M33" s="14">
        <v>215</v>
      </c>
      <c r="N33" s="14">
        <v>0.04</v>
      </c>
      <c r="O33" s="14">
        <v>318.56</v>
      </c>
      <c r="P33" s="14">
        <v>708.2</v>
      </c>
    </row>
    <row r="34" spans="1:16">
      <c r="A34" s="2" t="s">
        <v>70</v>
      </c>
      <c r="B34" s="1" t="s">
        <v>71</v>
      </c>
      <c r="C34" s="14">
        <v>880.08</v>
      </c>
      <c r="D34" s="14">
        <v>146.68</v>
      </c>
      <c r="E34" s="14">
        <v>0</v>
      </c>
      <c r="F34" s="14">
        <v>1026.76</v>
      </c>
      <c r="G34" s="14">
        <v>0</v>
      </c>
      <c r="H34" s="14">
        <v>0</v>
      </c>
      <c r="I34" s="14">
        <v>0</v>
      </c>
      <c r="J34" s="15">
        <v>-18.41</v>
      </c>
      <c r="K34" s="14">
        <v>0</v>
      </c>
      <c r="L34" s="14">
        <v>147.81</v>
      </c>
      <c r="M34" s="14">
        <v>0</v>
      </c>
      <c r="N34" s="15">
        <v>-0.04</v>
      </c>
      <c r="O34" s="14">
        <v>129.36000000000001</v>
      </c>
      <c r="P34" s="14">
        <v>897.4</v>
      </c>
    </row>
    <row r="35" spans="1:16">
      <c r="A35" s="2" t="s">
        <v>72</v>
      </c>
      <c r="B35" s="1" t="s">
        <v>73</v>
      </c>
      <c r="C35" s="14">
        <v>1022.52</v>
      </c>
      <c r="D35" s="14">
        <v>170.42</v>
      </c>
      <c r="E35" s="14">
        <v>1022.52</v>
      </c>
      <c r="F35" s="14">
        <v>2215.46</v>
      </c>
      <c r="G35" s="14">
        <v>0</v>
      </c>
      <c r="H35" s="14">
        <v>0</v>
      </c>
      <c r="I35" s="14">
        <v>0</v>
      </c>
      <c r="J35" s="14">
        <v>0</v>
      </c>
      <c r="K35" s="14">
        <v>223.2</v>
      </c>
      <c r="L35" s="14">
        <v>29.62</v>
      </c>
      <c r="M35" s="14">
        <v>0</v>
      </c>
      <c r="N35" s="14">
        <v>0.04</v>
      </c>
      <c r="O35" s="14">
        <v>252.86</v>
      </c>
      <c r="P35" s="14">
        <v>1962.6</v>
      </c>
    </row>
    <row r="36" spans="1:16">
      <c r="A36" s="2" t="s">
        <v>74</v>
      </c>
      <c r="B36" s="1" t="s">
        <v>75</v>
      </c>
      <c r="C36" s="14">
        <v>880.08</v>
      </c>
      <c r="D36" s="14">
        <v>146.68</v>
      </c>
      <c r="E36" s="14">
        <v>0</v>
      </c>
      <c r="F36" s="14">
        <v>1026.76</v>
      </c>
      <c r="G36" s="14">
        <v>0</v>
      </c>
      <c r="H36" s="14">
        <v>0</v>
      </c>
      <c r="I36" s="14">
        <v>0</v>
      </c>
      <c r="J36" s="15">
        <v>-18.41</v>
      </c>
      <c r="K36" s="14">
        <v>0</v>
      </c>
      <c r="L36" s="14">
        <v>195.9</v>
      </c>
      <c r="M36" s="14">
        <v>0</v>
      </c>
      <c r="N36" s="14">
        <v>7.0000000000000007E-2</v>
      </c>
      <c r="O36" s="14">
        <v>177.56</v>
      </c>
      <c r="P36" s="14">
        <v>849.2</v>
      </c>
    </row>
    <row r="37" spans="1:16">
      <c r="A37" s="2" t="s">
        <v>76</v>
      </c>
      <c r="B37" s="1" t="s">
        <v>77</v>
      </c>
      <c r="C37" s="14">
        <v>880.08</v>
      </c>
      <c r="D37" s="14">
        <v>146.68</v>
      </c>
      <c r="E37" s="14">
        <v>0</v>
      </c>
      <c r="F37" s="14">
        <v>1026.76</v>
      </c>
      <c r="G37" s="14">
        <v>0</v>
      </c>
      <c r="H37" s="14">
        <v>0</v>
      </c>
      <c r="I37" s="14">
        <v>0</v>
      </c>
      <c r="J37" s="15">
        <v>-18.41</v>
      </c>
      <c r="K37" s="14">
        <v>0</v>
      </c>
      <c r="L37" s="14">
        <v>117.63</v>
      </c>
      <c r="M37" s="14">
        <v>0</v>
      </c>
      <c r="N37" s="14">
        <v>0.14000000000000001</v>
      </c>
      <c r="O37" s="14">
        <v>99.36</v>
      </c>
      <c r="P37" s="14">
        <v>927.4</v>
      </c>
    </row>
    <row r="38" spans="1:16">
      <c r="A38" s="2" t="s">
        <v>78</v>
      </c>
      <c r="B38" s="1" t="s">
        <v>79</v>
      </c>
      <c r="C38" s="14">
        <v>1285.68</v>
      </c>
      <c r="D38" s="14">
        <v>214.28</v>
      </c>
      <c r="E38" s="14">
        <v>0</v>
      </c>
      <c r="F38" s="14">
        <v>1499.96</v>
      </c>
      <c r="G38" s="14">
        <v>0</v>
      </c>
      <c r="H38" s="14">
        <v>0</v>
      </c>
      <c r="I38" s="14">
        <v>0</v>
      </c>
      <c r="J38" s="14">
        <v>0</v>
      </c>
      <c r="K38" s="14">
        <v>56.26</v>
      </c>
      <c r="L38" s="14">
        <v>37.24</v>
      </c>
      <c r="M38" s="14">
        <v>0</v>
      </c>
      <c r="N38" s="14">
        <v>0.06</v>
      </c>
      <c r="O38" s="14">
        <v>93.56</v>
      </c>
      <c r="P38" s="14">
        <v>1406.4</v>
      </c>
    </row>
    <row r="39" spans="1:16">
      <c r="A39" s="2" t="s">
        <v>80</v>
      </c>
      <c r="B39" s="1" t="s">
        <v>81</v>
      </c>
      <c r="C39" s="14">
        <v>1000.02</v>
      </c>
      <c r="D39" s="14">
        <v>166.67</v>
      </c>
      <c r="E39" s="14">
        <v>1220.3900000000001</v>
      </c>
      <c r="F39" s="14">
        <v>2387.08</v>
      </c>
      <c r="G39" s="14">
        <v>0</v>
      </c>
      <c r="H39" s="14">
        <v>0</v>
      </c>
      <c r="I39" s="14">
        <v>0</v>
      </c>
      <c r="J39" s="14">
        <v>0</v>
      </c>
      <c r="K39" s="14">
        <v>254.49</v>
      </c>
      <c r="L39" s="14">
        <v>90.28</v>
      </c>
      <c r="M39" s="14">
        <v>0</v>
      </c>
      <c r="N39" s="15">
        <v>-0.09</v>
      </c>
      <c r="O39" s="14">
        <v>344.68</v>
      </c>
      <c r="P39" s="14">
        <v>2042.4</v>
      </c>
    </row>
    <row r="40" spans="1:16">
      <c r="A40" s="2" t="s">
        <v>82</v>
      </c>
      <c r="B40" s="1" t="s">
        <v>83</v>
      </c>
      <c r="C40" s="14">
        <v>880.08</v>
      </c>
      <c r="D40" s="14">
        <v>146.68</v>
      </c>
      <c r="E40" s="14">
        <v>0</v>
      </c>
      <c r="F40" s="14">
        <v>1026.76</v>
      </c>
      <c r="G40" s="14">
        <v>0</v>
      </c>
      <c r="H40" s="14">
        <v>0</v>
      </c>
      <c r="I40" s="14">
        <v>0</v>
      </c>
      <c r="J40" s="15">
        <v>-18.41</v>
      </c>
      <c r="K40" s="14">
        <v>0</v>
      </c>
      <c r="L40" s="14">
        <v>29.56</v>
      </c>
      <c r="M40" s="14">
        <v>0</v>
      </c>
      <c r="N40" s="14">
        <v>0.01</v>
      </c>
      <c r="O40" s="14">
        <v>11.16</v>
      </c>
      <c r="P40" s="14">
        <v>1015.6</v>
      </c>
    </row>
    <row r="41" spans="1:16">
      <c r="A41" s="2" t="s">
        <v>84</v>
      </c>
      <c r="B41" s="1" t="s">
        <v>85</v>
      </c>
      <c r="C41" s="14">
        <v>733.4</v>
      </c>
      <c r="D41" s="14">
        <v>146.68</v>
      </c>
      <c r="E41" s="14">
        <v>0</v>
      </c>
      <c r="F41" s="14">
        <v>880.08</v>
      </c>
      <c r="G41" s="14">
        <v>0</v>
      </c>
      <c r="H41" s="14">
        <v>0</v>
      </c>
      <c r="I41" s="14">
        <v>0</v>
      </c>
      <c r="J41" s="15">
        <v>-36.86</v>
      </c>
      <c r="K41" s="14">
        <v>0</v>
      </c>
      <c r="L41" s="14">
        <v>21.85</v>
      </c>
      <c r="M41" s="14">
        <v>0</v>
      </c>
      <c r="N41" s="14">
        <v>0.09</v>
      </c>
      <c r="O41" s="14">
        <v>-14.92</v>
      </c>
      <c r="P41" s="14">
        <v>895</v>
      </c>
    </row>
    <row r="42" spans="1:16">
      <c r="A42" s="2" t="s">
        <v>86</v>
      </c>
      <c r="B42" s="1" t="s">
        <v>87</v>
      </c>
      <c r="C42" s="14">
        <v>880.08</v>
      </c>
      <c r="D42" s="14">
        <v>146.68</v>
      </c>
      <c r="E42" s="14">
        <v>1908.64</v>
      </c>
      <c r="F42" s="14">
        <v>2935.4</v>
      </c>
      <c r="G42" s="14">
        <v>15</v>
      </c>
      <c r="H42" s="14">
        <v>731.23</v>
      </c>
      <c r="I42" s="14">
        <v>0</v>
      </c>
      <c r="J42" s="14">
        <v>0</v>
      </c>
      <c r="K42" s="14">
        <v>371.61</v>
      </c>
      <c r="L42" s="14">
        <v>25.58</v>
      </c>
      <c r="M42" s="14">
        <v>0</v>
      </c>
      <c r="N42" s="14">
        <v>0.18</v>
      </c>
      <c r="O42" s="14">
        <v>1143.5999999999999</v>
      </c>
      <c r="P42" s="14">
        <v>1791.8</v>
      </c>
    </row>
    <row r="43" spans="1:16">
      <c r="A43" s="2" t="s">
        <v>88</v>
      </c>
      <c r="B43" s="1" t="s">
        <v>89</v>
      </c>
      <c r="C43" s="14">
        <v>880.08</v>
      </c>
      <c r="D43" s="14">
        <v>146.68</v>
      </c>
      <c r="E43" s="14">
        <v>0</v>
      </c>
      <c r="F43" s="14">
        <v>1026.76</v>
      </c>
      <c r="G43" s="14">
        <v>0</v>
      </c>
      <c r="H43" s="14">
        <v>0</v>
      </c>
      <c r="I43" s="14">
        <v>0</v>
      </c>
      <c r="J43" s="15">
        <v>-18.41</v>
      </c>
      <c r="K43" s="14">
        <v>0</v>
      </c>
      <c r="L43" s="14">
        <v>82.6</v>
      </c>
      <c r="M43" s="14">
        <v>0</v>
      </c>
      <c r="N43" s="14">
        <v>0.17</v>
      </c>
      <c r="O43" s="14">
        <v>64.36</v>
      </c>
      <c r="P43" s="14">
        <v>962.4</v>
      </c>
    </row>
    <row r="44" spans="1:16">
      <c r="A44" s="2" t="s">
        <v>90</v>
      </c>
      <c r="B44" s="1" t="s">
        <v>91</v>
      </c>
      <c r="C44" s="14">
        <v>880.08</v>
      </c>
      <c r="D44" s="14">
        <v>146.68</v>
      </c>
      <c r="E44" s="14">
        <v>0</v>
      </c>
      <c r="F44" s="14">
        <v>1026.76</v>
      </c>
      <c r="G44" s="14">
        <v>0</v>
      </c>
      <c r="H44" s="14">
        <v>0</v>
      </c>
      <c r="I44" s="14">
        <v>0</v>
      </c>
      <c r="J44" s="15">
        <v>-18.41</v>
      </c>
      <c r="K44" s="14">
        <v>0</v>
      </c>
      <c r="L44" s="14">
        <v>102.61</v>
      </c>
      <c r="M44" s="14">
        <v>0</v>
      </c>
      <c r="N44" s="15">
        <v>-0.04</v>
      </c>
      <c r="O44" s="14">
        <v>84.16</v>
      </c>
      <c r="P44" s="14">
        <v>942.6</v>
      </c>
    </row>
    <row r="47" spans="1:16" s="8" customFormat="1">
      <c r="A47" s="16"/>
      <c r="C47" s="8" t="s">
        <v>92</v>
      </c>
      <c r="D47" s="8" t="s">
        <v>92</v>
      </c>
      <c r="E47" s="8" t="s">
        <v>92</v>
      </c>
      <c r="F47" s="8" t="s">
        <v>92</v>
      </c>
      <c r="G47" s="8" t="s">
        <v>92</v>
      </c>
      <c r="H47" s="8" t="s">
        <v>92</v>
      </c>
      <c r="I47" s="8" t="s">
        <v>92</v>
      </c>
      <c r="J47" s="8" t="s">
        <v>92</v>
      </c>
      <c r="K47" s="8" t="s">
        <v>92</v>
      </c>
      <c r="L47" s="8" t="s">
        <v>92</v>
      </c>
      <c r="M47" s="8" t="s">
        <v>92</v>
      </c>
      <c r="N47" s="8" t="s">
        <v>92</v>
      </c>
      <c r="O47" s="8" t="s">
        <v>92</v>
      </c>
      <c r="P47" s="8" t="s">
        <v>92</v>
      </c>
    </row>
    <row r="48" spans="1:16">
      <c r="A48" s="19" t="s">
        <v>93</v>
      </c>
      <c r="B48" s="1" t="s">
        <v>94</v>
      </c>
      <c r="C48" s="18">
        <v>45783.86</v>
      </c>
      <c r="D48" s="18">
        <v>7655.09</v>
      </c>
      <c r="E48" s="18">
        <v>65454.45</v>
      </c>
      <c r="F48" s="18">
        <v>118893.4</v>
      </c>
      <c r="G48" s="18">
        <v>135</v>
      </c>
      <c r="H48" s="18">
        <v>4024.04</v>
      </c>
      <c r="I48" s="18">
        <v>707.65</v>
      </c>
      <c r="J48" s="20">
        <v>-276.19</v>
      </c>
      <c r="K48" s="18">
        <v>19004.830000000002</v>
      </c>
      <c r="L48" s="18">
        <v>5800.66</v>
      </c>
      <c r="M48" s="18">
        <v>215</v>
      </c>
      <c r="N48" s="18">
        <v>0.61</v>
      </c>
      <c r="O48" s="18">
        <v>29611.599999999999</v>
      </c>
      <c r="P48" s="18">
        <v>89281.8</v>
      </c>
    </row>
    <row r="50" spans="1:16">
      <c r="C50" s="1" t="s">
        <v>94</v>
      </c>
      <c r="D50" s="1" t="s">
        <v>94</v>
      </c>
      <c r="E50" s="1" t="s">
        <v>94</v>
      </c>
      <c r="F50" s="1" t="s">
        <v>94</v>
      </c>
      <c r="G50" s="1" t="s">
        <v>94</v>
      </c>
      <c r="H50" s="1" t="s">
        <v>94</v>
      </c>
      <c r="I50" s="1" t="s">
        <v>94</v>
      </c>
      <c r="J50" s="1" t="s">
        <v>94</v>
      </c>
      <c r="K50" s="1" t="s">
        <v>94</v>
      </c>
      <c r="L50" s="1" t="s">
        <v>94</v>
      </c>
      <c r="M50" s="1" t="s">
        <v>94</v>
      </c>
      <c r="N50" s="1" t="s">
        <v>94</v>
      </c>
      <c r="O50" s="1" t="s">
        <v>94</v>
      </c>
      <c r="P50" s="1" t="s">
        <v>94</v>
      </c>
    </row>
    <row r="51" spans="1:16">
      <c r="A51" s="2" t="s">
        <v>94</v>
      </c>
      <c r="B51" s="1" t="s">
        <v>94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</sheetData>
  <mergeCells count="4">
    <mergeCell ref="B1:D1"/>
    <mergeCell ref="B2:D2"/>
    <mergeCell ref="B3:D3"/>
    <mergeCell ref="B4:D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5"/>
  <sheetViews>
    <sheetView workbookViewId="0">
      <selection activeCell="J23" sqref="J23"/>
    </sheetView>
  </sheetViews>
  <sheetFormatPr baseColWidth="10" defaultRowHeight="15"/>
  <sheetData>
    <row r="1" spans="1:10">
      <c r="A1" s="25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>
      <c r="A2" s="26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23.25">
      <c r="A3" s="28" t="s">
        <v>2</v>
      </c>
      <c r="B3" s="27"/>
      <c r="C3" s="29"/>
      <c r="D3" s="27"/>
      <c r="E3" s="27"/>
      <c r="F3" s="24"/>
      <c r="G3" s="24"/>
      <c r="H3" s="24"/>
      <c r="I3" s="24"/>
      <c r="J3" s="24"/>
    </row>
    <row r="4" spans="1:10" ht="15.75">
      <c r="A4" s="30" t="s">
        <v>95</v>
      </c>
      <c r="B4" s="27"/>
      <c r="C4" s="27"/>
      <c r="D4" s="27"/>
      <c r="E4" s="27"/>
      <c r="F4" s="24"/>
      <c r="G4" s="24"/>
      <c r="H4" s="24"/>
      <c r="I4" s="24"/>
      <c r="J4" s="24"/>
    </row>
    <row r="6" spans="1:10">
      <c r="A6" s="31"/>
      <c r="B6" s="31"/>
      <c r="C6" s="31"/>
      <c r="D6" s="31"/>
      <c r="E6" s="31"/>
      <c r="F6" s="31"/>
      <c r="G6" s="31"/>
      <c r="H6" s="31"/>
      <c r="I6" s="24"/>
      <c r="J6" s="24"/>
    </row>
    <row r="7" spans="1:10">
      <c r="A7" s="32"/>
      <c r="B7" s="32"/>
      <c r="C7" s="32"/>
      <c r="D7" s="32"/>
      <c r="E7" s="32"/>
      <c r="F7" s="32"/>
      <c r="G7" s="32"/>
      <c r="H7" s="32"/>
      <c r="I7" s="24"/>
      <c r="J7" s="24"/>
    </row>
    <row r="8" spans="1:10">
      <c r="A8" s="34" t="s">
        <v>96</v>
      </c>
      <c r="B8" s="34" t="s">
        <v>97</v>
      </c>
      <c r="C8" s="34" t="s">
        <v>98</v>
      </c>
      <c r="D8" s="35" t="s">
        <v>99</v>
      </c>
      <c r="E8" s="34" t="s">
        <v>100</v>
      </c>
      <c r="F8" s="33"/>
      <c r="G8" s="33"/>
      <c r="H8" s="33"/>
      <c r="I8" s="33"/>
      <c r="J8" s="33"/>
    </row>
    <row r="9" spans="1:10">
      <c r="A9" s="36" t="s">
        <v>30</v>
      </c>
      <c r="B9" s="24">
        <v>2717430477</v>
      </c>
      <c r="C9" s="24" t="s">
        <v>101</v>
      </c>
      <c r="D9" s="24">
        <v>1561.2</v>
      </c>
      <c r="E9" s="24" t="s">
        <v>31</v>
      </c>
      <c r="F9" s="24"/>
      <c r="G9" s="24"/>
      <c r="H9" s="24"/>
      <c r="I9" s="24"/>
      <c r="J9" s="24"/>
    </row>
    <row r="10" spans="1:10">
      <c r="A10" s="36" t="s">
        <v>38</v>
      </c>
      <c r="B10" s="24">
        <v>2952119943</v>
      </c>
      <c r="C10" s="24" t="s">
        <v>101</v>
      </c>
      <c r="D10" s="24">
        <v>2956.4</v>
      </c>
      <c r="E10" s="24" t="s">
        <v>39</v>
      </c>
      <c r="F10" s="24"/>
      <c r="G10" s="24"/>
      <c r="H10" s="24"/>
      <c r="I10" s="24"/>
      <c r="J10" s="24"/>
    </row>
    <row r="11" spans="1:10">
      <c r="A11" s="36" t="s">
        <v>40</v>
      </c>
      <c r="B11" s="24">
        <v>2763908836</v>
      </c>
      <c r="C11" s="24" t="s">
        <v>101</v>
      </c>
      <c r="D11" s="24">
        <v>1449.2</v>
      </c>
      <c r="E11" s="24" t="s">
        <v>41</v>
      </c>
      <c r="F11" s="24"/>
      <c r="G11" s="24"/>
      <c r="H11" s="24"/>
      <c r="I11" s="24"/>
      <c r="J11" s="24"/>
    </row>
    <row r="12" spans="1:10">
      <c r="A12" s="36" t="s">
        <v>74</v>
      </c>
      <c r="B12" s="24">
        <v>2986347665</v>
      </c>
      <c r="C12" s="24" t="s">
        <v>101</v>
      </c>
      <c r="D12" s="24">
        <v>849.2</v>
      </c>
      <c r="E12" s="24" t="s">
        <v>75</v>
      </c>
      <c r="F12" s="24"/>
      <c r="G12" s="24"/>
      <c r="H12" s="24"/>
      <c r="I12" s="24"/>
      <c r="J12" s="24"/>
    </row>
    <row r="13" spans="1:10">
      <c r="A13" s="36" t="s">
        <v>86</v>
      </c>
      <c r="B13" s="24">
        <v>2906306063</v>
      </c>
      <c r="C13" s="24" t="s">
        <v>101</v>
      </c>
      <c r="D13" s="24">
        <v>1791.8000000000002</v>
      </c>
      <c r="E13" s="24" t="s">
        <v>87</v>
      </c>
      <c r="F13" s="24"/>
      <c r="G13" s="24"/>
      <c r="H13" s="24"/>
      <c r="I13" s="24"/>
      <c r="J13" s="24"/>
    </row>
    <row r="14" spans="1:10">
      <c r="A14" s="36" t="s">
        <v>54</v>
      </c>
      <c r="B14" s="24">
        <v>1457482116</v>
      </c>
      <c r="C14" s="24" t="s">
        <v>101</v>
      </c>
      <c r="D14" s="24">
        <v>2411.8000000000002</v>
      </c>
      <c r="E14" s="24" t="s">
        <v>55</v>
      </c>
      <c r="F14" s="24"/>
      <c r="G14" s="24"/>
      <c r="H14" s="24"/>
      <c r="I14" s="24"/>
      <c r="J14" s="24"/>
    </row>
    <row r="15" spans="1:10">
      <c r="A15" s="36" t="s">
        <v>46</v>
      </c>
      <c r="B15" s="24">
        <v>2845119553</v>
      </c>
      <c r="C15" s="24" t="s">
        <v>101</v>
      </c>
      <c r="D15" s="24">
        <v>2523</v>
      </c>
      <c r="E15" s="24" t="s">
        <v>47</v>
      </c>
      <c r="F15" s="24"/>
      <c r="G15" s="24"/>
      <c r="H15" s="24"/>
      <c r="I15" s="24"/>
      <c r="J15" s="24"/>
    </row>
    <row r="16" spans="1:10">
      <c r="A16" s="36" t="s">
        <v>44</v>
      </c>
      <c r="B16" s="24">
        <v>2863632784</v>
      </c>
      <c r="C16" s="24" t="s">
        <v>101</v>
      </c>
      <c r="D16" s="24">
        <v>821.80000000000007</v>
      </c>
      <c r="E16" s="24" t="s">
        <v>45</v>
      </c>
      <c r="F16" s="24"/>
      <c r="G16" s="24"/>
      <c r="H16" s="24"/>
      <c r="I16" s="24"/>
      <c r="J16" s="24"/>
    </row>
    <row r="17" spans="1:5">
      <c r="A17" s="36" t="s">
        <v>56</v>
      </c>
      <c r="B17" s="24">
        <v>2872328917</v>
      </c>
      <c r="C17" s="24" t="s">
        <v>101</v>
      </c>
      <c r="D17" s="24">
        <v>6982</v>
      </c>
      <c r="E17" s="24" t="s">
        <v>57</v>
      </c>
    </row>
    <row r="18" spans="1:5">
      <c r="A18" s="36" t="s">
        <v>48</v>
      </c>
      <c r="B18" s="24">
        <v>2875214688</v>
      </c>
      <c r="C18" s="24" t="s">
        <v>101</v>
      </c>
      <c r="D18" s="24">
        <v>8350.6</v>
      </c>
      <c r="E18" s="24" t="s">
        <v>49</v>
      </c>
    </row>
    <row r="19" spans="1:5">
      <c r="A19" s="36" t="s">
        <v>76</v>
      </c>
      <c r="B19" s="24">
        <v>2885838584</v>
      </c>
      <c r="C19" s="24" t="s">
        <v>101</v>
      </c>
      <c r="D19" s="24">
        <v>927.40000000000009</v>
      </c>
      <c r="E19" s="24" t="s">
        <v>77</v>
      </c>
    </row>
    <row r="20" spans="1:5">
      <c r="A20" s="36" t="s">
        <v>34</v>
      </c>
      <c r="B20" s="24">
        <v>1449517286</v>
      </c>
      <c r="C20" s="24" t="s">
        <v>101</v>
      </c>
      <c r="D20" s="24">
        <v>999.80000000000007</v>
      </c>
      <c r="E20" s="24" t="s">
        <v>35</v>
      </c>
    </row>
    <row r="21" spans="1:5">
      <c r="A21" s="36" t="s">
        <v>28</v>
      </c>
      <c r="B21" s="24">
        <v>1482165252</v>
      </c>
      <c r="C21" s="24" t="s">
        <v>101</v>
      </c>
      <c r="D21" s="24">
        <v>5760.2000000000007</v>
      </c>
      <c r="E21" s="24" t="s">
        <v>29</v>
      </c>
    </row>
    <row r="22" spans="1:5">
      <c r="A22" s="36" t="s">
        <v>90</v>
      </c>
      <c r="B22" s="24">
        <v>1473959848</v>
      </c>
      <c r="C22" s="24" t="s">
        <v>101</v>
      </c>
      <c r="D22" s="24">
        <v>942.6</v>
      </c>
      <c r="E22" s="24" t="s">
        <v>91</v>
      </c>
    </row>
    <row r="23" spans="1:5">
      <c r="A23" s="36" t="s">
        <v>26</v>
      </c>
      <c r="B23" s="24">
        <v>2948214670</v>
      </c>
      <c r="C23" s="24" t="s">
        <v>101</v>
      </c>
      <c r="D23" s="24">
        <v>889.6</v>
      </c>
      <c r="E23" s="24" t="s">
        <v>27</v>
      </c>
    </row>
    <row r="24" spans="1:5">
      <c r="A24" s="36" t="s">
        <v>36</v>
      </c>
      <c r="B24" s="24">
        <v>2730894303</v>
      </c>
      <c r="C24" s="24" t="s">
        <v>101</v>
      </c>
      <c r="D24" s="24">
        <v>5472.2000000000007</v>
      </c>
      <c r="E24" s="24" t="s">
        <v>37</v>
      </c>
    </row>
    <row r="25" spans="1:5">
      <c r="A25" s="36" t="s">
        <v>62</v>
      </c>
      <c r="B25" s="24">
        <v>1112995379</v>
      </c>
      <c r="C25" s="24" t="s">
        <v>101</v>
      </c>
      <c r="D25" s="24">
        <v>3844.2000000000003</v>
      </c>
      <c r="E25" s="24" t="s">
        <v>63</v>
      </c>
    </row>
    <row r="26" spans="1:5">
      <c r="A26" s="36" t="s">
        <v>58</v>
      </c>
      <c r="B26" s="24">
        <v>2735539994</v>
      </c>
      <c r="C26" s="24" t="s">
        <v>101</v>
      </c>
      <c r="D26" s="24">
        <v>2061.4</v>
      </c>
      <c r="E26" s="24" t="s">
        <v>59</v>
      </c>
    </row>
    <row r="27" spans="1:5">
      <c r="A27" s="36" t="s">
        <v>32</v>
      </c>
      <c r="B27" s="24">
        <v>1167172540</v>
      </c>
      <c r="C27" s="24" t="s">
        <v>101</v>
      </c>
      <c r="D27" s="24">
        <v>736.80000000000007</v>
      </c>
      <c r="E27" s="24" t="s">
        <v>33</v>
      </c>
    </row>
    <row r="28" spans="1:5">
      <c r="A28" s="36" t="s">
        <v>64</v>
      </c>
      <c r="B28" s="24">
        <v>1156979076</v>
      </c>
      <c r="C28" s="24" t="s">
        <v>101</v>
      </c>
      <c r="D28" s="24">
        <v>4806.2</v>
      </c>
      <c r="E28" s="24" t="s">
        <v>65</v>
      </c>
    </row>
    <row r="29" spans="1:5">
      <c r="A29" s="36" t="s">
        <v>50</v>
      </c>
      <c r="B29" s="24">
        <v>2866078516</v>
      </c>
      <c r="C29" s="24" t="s">
        <v>101</v>
      </c>
      <c r="D29" s="24">
        <v>10060.6</v>
      </c>
      <c r="E29" s="24" t="s">
        <v>51</v>
      </c>
    </row>
    <row r="30" spans="1:5">
      <c r="A30" s="36" t="s">
        <v>78</v>
      </c>
      <c r="B30" s="24">
        <v>1148534756</v>
      </c>
      <c r="C30" s="24" t="s">
        <v>101</v>
      </c>
      <c r="D30" s="24">
        <v>1406.4</v>
      </c>
      <c r="E30" s="24" t="s">
        <v>79</v>
      </c>
    </row>
    <row r="31" spans="1:5">
      <c r="A31" s="36" t="s">
        <v>68</v>
      </c>
      <c r="B31" s="24">
        <v>1133977021</v>
      </c>
      <c r="C31" s="24" t="s">
        <v>101</v>
      </c>
      <c r="D31" s="24">
        <v>708.2</v>
      </c>
      <c r="E31" s="24" t="s">
        <v>69</v>
      </c>
    </row>
    <row r="32" spans="1:5">
      <c r="A32" s="36" t="s">
        <v>66</v>
      </c>
      <c r="B32" s="24">
        <v>1469380671</v>
      </c>
      <c r="C32" s="24" t="s">
        <v>101</v>
      </c>
      <c r="D32" s="24">
        <v>987.40000000000009</v>
      </c>
      <c r="E32" s="24" t="s">
        <v>67</v>
      </c>
    </row>
    <row r="33" spans="1:5">
      <c r="A33" s="36" t="s">
        <v>88</v>
      </c>
      <c r="B33" s="24">
        <v>1117153988</v>
      </c>
      <c r="C33" s="24" t="s">
        <v>101</v>
      </c>
      <c r="D33" s="24">
        <v>962.40000000000009</v>
      </c>
      <c r="E33" s="24" t="s">
        <v>89</v>
      </c>
    </row>
    <row r="34" spans="1:5">
      <c r="A34" s="36" t="s">
        <v>80</v>
      </c>
      <c r="B34" s="24">
        <v>2950654612</v>
      </c>
      <c r="C34" s="24" t="s">
        <v>101</v>
      </c>
      <c r="D34" s="24">
        <v>2042.4</v>
      </c>
      <c r="E34" s="24" t="s">
        <v>81</v>
      </c>
    </row>
    <row r="35" spans="1:5">
      <c r="A35" s="36" t="s">
        <v>70</v>
      </c>
      <c r="B35" s="24">
        <v>2885171660</v>
      </c>
      <c r="C35" s="24" t="s">
        <v>101</v>
      </c>
      <c r="D35" s="24">
        <v>897.40000000000009</v>
      </c>
      <c r="E35" s="24" t="s">
        <v>71</v>
      </c>
    </row>
    <row r="36" spans="1:5">
      <c r="A36" s="36" t="s">
        <v>42</v>
      </c>
      <c r="B36" s="24">
        <v>1256980872</v>
      </c>
      <c r="C36" s="24" t="s">
        <v>101</v>
      </c>
      <c r="D36" s="24">
        <v>7546.8</v>
      </c>
      <c r="E36" s="24" t="s">
        <v>43</v>
      </c>
    </row>
    <row r="37" spans="1:5">
      <c r="A37" s="36" t="s">
        <v>82</v>
      </c>
      <c r="B37" s="24">
        <v>1510560677</v>
      </c>
      <c r="C37" s="24" t="s">
        <v>101</v>
      </c>
      <c r="D37" s="24">
        <v>1015.6</v>
      </c>
      <c r="E37" s="24" t="s">
        <v>83</v>
      </c>
    </row>
    <row r="38" spans="1:5">
      <c r="A38" s="27"/>
      <c r="B38" s="27" t="s">
        <v>102</v>
      </c>
      <c r="C38" s="27"/>
      <c r="D38" s="37">
        <v>81764.600000000006</v>
      </c>
      <c r="E38" s="27" t="s">
        <v>103</v>
      </c>
    </row>
    <row r="41" spans="1:5">
      <c r="A41" s="36" t="s">
        <v>24</v>
      </c>
      <c r="B41" s="24"/>
      <c r="C41" s="24" t="s">
        <v>104</v>
      </c>
      <c r="D41" s="24">
        <v>3733.2000000000003</v>
      </c>
      <c r="E41" s="24" t="s">
        <v>25</v>
      </c>
    </row>
    <row r="42" spans="1:5">
      <c r="A42" s="36" t="s">
        <v>60</v>
      </c>
      <c r="B42" s="24"/>
      <c r="C42" s="24" t="s">
        <v>104</v>
      </c>
      <c r="D42" s="24">
        <v>811</v>
      </c>
      <c r="E42" s="24" t="s">
        <v>61</v>
      </c>
    </row>
    <row r="43" spans="1:5">
      <c r="A43" s="36" t="s">
        <v>52</v>
      </c>
      <c r="B43" s="24"/>
      <c r="C43" s="24" t="s">
        <v>104</v>
      </c>
      <c r="D43" s="24">
        <v>115.4</v>
      </c>
      <c r="E43" s="24" t="s">
        <v>53</v>
      </c>
    </row>
    <row r="44" spans="1:5">
      <c r="A44" s="27"/>
      <c r="B44" s="27" t="s">
        <v>105</v>
      </c>
      <c r="C44" s="27"/>
      <c r="D44" s="37">
        <v>4659.6000000000013</v>
      </c>
      <c r="E44" s="27" t="s">
        <v>106</v>
      </c>
    </row>
    <row r="47" spans="1:5">
      <c r="A47" s="36" t="s">
        <v>84</v>
      </c>
      <c r="B47" s="24"/>
      <c r="C47" s="24" t="s">
        <v>107</v>
      </c>
      <c r="D47" s="24">
        <v>895</v>
      </c>
      <c r="E47" s="24" t="s">
        <v>85</v>
      </c>
    </row>
    <row r="48" spans="1:5">
      <c r="A48" s="36" t="s">
        <v>72</v>
      </c>
      <c r="B48" s="24"/>
      <c r="C48" s="24" t="s">
        <v>107</v>
      </c>
      <c r="D48" s="24">
        <v>1962.6000000000001</v>
      </c>
      <c r="E48" s="24" t="s">
        <v>73</v>
      </c>
    </row>
    <row r="49" spans="1:5">
      <c r="A49" s="27"/>
      <c r="B49" s="27" t="s">
        <v>108</v>
      </c>
      <c r="C49" s="27"/>
      <c r="D49" s="37">
        <v>2857.6</v>
      </c>
      <c r="E49" s="27" t="s">
        <v>109</v>
      </c>
    </row>
    <row r="52" spans="1:5" ht="18.75">
      <c r="A52" s="38"/>
      <c r="B52" s="38" t="s">
        <v>102</v>
      </c>
      <c r="C52" s="38"/>
      <c r="D52" s="39">
        <v>81764.600000000006</v>
      </c>
      <c r="E52" s="38" t="s">
        <v>103</v>
      </c>
    </row>
    <row r="53" spans="1:5" ht="18.75">
      <c r="A53" s="38"/>
      <c r="B53" s="38" t="s">
        <v>105</v>
      </c>
      <c r="C53" s="38"/>
      <c r="D53" s="39">
        <v>4659.6000000000013</v>
      </c>
      <c r="E53" s="38" t="s">
        <v>106</v>
      </c>
    </row>
    <row r="54" spans="1:5" ht="18.75">
      <c r="A54" s="38"/>
      <c r="B54" s="38" t="s">
        <v>110</v>
      </c>
      <c r="C54" s="38"/>
      <c r="D54" s="39">
        <v>2857.6</v>
      </c>
      <c r="E54" s="38" t="s">
        <v>109</v>
      </c>
    </row>
    <row r="55" spans="1:5" ht="18.75">
      <c r="A55" s="38"/>
      <c r="B55" s="38"/>
      <c r="C55" s="38"/>
      <c r="D55" s="39">
        <v>89281.8</v>
      </c>
      <c r="E55" s="38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activeCell="B12" sqref="B12"/>
    </sheetView>
  </sheetViews>
  <sheetFormatPr baseColWidth="10" defaultRowHeight="15"/>
  <cols>
    <col min="1" max="1" width="24.5703125" bestFit="1" customWidth="1"/>
    <col min="2" max="2" width="11.5703125" bestFit="1" customWidth="1"/>
  </cols>
  <sheetData>
    <row r="1" spans="1:7">
      <c r="A1" s="55" t="s">
        <v>118</v>
      </c>
      <c r="B1" s="55"/>
      <c r="C1" s="56"/>
      <c r="D1" s="57"/>
      <c r="E1" s="57"/>
      <c r="F1" s="58"/>
      <c r="G1" s="24"/>
    </row>
    <row r="2" spans="1:7">
      <c r="A2" s="55" t="s">
        <v>129</v>
      </c>
      <c r="B2" s="55"/>
      <c r="C2" s="56"/>
      <c r="D2" s="57"/>
      <c r="E2" s="57"/>
      <c r="F2" s="58"/>
      <c r="G2" s="24"/>
    </row>
    <row r="3" spans="1:7">
      <c r="A3" s="55" t="s">
        <v>119</v>
      </c>
      <c r="B3" s="59" t="s">
        <v>130</v>
      </c>
      <c r="C3" s="56"/>
      <c r="D3" s="57"/>
      <c r="E3" s="57"/>
      <c r="F3" s="58"/>
      <c r="G3" s="24"/>
    </row>
    <row r="4" spans="1:7">
      <c r="A4" s="56"/>
      <c r="B4" s="56"/>
      <c r="C4" s="56"/>
      <c r="D4" s="57"/>
      <c r="E4" s="57"/>
      <c r="F4" s="58"/>
      <c r="G4" s="24"/>
    </row>
    <row r="5" spans="1:7">
      <c r="A5" s="56" t="s">
        <v>120</v>
      </c>
      <c r="B5" s="56" t="s">
        <v>121</v>
      </c>
      <c r="C5" s="56"/>
      <c r="D5" s="57"/>
      <c r="E5" s="57"/>
      <c r="F5" s="58"/>
      <c r="G5" s="24"/>
    </row>
    <row r="6" spans="1:7">
      <c r="A6" s="57" t="s">
        <v>122</v>
      </c>
      <c r="B6" s="60">
        <v>106186.72</v>
      </c>
      <c r="C6" s="57"/>
      <c r="D6" s="57"/>
      <c r="E6" s="57"/>
      <c r="F6" s="58"/>
      <c r="G6" s="24"/>
    </row>
    <row r="7" spans="1:7">
      <c r="A7" s="57" t="s">
        <v>123</v>
      </c>
      <c r="B7" s="60">
        <v>14105.54</v>
      </c>
      <c r="C7" s="57"/>
      <c r="D7" s="57"/>
      <c r="E7" s="57"/>
      <c r="F7" s="58"/>
      <c r="G7" s="24"/>
    </row>
    <row r="8" spans="1:7">
      <c r="A8" s="57" t="s">
        <v>124</v>
      </c>
      <c r="B8" s="60">
        <v>0</v>
      </c>
      <c r="C8" s="57"/>
      <c r="D8" s="57"/>
      <c r="E8" s="57"/>
      <c r="F8" s="58"/>
      <c r="G8" s="24"/>
    </row>
    <row r="9" spans="1:7">
      <c r="A9" s="57" t="s">
        <v>125</v>
      </c>
      <c r="B9" s="60">
        <v>1916.25</v>
      </c>
      <c r="C9" s="57"/>
      <c r="D9" s="57"/>
      <c r="E9" s="57"/>
      <c r="F9" s="58"/>
      <c r="G9" s="24"/>
    </row>
    <row r="10" spans="1:7">
      <c r="A10" s="57" t="s">
        <v>126</v>
      </c>
      <c r="B10" s="60">
        <v>0</v>
      </c>
      <c r="C10" s="57"/>
      <c r="D10" s="57"/>
      <c r="E10" s="57"/>
      <c r="F10" s="58"/>
      <c r="G10" s="24"/>
    </row>
    <row r="11" spans="1:7">
      <c r="A11" s="57" t="s">
        <v>127</v>
      </c>
      <c r="B11" s="60">
        <v>7979.77</v>
      </c>
      <c r="C11" s="57"/>
      <c r="D11" s="57"/>
      <c r="E11" s="57"/>
      <c r="F11" s="58"/>
      <c r="G11" s="24"/>
    </row>
    <row r="12" spans="1:7" ht="15.75" thickBot="1">
      <c r="A12" s="57" t="s">
        <v>128</v>
      </c>
      <c r="B12" s="61">
        <v>0</v>
      </c>
      <c r="C12" s="57"/>
      <c r="D12" s="57"/>
      <c r="E12" s="57"/>
      <c r="F12" s="58"/>
      <c r="G12" s="24"/>
    </row>
    <row r="13" spans="1:7">
      <c r="A13" s="57"/>
      <c r="B13" s="62">
        <f>SUM(B6:B12)</f>
        <v>130188.28000000001</v>
      </c>
      <c r="C13" s="57"/>
      <c r="D13" s="57"/>
      <c r="E13" s="57"/>
      <c r="F13" s="58"/>
      <c r="G13" s="24"/>
    </row>
    <row r="14" spans="1:7" ht="15.75" thickBot="1">
      <c r="A14" s="57"/>
      <c r="B14" s="63">
        <f>B13*0.16</f>
        <v>20830.124800000001</v>
      </c>
      <c r="C14" s="57"/>
      <c r="D14" s="57"/>
      <c r="E14" s="57"/>
      <c r="F14" s="58"/>
      <c r="G14" s="24"/>
    </row>
    <row r="15" spans="1:7" ht="15.75" thickTop="1">
      <c r="A15" s="57"/>
      <c r="B15" s="64">
        <f>+B13+B14</f>
        <v>151018.40480000002</v>
      </c>
      <c r="C15" s="57"/>
      <c r="D15" s="57"/>
      <c r="E15" s="57"/>
      <c r="F15" s="58"/>
      <c r="G15" s="24"/>
    </row>
    <row r="16" spans="1:7">
      <c r="A16" s="57"/>
      <c r="B16" s="60">
        <v>151018.4</v>
      </c>
      <c r="C16" s="57"/>
      <c r="D16" s="57"/>
      <c r="E16" s="57"/>
      <c r="F16" s="58"/>
      <c r="G16" s="24"/>
    </row>
    <row r="17" spans="1:7">
      <c r="A17" s="57"/>
      <c r="B17" s="60">
        <f>B15-B16</f>
        <v>4.8000000242609531E-3</v>
      </c>
      <c r="C17" s="57"/>
      <c r="D17" s="57"/>
      <c r="E17" s="57"/>
      <c r="F17" s="58"/>
      <c r="G17" s="24"/>
    </row>
    <row r="18" spans="1:7">
      <c r="A18" s="57"/>
      <c r="B18" s="60"/>
      <c r="C18" s="57"/>
      <c r="D18" s="57"/>
      <c r="E18" s="57"/>
      <c r="F18" s="58"/>
      <c r="G18" s="24"/>
    </row>
    <row r="19" spans="1:7">
      <c r="A19" s="57"/>
      <c r="B19" s="57"/>
      <c r="C19" s="57"/>
      <c r="D19" s="57"/>
      <c r="E19" s="57"/>
      <c r="F19" s="58"/>
      <c r="G19" s="24"/>
    </row>
    <row r="20" spans="1:7">
      <c r="A20" s="24"/>
      <c r="B20" s="24"/>
      <c r="C20" s="24"/>
      <c r="D20" s="24"/>
      <c r="E20" s="24"/>
      <c r="F20" s="24"/>
      <c r="G20" s="24"/>
    </row>
    <row r="21" spans="1:7">
      <c r="A21" s="24"/>
      <c r="B21" s="24"/>
      <c r="C21" s="24"/>
      <c r="D21" s="24"/>
      <c r="E21" s="24"/>
      <c r="F21" s="24"/>
      <c r="G21" s="24"/>
    </row>
    <row r="22" spans="1:7">
      <c r="A22" s="24"/>
      <c r="B22" s="24"/>
      <c r="C22" s="24"/>
      <c r="D22" s="24"/>
      <c r="E22" s="24"/>
      <c r="F22" s="24"/>
      <c r="G22" s="24"/>
    </row>
    <row r="23" spans="1:7">
      <c r="A23" s="24"/>
      <c r="B23" s="24"/>
      <c r="C23" s="24"/>
      <c r="D23" s="24"/>
      <c r="E23" s="24"/>
      <c r="F23" s="24"/>
      <c r="G23" s="24"/>
    </row>
    <row r="24" spans="1:7">
      <c r="A24" s="24"/>
      <c r="B24" s="24"/>
      <c r="C24" s="24"/>
      <c r="D24" s="24"/>
      <c r="E24" s="24"/>
      <c r="F24" s="24"/>
      <c r="G24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saulQM</dc:creator>
  <cp:lastModifiedBy>usuario</cp:lastModifiedBy>
  <dcterms:created xsi:type="dcterms:W3CDTF">2017-03-09T17:49:08Z</dcterms:created>
  <dcterms:modified xsi:type="dcterms:W3CDTF">2017-03-14T18:08:00Z</dcterms:modified>
</cp:coreProperties>
</file>