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11715" activeTab="1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FACTURACION!$A$10:$M$76</definedName>
  </definedNames>
  <calcPr calcId="145621"/>
</workbook>
</file>

<file path=xl/calcChain.xml><?xml version="1.0" encoding="utf-8"?>
<calcChain xmlns="http://schemas.openxmlformats.org/spreadsheetml/2006/main">
  <c r="B14" i="4" l="1"/>
  <c r="B15" i="4" s="1"/>
  <c r="B16" i="4" s="1"/>
  <c r="B18" i="4" s="1"/>
  <c r="E12" i="3"/>
  <c r="F12" i="3" s="1"/>
  <c r="E13" i="3"/>
  <c r="E14" i="3"/>
  <c r="G14" i="3" s="1"/>
  <c r="E15" i="3"/>
  <c r="E16" i="3"/>
  <c r="G16" i="3" s="1"/>
  <c r="E17" i="3"/>
  <c r="E18" i="3"/>
  <c r="F18" i="3" s="1"/>
  <c r="E19" i="3"/>
  <c r="E20" i="3"/>
  <c r="E21" i="3"/>
  <c r="E22" i="3"/>
  <c r="G22" i="3" s="1"/>
  <c r="E23" i="3"/>
  <c r="E24" i="3"/>
  <c r="G24" i="3" s="1"/>
  <c r="E25" i="3"/>
  <c r="E26" i="3"/>
  <c r="G26" i="3" s="1"/>
  <c r="E27" i="3"/>
  <c r="E28" i="3"/>
  <c r="G28" i="3" s="1"/>
  <c r="E29" i="3"/>
  <c r="E30" i="3"/>
  <c r="G30" i="3" s="1"/>
  <c r="E31" i="3"/>
  <c r="E32" i="3"/>
  <c r="G32" i="3" s="1"/>
  <c r="E33" i="3"/>
  <c r="E34" i="3"/>
  <c r="G34" i="3" s="1"/>
  <c r="E35" i="3"/>
  <c r="E36" i="3"/>
  <c r="G36" i="3" s="1"/>
  <c r="E37" i="3"/>
  <c r="E38" i="3"/>
  <c r="G38" i="3" s="1"/>
  <c r="E39" i="3"/>
  <c r="E40" i="3"/>
  <c r="G40" i="3" s="1"/>
  <c r="E41" i="3"/>
  <c r="E42" i="3"/>
  <c r="G42" i="3" s="1"/>
  <c r="E43" i="3"/>
  <c r="E44" i="3"/>
  <c r="G44" i="3" s="1"/>
  <c r="E45" i="3"/>
  <c r="E46" i="3"/>
  <c r="G46" i="3" s="1"/>
  <c r="E47" i="3"/>
  <c r="E48" i="3"/>
  <c r="G48" i="3" s="1"/>
  <c r="E49" i="3"/>
  <c r="E50" i="3"/>
  <c r="G50" i="3" s="1"/>
  <c r="E51" i="3"/>
  <c r="E52" i="3"/>
  <c r="E53" i="3"/>
  <c r="E54" i="3"/>
  <c r="G54" i="3" s="1"/>
  <c r="E55" i="3"/>
  <c r="E56" i="3"/>
  <c r="G56" i="3" s="1"/>
  <c r="E57" i="3"/>
  <c r="E58" i="3"/>
  <c r="G58" i="3" s="1"/>
  <c r="E59" i="3"/>
  <c r="E60" i="3"/>
  <c r="E61" i="3"/>
  <c r="E62" i="3"/>
  <c r="G62" i="3" s="1"/>
  <c r="E63" i="3"/>
  <c r="E64" i="3"/>
  <c r="G64" i="3" s="1"/>
  <c r="E65" i="3"/>
  <c r="E66" i="3"/>
  <c r="G66" i="3" s="1"/>
  <c r="E67" i="3"/>
  <c r="F67" i="3" s="1"/>
  <c r="G67" i="3"/>
  <c r="E68" i="3"/>
  <c r="G68" i="3" s="1"/>
  <c r="F68" i="3"/>
  <c r="E69" i="3"/>
  <c r="G69" i="3" s="1"/>
  <c r="F69" i="3"/>
  <c r="E70" i="3"/>
  <c r="F70" i="3" s="1"/>
  <c r="E71" i="3"/>
  <c r="G71" i="3" s="1"/>
  <c r="E72" i="3"/>
  <c r="F72" i="3" s="1"/>
  <c r="E73" i="3"/>
  <c r="F73" i="3" s="1"/>
  <c r="E74" i="3"/>
  <c r="F74" i="3" s="1"/>
  <c r="E75" i="3"/>
  <c r="G75" i="3" s="1"/>
  <c r="E76" i="3"/>
  <c r="F76" i="3" s="1"/>
  <c r="E11" i="3"/>
  <c r="G73" i="3" l="1"/>
  <c r="H73" i="3" s="1"/>
  <c r="I73" i="3" s="1"/>
  <c r="J73" i="3" s="1"/>
  <c r="F75" i="3"/>
  <c r="H75" i="3" s="1"/>
  <c r="I75" i="3" s="1"/>
  <c r="J75" i="3" s="1"/>
  <c r="F71" i="3"/>
  <c r="E79" i="3"/>
  <c r="G11" i="3"/>
  <c r="H67" i="3"/>
  <c r="I67" i="3" s="1"/>
  <c r="F66" i="3"/>
  <c r="H66" i="3" s="1"/>
  <c r="F64" i="3"/>
  <c r="F62" i="3"/>
  <c r="H62" i="3" s="1"/>
  <c r="F60" i="3"/>
  <c r="F58" i="3"/>
  <c r="H58" i="3" s="1"/>
  <c r="F56" i="3"/>
  <c r="F54" i="3"/>
  <c r="H54" i="3" s="1"/>
  <c r="F52" i="3"/>
  <c r="F50" i="3"/>
  <c r="H50" i="3" s="1"/>
  <c r="F48" i="3"/>
  <c r="H48" i="3" s="1"/>
  <c r="F46" i="3"/>
  <c r="H46" i="3" s="1"/>
  <c r="I46" i="3" s="1"/>
  <c r="F44" i="3"/>
  <c r="H44" i="3" s="1"/>
  <c r="F42" i="3"/>
  <c r="H42" i="3" s="1"/>
  <c r="F40" i="3"/>
  <c r="F38" i="3"/>
  <c r="H38" i="3" s="1"/>
  <c r="I38" i="3" s="1"/>
  <c r="F36" i="3"/>
  <c r="H36" i="3" s="1"/>
  <c r="F34" i="3"/>
  <c r="H34" i="3" s="1"/>
  <c r="F32" i="3"/>
  <c r="H32" i="3" s="1"/>
  <c r="F30" i="3"/>
  <c r="H30" i="3" s="1"/>
  <c r="F28" i="3"/>
  <c r="H28" i="3" s="1"/>
  <c r="I28" i="3" s="1"/>
  <c r="J28" i="3" s="1"/>
  <c r="F26" i="3"/>
  <c r="H26" i="3" s="1"/>
  <c r="I26" i="3" s="1"/>
  <c r="J26" i="3" s="1"/>
  <c r="F24" i="3"/>
  <c r="H24" i="3" s="1"/>
  <c r="F22" i="3"/>
  <c r="H22" i="3" s="1"/>
  <c r="F20" i="3"/>
  <c r="F16" i="3"/>
  <c r="H16" i="3" s="1"/>
  <c r="F14" i="3"/>
  <c r="H14" i="3" s="1"/>
  <c r="F11" i="3"/>
  <c r="G60" i="3"/>
  <c r="G52" i="3"/>
  <c r="G20" i="3"/>
  <c r="G18" i="3"/>
  <c r="H18" i="3" s="1"/>
  <c r="I18" i="3" s="1"/>
  <c r="J18" i="3" s="1"/>
  <c r="G12" i="3"/>
  <c r="H12" i="3" s="1"/>
  <c r="I12" i="3" s="1"/>
  <c r="J12" i="3" s="1"/>
  <c r="H71" i="3"/>
  <c r="H69" i="3"/>
  <c r="I69" i="3" s="1"/>
  <c r="J69" i="3" s="1"/>
  <c r="G53" i="3"/>
  <c r="F53" i="3"/>
  <c r="G45" i="3"/>
  <c r="F45" i="3"/>
  <c r="G31" i="3"/>
  <c r="F31" i="3"/>
  <c r="G15" i="3"/>
  <c r="F15" i="3"/>
  <c r="G37" i="3"/>
  <c r="F37" i="3"/>
  <c r="H37" i="3" s="1"/>
  <c r="G23" i="3"/>
  <c r="F23" i="3"/>
  <c r="G47" i="3"/>
  <c r="F47" i="3"/>
  <c r="G39" i="3"/>
  <c r="F39" i="3"/>
  <c r="G21" i="3"/>
  <c r="F21" i="3"/>
  <c r="G13" i="3"/>
  <c r="F13" i="3"/>
  <c r="G76" i="3"/>
  <c r="H76" i="3" s="1"/>
  <c r="G74" i="3"/>
  <c r="H74" i="3" s="1"/>
  <c r="G72" i="3"/>
  <c r="H72" i="3" s="1"/>
  <c r="G70" i="3"/>
  <c r="H70" i="3" s="1"/>
  <c r="G65" i="3"/>
  <c r="F65" i="3"/>
  <c r="H64" i="3"/>
  <c r="G57" i="3"/>
  <c r="F57" i="3"/>
  <c r="H56" i="3"/>
  <c r="G49" i="3"/>
  <c r="F49" i="3"/>
  <c r="J46" i="3"/>
  <c r="G41" i="3"/>
  <c r="F41" i="3"/>
  <c r="G33" i="3"/>
  <c r="F33" i="3"/>
  <c r="G27" i="3"/>
  <c r="H27" i="3" s="1"/>
  <c r="F27" i="3"/>
  <c r="G19" i="3"/>
  <c r="F19" i="3"/>
  <c r="G61" i="3"/>
  <c r="F61" i="3"/>
  <c r="G63" i="3"/>
  <c r="F63" i="3"/>
  <c r="G55" i="3"/>
  <c r="F55" i="3"/>
  <c r="H40" i="3"/>
  <c r="G29" i="3"/>
  <c r="F29" i="3"/>
  <c r="H68" i="3"/>
  <c r="G59" i="3"/>
  <c r="F59" i="3"/>
  <c r="G51" i="3"/>
  <c r="F51" i="3"/>
  <c r="H45" i="3"/>
  <c r="G43" i="3"/>
  <c r="F43" i="3"/>
  <c r="G35" i="3"/>
  <c r="F35" i="3"/>
  <c r="G25" i="3"/>
  <c r="F25" i="3"/>
  <c r="G17" i="3"/>
  <c r="F17" i="3"/>
  <c r="H13" i="3" l="1"/>
  <c r="H43" i="3"/>
  <c r="I43" i="3" s="1"/>
  <c r="J43" i="3" s="1"/>
  <c r="H35" i="3"/>
  <c r="H17" i="3"/>
  <c r="H19" i="3"/>
  <c r="J67" i="3"/>
  <c r="J38" i="3"/>
  <c r="H31" i="3"/>
  <c r="I31" i="3" s="1"/>
  <c r="J31" i="3" s="1"/>
  <c r="H52" i="3"/>
  <c r="I52" i="3" s="1"/>
  <c r="H15" i="3"/>
  <c r="I15" i="3" s="1"/>
  <c r="J15" i="3" s="1"/>
  <c r="H63" i="3"/>
  <c r="H61" i="3"/>
  <c r="I61" i="3" s="1"/>
  <c r="J61" i="3" s="1"/>
  <c r="H23" i="3"/>
  <c r="H53" i="3"/>
  <c r="I53" i="3" s="1"/>
  <c r="J53" i="3" s="1"/>
  <c r="H29" i="3"/>
  <c r="H55" i="3"/>
  <c r="I55" i="3" s="1"/>
  <c r="H65" i="3"/>
  <c r="H20" i="3"/>
  <c r="I20" i="3" s="1"/>
  <c r="J20" i="3" s="1"/>
  <c r="H60" i="3"/>
  <c r="I60" i="3" s="1"/>
  <c r="J60" i="3" s="1"/>
  <c r="J52" i="3"/>
  <c r="F79" i="3"/>
  <c r="H11" i="3"/>
  <c r="I71" i="3"/>
  <c r="J71" i="3" s="1"/>
  <c r="H25" i="3"/>
  <c r="I25" i="3" s="1"/>
  <c r="J25" i="3" s="1"/>
  <c r="H21" i="3"/>
  <c r="I21" i="3" s="1"/>
  <c r="J21" i="3" s="1"/>
  <c r="H47" i="3"/>
  <c r="I47" i="3" s="1"/>
  <c r="J47" i="3" s="1"/>
  <c r="G79" i="3"/>
  <c r="I17" i="3"/>
  <c r="J17" i="3" s="1"/>
  <c r="I72" i="3"/>
  <c r="J72" i="3" s="1"/>
  <c r="I23" i="3"/>
  <c r="J23" i="3" s="1"/>
  <c r="I76" i="3"/>
  <c r="J76" i="3" s="1"/>
  <c r="I70" i="3"/>
  <c r="J70" i="3" s="1"/>
  <c r="I45" i="3"/>
  <c r="J45" i="3" s="1"/>
  <c r="I63" i="3"/>
  <c r="J63" i="3" s="1"/>
  <c r="I27" i="3"/>
  <c r="J27" i="3" s="1"/>
  <c r="I62" i="3"/>
  <c r="J62" i="3" s="1"/>
  <c r="I35" i="3"/>
  <c r="J35" i="3" s="1"/>
  <c r="I50" i="3"/>
  <c r="J50" i="3" s="1"/>
  <c r="I58" i="3"/>
  <c r="J58" i="3" s="1"/>
  <c r="H51" i="3"/>
  <c r="H59" i="3"/>
  <c r="I68" i="3"/>
  <c r="J68" i="3" s="1"/>
  <c r="I40" i="3"/>
  <c r="J40" i="3" s="1"/>
  <c r="I16" i="3"/>
  <c r="J16" i="3" s="1"/>
  <c r="I24" i="3"/>
  <c r="J24" i="3" s="1"/>
  <c r="I30" i="3"/>
  <c r="J30" i="3" s="1"/>
  <c r="H57" i="3"/>
  <c r="I32" i="3"/>
  <c r="J32" i="3" s="1"/>
  <c r="I37" i="3"/>
  <c r="J37" i="3" s="1"/>
  <c r="I29" i="3"/>
  <c r="J29" i="3" s="1"/>
  <c r="I14" i="3"/>
  <c r="J14" i="3" s="1"/>
  <c r="I22" i="3"/>
  <c r="J22" i="3" s="1"/>
  <c r="I36" i="3"/>
  <c r="J36" i="3" s="1"/>
  <c r="I44" i="3"/>
  <c r="J44" i="3" s="1"/>
  <c r="I48" i="3"/>
  <c r="J48" i="3" s="1"/>
  <c r="I74" i="3"/>
  <c r="J74" i="3" s="1"/>
  <c r="H33" i="3"/>
  <c r="H41" i="3"/>
  <c r="H49" i="3"/>
  <c r="H39" i="3"/>
  <c r="I54" i="3"/>
  <c r="J54" i="3" s="1"/>
  <c r="I19" i="3"/>
  <c r="J19" i="3" s="1"/>
  <c r="I64" i="3"/>
  <c r="J64" i="3" s="1"/>
  <c r="I13" i="3"/>
  <c r="J13" i="3" s="1"/>
  <c r="I66" i="3"/>
  <c r="J66" i="3" s="1"/>
  <c r="I34" i="3"/>
  <c r="J34" i="3" s="1"/>
  <c r="I42" i="3"/>
  <c r="J42" i="3" s="1"/>
  <c r="I56" i="3"/>
  <c r="J56" i="3" s="1"/>
  <c r="I65" i="3"/>
  <c r="J65" i="3" s="1"/>
  <c r="J55" i="3" l="1"/>
  <c r="I11" i="3"/>
  <c r="J11" i="3" s="1"/>
  <c r="H79" i="3"/>
  <c r="I39" i="3"/>
  <c r="J39" i="3" s="1"/>
  <c r="I33" i="3"/>
  <c r="J33" i="3" s="1"/>
  <c r="I49" i="3"/>
  <c r="J49" i="3" s="1"/>
  <c r="I59" i="3"/>
  <c r="J59" i="3" s="1"/>
  <c r="I41" i="3"/>
  <c r="J41" i="3" s="1"/>
  <c r="I57" i="3"/>
  <c r="J57" i="3" s="1"/>
  <c r="I51" i="3"/>
  <c r="J51" i="3" s="1"/>
  <c r="I79" i="3" l="1"/>
  <c r="J79" i="3"/>
</calcChain>
</file>

<file path=xl/sharedStrings.xml><?xml version="1.0" encoding="utf-8"?>
<sst xmlns="http://schemas.openxmlformats.org/spreadsheetml/2006/main" count="725" uniqueCount="272">
  <si>
    <t>CONTPAQ i</t>
  </si>
  <si>
    <t xml:space="preserve">      NÓMINAS</t>
  </si>
  <si>
    <t>05 INGENIERIA FISCAL LABORAL SC</t>
  </si>
  <si>
    <t>Lista de Raya (forma tabular)</t>
  </si>
  <si>
    <t>Periodo 20 al 20 Quincenal del 16/10/2017 al 31/10/2017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</si>
  <si>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</si>
  <si>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</si>
  <si>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</si>
  <si>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</si>
  <si>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</si>
  <si>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</si>
  <si>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</si>
  <si>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</si>
  <si>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</si>
  <si>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</si>
  <si>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</si>
  <si>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</si>
  <si>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</si>
  <si>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Art142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</si>
  <si>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</si>
  <si>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</si>
  <si>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</si>
  <si>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</si>
  <si>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</si>
  <si>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</si>
  <si>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</si>
  <si>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</si>
  <si>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</si>
  <si>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</si>
  <si>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</si>
  <si>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</si>
  <si>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</si>
  <si>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</si>
  <si>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</si>
  <si>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</si>
  <si>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</si>
  <si>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</si>
  <si>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</si>
  <si>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</si>
  <si>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</si>
  <si>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</si>
  <si>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</si>
  <si>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</si>
  <si>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</si>
  <si>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</si>
  <si>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</si>
  <si>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</si>
  <si>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</si>
  <si>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</si>
  <si>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CPY25</t>
  </si>
  <si>
    <t>Cazares Peguero Yaraa Elisa</t>
  </si>
  <si>
    <t>CGB09</t>
  </si>
  <si>
    <t>Cortez Garcia Blanca Estela</t>
  </si>
  <si>
    <t>CAL25</t>
  </si>
  <si>
    <t>Cruz Avila Leonardo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</si>
  <si>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</si>
  <si>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</si>
  <si>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</si>
  <si>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</si>
  <si>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</si>
  <si>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</si>
  <si>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</si>
  <si>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</si>
  <si>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</si>
  <si>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</si>
  <si>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</si>
  <si>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</si>
  <si>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</si>
  <si>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</si>
  <si>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</si>
  <si>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</si>
  <si>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</si>
  <si>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</si>
  <si>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</si>
  <si>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</si>
  <si>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</si>
  <si>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</si>
  <si>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</si>
  <si>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</si>
  <si>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</si>
  <si>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</si>
  <si>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</si>
  <si>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</si>
  <si>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</si>
  <si>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</si>
  <si>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</si>
  <si>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</si>
  <si>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</si>
  <si>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</si>
  <si>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</si>
  <si>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</si>
  <si>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</si>
  <si>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</si>
  <si>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</si>
  <si>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</si>
  <si>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</si>
  <si>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</si>
  <si>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</si>
  <si>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</si>
  <si>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</si>
  <si>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</si>
  <si>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</si>
  <si>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</si>
  <si>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</si>
  <si>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</si>
  <si>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</si>
  <si>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</si>
  <si>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</si>
  <si>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</si>
  <si>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</si>
  <si>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</si>
  <si>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</si>
  <si>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</si>
  <si>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</si>
  <si>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Ma.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</si>
  <si>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</si>
  <si>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</si>
  <si>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</si>
  <si>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</si>
  <si>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</si>
  <si>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</si>
  <si>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</si>
  <si>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</si>
  <si>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</si>
  <si>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</si>
  <si>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</si>
  <si>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</si>
  <si>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</si>
  <si>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</si>
  <si>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</si>
  <si>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</si>
  <si>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</si>
  <si>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</si>
  <si>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</si>
  <si>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</si>
  <si>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</si>
  <si>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</si>
  <si>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</si>
  <si>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</si>
  <si>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</si>
  <si>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</si>
  <si>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</si>
  <si>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</si>
  <si>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</si>
  <si>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</si>
  <si>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</si>
  <si>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</si>
  <si>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</si>
  <si>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</si>
  <si>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</si>
  <si>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</si>
  <si>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</si>
  <si>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</si>
  <si>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</si>
  <si>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</si>
  <si>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</si>
  <si>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</si>
  <si>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</si>
  <si>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</si>
  <si>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</si>
  <si>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</si>
  <si>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</si>
  <si>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20 del 2017-10-16 al 2017-10-31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</si>
  <si>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</si>
  <si>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</si>
  <si>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</si>
  <si>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</si>
  <si>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</si>
  <si>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</si>
  <si>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</si>
  <si>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</si>
  <si>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</si>
  <si>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</si>
  <si>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</si>
  <si>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</si>
  <si>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</si>
  <si>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60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</si>
  <si>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</si>
  <si>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</si>
  <si>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</si>
  <si>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</si>
  <si>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</si>
  <si>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</si>
  <si>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</si>
  <si>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</si>
  <si>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</si>
  <si>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OCTUBRE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</si>
  <si>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</si>
  <si>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</si>
  <si>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</si>
  <si>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</si>
  <si>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</si>
  <si>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</si>
  <si>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</si>
  <si>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</si>
  <si>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</si>
  <si>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</si>
  <si>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</si>
  <si>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16/10/2017 AL 31/10/2017</t>
  </si>
  <si>
    <t>COSTO</t>
  </si>
  <si>
    <t>ABOYTES SALINAS RICARDO</t>
  </si>
  <si>
    <t>VENTAS</t>
  </si>
  <si>
    <t>ALMANZA HERNANDEZ KARLA BETZAI</t>
  </si>
  <si>
    <t>ADMINISTRACION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</si>
  <si>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</si>
  <si>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</si>
  <si>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</si>
  <si>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</si>
  <si>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</si>
  <si>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</si>
  <si>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</si>
  <si>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</si>
  <si>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</si>
  <si>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</si>
  <si>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</si>
  <si>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CAZAREZ PEGUERO YARAA ELISA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</si>
  <si>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</si>
  <si>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</si>
  <si>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</si>
  <si>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</si>
  <si>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</si>
  <si>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</si>
  <si>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</si>
  <si>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</si>
  <si>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</si>
  <si>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HERNANDEZ BARRERA SALVADOR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</si>
  <si>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</si>
  <si>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</si>
  <si>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</si>
  <si>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</si>
  <si>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</si>
  <si>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</si>
  <si>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</si>
  <si>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</si>
  <si>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</si>
  <si>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</si>
  <si>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</si>
  <si>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</si>
  <si>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</si>
  <si>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</si>
  <si>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</si>
  <si>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 xml:space="preserve">MOLINA MENDOZA RITA ANGELICA 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</si>
  <si>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</si>
  <si>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</si>
  <si>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</si>
  <si>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</si>
  <si>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</si>
  <si>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</si>
  <si>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</si>
  <si>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</si>
  <si>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</si>
  <si>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</si>
  <si>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</si>
  <si>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</si>
  <si>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 xml:space="preserve">PRIETO LOPEZ LEOBIGILDO 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</si>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</sst>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2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72"/>
    </sheetView>
  </sheetViews>
  <sheetFormatPr baseColWidth="10" defaultRowHeight="11.25" x14ac:dyDescent="0.2"/>
  <cols>
    <col min="1" max="1" width="8.5703125" style="2" customWidth="1"/>
    <col min="2" max="2" width="26.7109375" style="1" customWidth="1"/>
    <col min="3" max="3" width="13.5703125" style="1" bestFit="1" customWidth="1"/>
    <col min="4" max="4" width="11.42578125" style="1"/>
    <col min="5" max="5" width="14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4" t="s">
        <v>161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37" t="s">
        <v>3</v>
      </c>
    </row>
    <row r="4" spans="1:13" ht="12.75" x14ac:dyDescent="0.2">
      <c r="B4" s="22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56" t="s">
        <v>178</v>
      </c>
      <c r="F7" s="56"/>
      <c r="G7" s="56"/>
      <c r="H7" s="56"/>
      <c r="I7" s="56"/>
      <c r="J7" s="56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179</v>
      </c>
      <c r="G8" s="39" t="s">
        <v>180</v>
      </c>
      <c r="H8" s="39" t="s">
        <v>181</v>
      </c>
      <c r="I8" s="39" t="s">
        <v>182</v>
      </c>
      <c r="J8" s="39" t="s">
        <v>183</v>
      </c>
    </row>
    <row r="9" spans="1:13" ht="12" thickTop="1" x14ac:dyDescent="0.2">
      <c r="A9" s="12" t="s">
        <v>26</v>
      </c>
    </row>
    <row r="11" spans="1:13" ht="15.75" x14ac:dyDescent="0.25">
      <c r="A11" s="2" t="s">
        <v>27</v>
      </c>
      <c r="B11" s="1" t="s">
        <v>28</v>
      </c>
      <c r="C11" s="13">
        <v>3486.2</v>
      </c>
      <c r="E11" s="40">
        <f>+C11</f>
        <v>3486.2</v>
      </c>
      <c r="F11" s="40">
        <f>+E11*2%</f>
        <v>69.724000000000004</v>
      </c>
      <c r="G11" s="40">
        <f>+E11*7.5%</f>
        <v>261.46499999999997</v>
      </c>
      <c r="H11" s="40">
        <f>SUM(E11:G11)</f>
        <v>3817.3890000000001</v>
      </c>
      <c r="I11" s="40">
        <f>+H11*16%</f>
        <v>610.78224</v>
      </c>
      <c r="J11" s="40">
        <f>+H11+I11</f>
        <v>4428.1712399999997</v>
      </c>
      <c r="L11" s="53" t="s">
        <v>199</v>
      </c>
      <c r="M11" s="53" t="s">
        <v>200</v>
      </c>
    </row>
    <row r="12" spans="1:13" ht="15.75" hidden="1" x14ac:dyDescent="0.25">
      <c r="A12" s="2" t="s">
        <v>29</v>
      </c>
      <c r="B12" s="1" t="s">
        <v>30</v>
      </c>
      <c r="C12" s="13">
        <v>2500.0500000000002</v>
      </c>
      <c r="E12" s="40">
        <f t="shared" ref="E12:E75" si="0">+C12</f>
        <v>2500.0500000000002</v>
      </c>
      <c r="F12" s="40">
        <f t="shared" ref="F12:F75" si="1">+E12*2%</f>
        <v>50.001000000000005</v>
      </c>
      <c r="G12" s="40">
        <f t="shared" ref="G12:G75" si="2">+E12*7.5%</f>
        <v>187.50375</v>
      </c>
      <c r="H12" s="40">
        <f t="shared" ref="H12:H75" si="3">SUM(E12:G12)</f>
        <v>2737.5547500000002</v>
      </c>
      <c r="I12" s="40">
        <f t="shared" ref="I12:I75" si="4">+H12*16%</f>
        <v>438.00876000000005</v>
      </c>
      <c r="J12" s="40">
        <f t="shared" ref="J12:J75" si="5">+H12+I12</f>
        <v>3175.5635100000004</v>
      </c>
      <c r="L12" s="53" t="s">
        <v>201</v>
      </c>
      <c r="M12" s="53" t="s">
        <v>202</v>
      </c>
    </row>
    <row r="13" spans="1:13" ht="15.75" hidden="1" x14ac:dyDescent="0.25">
      <c r="A13" s="2" t="s">
        <v>31</v>
      </c>
      <c r="B13" s="1" t="s">
        <v>32</v>
      </c>
      <c r="C13" s="13">
        <v>2750.1</v>
      </c>
      <c r="E13" s="40">
        <f t="shared" si="0"/>
        <v>2750.1</v>
      </c>
      <c r="F13" s="40">
        <f t="shared" si="1"/>
        <v>55.002000000000002</v>
      </c>
      <c r="G13" s="40">
        <f t="shared" si="2"/>
        <v>206.25749999999999</v>
      </c>
      <c r="H13" s="40">
        <f t="shared" si="3"/>
        <v>3011.3595</v>
      </c>
      <c r="I13" s="40">
        <f t="shared" si="4"/>
        <v>481.81752</v>
      </c>
      <c r="J13" s="40">
        <f t="shared" si="5"/>
        <v>3493.1770200000001</v>
      </c>
      <c r="L13" s="53" t="s">
        <v>203</v>
      </c>
      <c r="M13" s="53" t="s">
        <v>204</v>
      </c>
    </row>
    <row r="14" spans="1:13" ht="15.75" hidden="1" x14ac:dyDescent="0.25">
      <c r="A14" s="2" t="s">
        <v>33</v>
      </c>
      <c r="B14" s="1" t="s">
        <v>34</v>
      </c>
      <c r="C14" s="13">
        <v>2500.0500000000002</v>
      </c>
      <c r="E14" s="40">
        <f t="shared" si="0"/>
        <v>2500.0500000000002</v>
      </c>
      <c r="F14" s="40">
        <f t="shared" si="1"/>
        <v>50.001000000000005</v>
      </c>
      <c r="G14" s="40">
        <f t="shared" si="2"/>
        <v>187.50375</v>
      </c>
      <c r="H14" s="40">
        <f t="shared" si="3"/>
        <v>2737.5547500000002</v>
      </c>
      <c r="I14" s="40">
        <f t="shared" si="4"/>
        <v>438.00876000000005</v>
      </c>
      <c r="J14" s="40">
        <f t="shared" si="5"/>
        <v>3175.5635100000004</v>
      </c>
      <c r="L14" s="53" t="s">
        <v>205</v>
      </c>
      <c r="M14" s="53" t="s">
        <v>206</v>
      </c>
    </row>
    <row r="15" spans="1:13" ht="15.75" hidden="1" x14ac:dyDescent="0.25">
      <c r="A15" s="2" t="s">
        <v>35</v>
      </c>
      <c r="B15" s="1" t="s">
        <v>36</v>
      </c>
      <c r="C15" s="13">
        <v>8000.1</v>
      </c>
      <c r="E15" s="40">
        <f t="shared" si="0"/>
        <v>8000.1</v>
      </c>
      <c r="F15" s="40">
        <f t="shared" si="1"/>
        <v>160.00200000000001</v>
      </c>
      <c r="G15" s="40">
        <f t="shared" si="2"/>
        <v>600.00750000000005</v>
      </c>
      <c r="H15" s="40">
        <f t="shared" si="3"/>
        <v>8760.1095000000005</v>
      </c>
      <c r="I15" s="40">
        <f t="shared" si="4"/>
        <v>1401.61752</v>
      </c>
      <c r="J15" s="40">
        <f t="shared" si="5"/>
        <v>10161.72702</v>
      </c>
      <c r="L15" s="53" t="s">
        <v>201</v>
      </c>
      <c r="M15" s="53" t="s">
        <v>207</v>
      </c>
    </row>
    <row r="16" spans="1:13" ht="15.75" hidden="1" x14ac:dyDescent="0.25">
      <c r="A16" s="2" t="s">
        <v>37</v>
      </c>
      <c r="B16" s="1" t="s">
        <v>38</v>
      </c>
      <c r="C16" s="13">
        <v>2500.0500000000002</v>
      </c>
      <c r="E16" s="40">
        <f t="shared" si="0"/>
        <v>2500.0500000000002</v>
      </c>
      <c r="F16" s="40">
        <f t="shared" si="1"/>
        <v>50.001000000000005</v>
      </c>
      <c r="G16" s="40">
        <f t="shared" si="2"/>
        <v>187.50375</v>
      </c>
      <c r="H16" s="40">
        <f t="shared" si="3"/>
        <v>2737.5547500000002</v>
      </c>
      <c r="I16" s="40">
        <f t="shared" si="4"/>
        <v>438.00876000000005</v>
      </c>
      <c r="J16" s="40">
        <f t="shared" si="5"/>
        <v>3175.5635100000004</v>
      </c>
      <c r="L16" s="53" t="s">
        <v>208</v>
      </c>
      <c r="M16" s="53" t="s">
        <v>209</v>
      </c>
    </row>
    <row r="17" spans="1:13" ht="15.75" hidden="1" x14ac:dyDescent="0.25">
      <c r="A17" s="2" t="s">
        <v>39</v>
      </c>
      <c r="B17" s="1" t="s">
        <v>40</v>
      </c>
      <c r="C17" s="13">
        <v>5000.1000000000004</v>
      </c>
      <c r="E17" s="40">
        <f t="shared" si="0"/>
        <v>5000.1000000000004</v>
      </c>
      <c r="F17" s="40">
        <f t="shared" si="1"/>
        <v>100.00200000000001</v>
      </c>
      <c r="G17" s="40">
        <f t="shared" si="2"/>
        <v>375.00749999999999</v>
      </c>
      <c r="H17" s="40">
        <f t="shared" si="3"/>
        <v>5475.1095000000005</v>
      </c>
      <c r="I17" s="40">
        <f t="shared" si="4"/>
        <v>876.0175200000001</v>
      </c>
      <c r="J17" s="40">
        <f t="shared" si="5"/>
        <v>6351.1270200000008</v>
      </c>
      <c r="L17" s="53" t="s">
        <v>203</v>
      </c>
      <c r="M17" s="53" t="s">
        <v>210</v>
      </c>
    </row>
    <row r="18" spans="1:13" ht="15.75" hidden="1" x14ac:dyDescent="0.25">
      <c r="A18" s="2" t="s">
        <v>41</v>
      </c>
      <c r="B18" s="1" t="s">
        <v>42</v>
      </c>
      <c r="C18" s="13">
        <v>3000</v>
      </c>
      <c r="E18" s="40">
        <f t="shared" si="0"/>
        <v>3000</v>
      </c>
      <c r="F18" s="40">
        <f t="shared" si="1"/>
        <v>60</v>
      </c>
      <c r="G18" s="40">
        <f t="shared" si="2"/>
        <v>225</v>
      </c>
      <c r="H18" s="40">
        <f t="shared" si="3"/>
        <v>3285</v>
      </c>
      <c r="I18" s="40">
        <f t="shared" si="4"/>
        <v>525.6</v>
      </c>
      <c r="J18" s="40">
        <f t="shared" si="5"/>
        <v>3810.6</v>
      </c>
      <c r="L18" s="53" t="s">
        <v>203</v>
      </c>
      <c r="M18" s="53" t="s">
        <v>211</v>
      </c>
    </row>
    <row r="19" spans="1:13" ht="15.75" hidden="1" x14ac:dyDescent="0.25">
      <c r="A19" s="2" t="s">
        <v>43</v>
      </c>
      <c r="B19" s="1" t="s">
        <v>44</v>
      </c>
      <c r="C19" s="13">
        <v>3000</v>
      </c>
      <c r="E19" s="40">
        <f t="shared" si="0"/>
        <v>3000</v>
      </c>
      <c r="F19" s="40">
        <f t="shared" si="1"/>
        <v>60</v>
      </c>
      <c r="G19" s="40">
        <f t="shared" si="2"/>
        <v>225</v>
      </c>
      <c r="H19" s="40">
        <f t="shared" si="3"/>
        <v>3285</v>
      </c>
      <c r="I19" s="40">
        <f t="shared" si="4"/>
        <v>525.6</v>
      </c>
      <c r="J19" s="40">
        <f t="shared" si="5"/>
        <v>3810.6</v>
      </c>
      <c r="L19" s="53" t="s">
        <v>203</v>
      </c>
      <c r="M19" s="53" t="s">
        <v>212</v>
      </c>
    </row>
    <row r="20" spans="1:13" ht="15.75" hidden="1" x14ac:dyDescent="0.25">
      <c r="A20" s="2" t="s">
        <v>45</v>
      </c>
      <c r="B20" s="1" t="s">
        <v>46</v>
      </c>
      <c r="C20" s="13">
        <v>5500.05</v>
      </c>
      <c r="E20" s="40">
        <f t="shared" si="0"/>
        <v>5500.05</v>
      </c>
      <c r="F20" s="40">
        <f t="shared" si="1"/>
        <v>110.001</v>
      </c>
      <c r="G20" s="40">
        <f t="shared" si="2"/>
        <v>412.50375000000003</v>
      </c>
      <c r="H20" s="40">
        <f t="shared" si="3"/>
        <v>6022.5547500000002</v>
      </c>
      <c r="I20" s="40">
        <f t="shared" si="4"/>
        <v>963.60876000000007</v>
      </c>
      <c r="J20" s="40">
        <f t="shared" si="5"/>
        <v>6986.1635100000003</v>
      </c>
      <c r="L20" s="53" t="s">
        <v>201</v>
      </c>
      <c r="M20" s="53" t="s">
        <v>213</v>
      </c>
    </row>
    <row r="21" spans="1:13" ht="15.75" hidden="1" x14ac:dyDescent="0.25">
      <c r="A21" s="2" t="s">
        <v>47</v>
      </c>
      <c r="B21" s="1" t="s">
        <v>48</v>
      </c>
      <c r="C21" s="13">
        <v>8750</v>
      </c>
      <c r="E21" s="40">
        <f t="shared" si="0"/>
        <v>8750</v>
      </c>
      <c r="F21" s="40">
        <f t="shared" si="1"/>
        <v>175</v>
      </c>
      <c r="G21" s="40">
        <f t="shared" si="2"/>
        <v>656.25</v>
      </c>
      <c r="H21" s="40">
        <f t="shared" si="3"/>
        <v>9581.25</v>
      </c>
      <c r="I21" s="40">
        <f t="shared" si="4"/>
        <v>1533</v>
      </c>
      <c r="J21" s="40">
        <f t="shared" si="5"/>
        <v>11114.25</v>
      </c>
      <c r="L21" s="53" t="s">
        <v>203</v>
      </c>
      <c r="M21" s="53" t="s">
        <v>214</v>
      </c>
    </row>
    <row r="22" spans="1:13" ht="15.75" hidden="1" x14ac:dyDescent="0.25">
      <c r="A22" s="2" t="s">
        <v>49</v>
      </c>
      <c r="B22" s="1" t="s">
        <v>50</v>
      </c>
      <c r="C22" s="13">
        <v>1166.69</v>
      </c>
      <c r="E22" s="40">
        <f t="shared" si="0"/>
        <v>1166.69</v>
      </c>
      <c r="F22" s="40">
        <f t="shared" si="1"/>
        <v>23.3338</v>
      </c>
      <c r="G22" s="40">
        <f t="shared" si="2"/>
        <v>87.501750000000001</v>
      </c>
      <c r="H22" s="40">
        <f t="shared" si="3"/>
        <v>1277.5255500000001</v>
      </c>
      <c r="I22" s="40">
        <f t="shared" si="4"/>
        <v>204.404088</v>
      </c>
      <c r="J22" s="40">
        <f t="shared" si="5"/>
        <v>1481.9296380000001</v>
      </c>
      <c r="L22" s="54" t="s">
        <v>201</v>
      </c>
      <c r="M22" s="54" t="s">
        <v>215</v>
      </c>
    </row>
    <row r="23" spans="1:13" ht="15.75" hidden="1" x14ac:dyDescent="0.25">
      <c r="A23" s="2" t="s">
        <v>51</v>
      </c>
      <c r="B23" s="1" t="s">
        <v>52</v>
      </c>
      <c r="C23" s="13">
        <v>2500.0500000000002</v>
      </c>
      <c r="E23" s="40">
        <f t="shared" si="0"/>
        <v>2500.0500000000002</v>
      </c>
      <c r="F23" s="40">
        <f t="shared" si="1"/>
        <v>50.001000000000005</v>
      </c>
      <c r="G23" s="40">
        <f t="shared" si="2"/>
        <v>187.50375</v>
      </c>
      <c r="H23" s="40">
        <f t="shared" si="3"/>
        <v>2737.5547500000002</v>
      </c>
      <c r="I23" s="40">
        <f t="shared" si="4"/>
        <v>438.00876000000005</v>
      </c>
      <c r="J23" s="40">
        <f t="shared" si="5"/>
        <v>3175.5635100000004</v>
      </c>
      <c r="L23" s="53" t="s">
        <v>201</v>
      </c>
      <c r="M23" s="55" t="s">
        <v>216</v>
      </c>
    </row>
    <row r="24" spans="1:13" ht="15.75" x14ac:dyDescent="0.25">
      <c r="A24" s="2" t="s">
        <v>53</v>
      </c>
      <c r="B24" s="1" t="s">
        <v>54</v>
      </c>
      <c r="C24" s="13">
        <v>560.28</v>
      </c>
      <c r="E24" s="40">
        <f t="shared" si="0"/>
        <v>560.28</v>
      </c>
      <c r="F24" s="40">
        <f t="shared" si="1"/>
        <v>11.2056</v>
      </c>
      <c r="G24" s="40">
        <f t="shared" si="2"/>
        <v>42.020999999999994</v>
      </c>
      <c r="H24" s="40">
        <f t="shared" si="3"/>
        <v>613.50659999999993</v>
      </c>
      <c r="I24" s="40">
        <f t="shared" si="4"/>
        <v>98.161055999999988</v>
      </c>
      <c r="J24" s="40">
        <f t="shared" si="5"/>
        <v>711.66765599999997</v>
      </c>
      <c r="L24" s="54" t="s">
        <v>199</v>
      </c>
      <c r="M24" s="54" t="s">
        <v>217</v>
      </c>
    </row>
    <row r="25" spans="1:13" ht="15.75" x14ac:dyDescent="0.25">
      <c r="A25" s="2" t="s">
        <v>55</v>
      </c>
      <c r="B25" s="1" t="s">
        <v>56</v>
      </c>
      <c r="C25" s="13">
        <v>3526.6</v>
      </c>
      <c r="E25" s="40">
        <f t="shared" si="0"/>
        <v>3526.6</v>
      </c>
      <c r="F25" s="40">
        <f t="shared" si="1"/>
        <v>70.531999999999996</v>
      </c>
      <c r="G25" s="40">
        <f t="shared" si="2"/>
        <v>264.495</v>
      </c>
      <c r="H25" s="40">
        <f t="shared" si="3"/>
        <v>3861.627</v>
      </c>
      <c r="I25" s="40">
        <f t="shared" si="4"/>
        <v>617.86032</v>
      </c>
      <c r="J25" s="40">
        <f t="shared" si="5"/>
        <v>4479.4873200000002</v>
      </c>
      <c r="L25" s="53" t="s">
        <v>199</v>
      </c>
      <c r="M25" s="55" t="s">
        <v>218</v>
      </c>
    </row>
    <row r="26" spans="1:13" ht="15.75" x14ac:dyDescent="0.25">
      <c r="A26" s="2" t="s">
        <v>57</v>
      </c>
      <c r="B26" s="1" t="s">
        <v>58</v>
      </c>
      <c r="C26" s="13">
        <v>3537.6</v>
      </c>
      <c r="E26" s="40">
        <f t="shared" si="0"/>
        <v>3537.6</v>
      </c>
      <c r="F26" s="40">
        <f t="shared" si="1"/>
        <v>70.751999999999995</v>
      </c>
      <c r="G26" s="40">
        <f t="shared" si="2"/>
        <v>265.32</v>
      </c>
      <c r="H26" s="40">
        <f t="shared" si="3"/>
        <v>3873.672</v>
      </c>
      <c r="I26" s="40">
        <f t="shared" si="4"/>
        <v>619.78751999999997</v>
      </c>
      <c r="J26" s="40">
        <f t="shared" si="5"/>
        <v>4493.4595200000003</v>
      </c>
      <c r="L26" s="53" t="s">
        <v>199</v>
      </c>
      <c r="M26" s="53" t="s">
        <v>219</v>
      </c>
    </row>
    <row r="27" spans="1:13" ht="15.75" x14ac:dyDescent="0.25">
      <c r="A27" s="2" t="s">
        <v>59</v>
      </c>
      <c r="B27" s="1" t="s">
        <v>60</v>
      </c>
      <c r="C27" s="13">
        <v>9365.6</v>
      </c>
      <c r="E27" s="40">
        <f t="shared" si="0"/>
        <v>9365.6</v>
      </c>
      <c r="F27" s="40">
        <f t="shared" si="1"/>
        <v>187.31200000000001</v>
      </c>
      <c r="G27" s="40">
        <f t="shared" si="2"/>
        <v>702.42</v>
      </c>
      <c r="H27" s="40">
        <f t="shared" si="3"/>
        <v>10255.332</v>
      </c>
      <c r="I27" s="40">
        <f t="shared" si="4"/>
        <v>1640.85312</v>
      </c>
      <c r="J27" s="40">
        <f t="shared" si="5"/>
        <v>11896.18512</v>
      </c>
      <c r="L27" s="53" t="s">
        <v>199</v>
      </c>
      <c r="M27" s="53" t="s">
        <v>220</v>
      </c>
    </row>
    <row r="28" spans="1:13" ht="15.75" x14ac:dyDescent="0.25">
      <c r="A28" s="2" t="s">
        <v>61</v>
      </c>
      <c r="B28" s="1" t="s">
        <v>62</v>
      </c>
      <c r="C28" s="13">
        <v>4063.54</v>
      </c>
      <c r="E28" s="40">
        <f t="shared" si="0"/>
        <v>4063.54</v>
      </c>
      <c r="F28" s="40">
        <f t="shared" si="1"/>
        <v>81.270799999999994</v>
      </c>
      <c r="G28" s="40">
        <f t="shared" si="2"/>
        <v>304.76549999999997</v>
      </c>
      <c r="H28" s="40">
        <f t="shared" si="3"/>
        <v>4449.5763000000006</v>
      </c>
      <c r="I28" s="40">
        <f t="shared" si="4"/>
        <v>711.93220800000006</v>
      </c>
      <c r="J28" s="40">
        <f t="shared" si="5"/>
        <v>5161.5085080000008</v>
      </c>
      <c r="L28" s="53" t="s">
        <v>199</v>
      </c>
      <c r="M28" s="53" t="s">
        <v>221</v>
      </c>
    </row>
    <row r="29" spans="1:13" ht="15.75" hidden="1" x14ac:dyDescent="0.25">
      <c r="A29" s="2" t="s">
        <v>63</v>
      </c>
      <c r="B29" s="1" t="s">
        <v>64</v>
      </c>
      <c r="C29" s="13">
        <v>2500.0500000000002</v>
      </c>
      <c r="E29" s="40">
        <f t="shared" si="0"/>
        <v>2500.0500000000002</v>
      </c>
      <c r="F29" s="40">
        <f t="shared" si="1"/>
        <v>50.001000000000005</v>
      </c>
      <c r="G29" s="40">
        <f t="shared" si="2"/>
        <v>187.50375</v>
      </c>
      <c r="H29" s="40">
        <f t="shared" si="3"/>
        <v>2737.5547500000002</v>
      </c>
      <c r="I29" s="40">
        <f t="shared" si="4"/>
        <v>438.00876000000005</v>
      </c>
      <c r="J29" s="40">
        <f t="shared" si="5"/>
        <v>3175.5635100000004</v>
      </c>
      <c r="L29" s="53" t="s">
        <v>205</v>
      </c>
      <c r="M29" s="53" t="s">
        <v>222</v>
      </c>
    </row>
    <row r="30" spans="1:13" ht="15.75" x14ac:dyDescent="0.25">
      <c r="A30" s="2" t="s">
        <v>65</v>
      </c>
      <c r="B30" s="1" t="s">
        <v>66</v>
      </c>
      <c r="C30" s="13">
        <v>3994.2</v>
      </c>
      <c r="E30" s="40">
        <f t="shared" si="0"/>
        <v>3994.2</v>
      </c>
      <c r="F30" s="40">
        <f t="shared" si="1"/>
        <v>79.884</v>
      </c>
      <c r="G30" s="40">
        <f t="shared" si="2"/>
        <v>299.565</v>
      </c>
      <c r="H30" s="40">
        <f t="shared" si="3"/>
        <v>4373.6489999999994</v>
      </c>
      <c r="I30" s="40">
        <f t="shared" si="4"/>
        <v>699.78383999999994</v>
      </c>
      <c r="J30" s="40">
        <f t="shared" si="5"/>
        <v>5073.4328399999995</v>
      </c>
      <c r="L30" s="53" t="s">
        <v>199</v>
      </c>
      <c r="M30" s="53" t="s">
        <v>223</v>
      </c>
    </row>
    <row r="31" spans="1:13" ht="15.75" hidden="1" x14ac:dyDescent="0.25">
      <c r="A31" s="2" t="s">
        <v>67</v>
      </c>
      <c r="B31" s="1" t="s">
        <v>68</v>
      </c>
      <c r="C31" s="13">
        <v>2500.0500000000002</v>
      </c>
      <c r="E31" s="40">
        <f t="shared" si="0"/>
        <v>2500.0500000000002</v>
      </c>
      <c r="F31" s="40">
        <f t="shared" si="1"/>
        <v>50.001000000000005</v>
      </c>
      <c r="G31" s="40">
        <f t="shared" si="2"/>
        <v>187.50375</v>
      </c>
      <c r="H31" s="40">
        <f t="shared" si="3"/>
        <v>2737.5547500000002</v>
      </c>
      <c r="I31" s="40">
        <f t="shared" si="4"/>
        <v>438.00876000000005</v>
      </c>
      <c r="J31" s="40">
        <f t="shared" si="5"/>
        <v>3175.5635100000004</v>
      </c>
      <c r="L31" s="53" t="s">
        <v>201</v>
      </c>
      <c r="M31" s="53" t="s">
        <v>224</v>
      </c>
    </row>
    <row r="32" spans="1:13" ht="15.75" x14ac:dyDescent="0.25">
      <c r="A32" s="2" t="s">
        <v>69</v>
      </c>
      <c r="B32" s="1" t="s">
        <v>70</v>
      </c>
      <c r="C32" s="13">
        <v>3530.6</v>
      </c>
      <c r="E32" s="40">
        <f t="shared" si="0"/>
        <v>3530.6</v>
      </c>
      <c r="F32" s="40">
        <f t="shared" si="1"/>
        <v>70.611999999999995</v>
      </c>
      <c r="G32" s="40">
        <f t="shared" si="2"/>
        <v>264.79499999999996</v>
      </c>
      <c r="H32" s="40">
        <f t="shared" si="3"/>
        <v>3866.0070000000001</v>
      </c>
      <c r="I32" s="40">
        <f t="shared" si="4"/>
        <v>618.56112000000007</v>
      </c>
      <c r="J32" s="40">
        <f t="shared" si="5"/>
        <v>4484.5681199999999</v>
      </c>
      <c r="L32" s="53" t="s">
        <v>199</v>
      </c>
      <c r="M32" s="53" t="s">
        <v>225</v>
      </c>
    </row>
    <row r="33" spans="1:13" ht="15.75" hidden="1" x14ac:dyDescent="0.25">
      <c r="A33" s="2" t="s">
        <v>71</v>
      </c>
      <c r="B33" s="1" t="s">
        <v>72</v>
      </c>
      <c r="C33" s="13">
        <v>2500.0500000000002</v>
      </c>
      <c r="E33" s="40">
        <f t="shared" si="0"/>
        <v>2500.0500000000002</v>
      </c>
      <c r="F33" s="40">
        <f t="shared" si="1"/>
        <v>50.001000000000005</v>
      </c>
      <c r="G33" s="40">
        <f t="shared" si="2"/>
        <v>187.50375</v>
      </c>
      <c r="H33" s="40">
        <f t="shared" si="3"/>
        <v>2737.5547500000002</v>
      </c>
      <c r="I33" s="40">
        <f t="shared" si="4"/>
        <v>438.00876000000005</v>
      </c>
      <c r="J33" s="40">
        <f t="shared" si="5"/>
        <v>3175.5635100000004</v>
      </c>
      <c r="L33" s="53" t="s">
        <v>201</v>
      </c>
      <c r="M33" s="53" t="s">
        <v>226</v>
      </c>
    </row>
    <row r="34" spans="1:13" ht="15.75" hidden="1" x14ac:dyDescent="0.25">
      <c r="A34" s="2" t="s">
        <v>73</v>
      </c>
      <c r="B34" s="1" t="s">
        <v>74</v>
      </c>
      <c r="C34" s="13">
        <v>38036.25</v>
      </c>
      <c r="E34" s="40">
        <f t="shared" si="0"/>
        <v>38036.25</v>
      </c>
      <c r="F34" s="40">
        <f t="shared" si="1"/>
        <v>760.72500000000002</v>
      </c>
      <c r="G34" s="40">
        <f t="shared" si="2"/>
        <v>2852.71875</v>
      </c>
      <c r="H34" s="40">
        <f t="shared" si="3"/>
        <v>41649.693749999999</v>
      </c>
      <c r="I34" s="40">
        <f t="shared" si="4"/>
        <v>6663.951</v>
      </c>
      <c r="J34" s="40">
        <f t="shared" si="5"/>
        <v>48313.644749999999</v>
      </c>
      <c r="L34" s="53" t="s">
        <v>203</v>
      </c>
      <c r="M34" s="53" t="s">
        <v>227</v>
      </c>
    </row>
    <row r="35" spans="1:13" ht="15.75" hidden="1" x14ac:dyDescent="0.25">
      <c r="A35" s="2" t="s">
        <v>75</v>
      </c>
      <c r="B35" s="1" t="s">
        <v>76</v>
      </c>
      <c r="C35" s="13">
        <v>3500.1</v>
      </c>
      <c r="E35" s="40">
        <f t="shared" si="0"/>
        <v>3500.1</v>
      </c>
      <c r="F35" s="40">
        <f t="shared" si="1"/>
        <v>70.001999999999995</v>
      </c>
      <c r="G35" s="40">
        <f t="shared" si="2"/>
        <v>262.50749999999999</v>
      </c>
      <c r="H35" s="40">
        <f t="shared" si="3"/>
        <v>3832.6095</v>
      </c>
      <c r="I35" s="40">
        <f t="shared" si="4"/>
        <v>613.21752000000004</v>
      </c>
      <c r="J35" s="40">
        <f t="shared" si="5"/>
        <v>4445.8270199999997</v>
      </c>
      <c r="L35" s="53" t="s">
        <v>228</v>
      </c>
      <c r="M35" s="53" t="s">
        <v>229</v>
      </c>
    </row>
    <row r="36" spans="1:13" ht="15.75" hidden="1" x14ac:dyDescent="0.25">
      <c r="A36" s="2" t="s">
        <v>77</v>
      </c>
      <c r="B36" s="1" t="s">
        <v>78</v>
      </c>
      <c r="C36" s="13">
        <v>3000</v>
      </c>
      <c r="E36" s="40">
        <f t="shared" si="0"/>
        <v>3000</v>
      </c>
      <c r="F36" s="40">
        <f t="shared" si="1"/>
        <v>60</v>
      </c>
      <c r="G36" s="40">
        <f t="shared" si="2"/>
        <v>225</v>
      </c>
      <c r="H36" s="40">
        <f t="shared" si="3"/>
        <v>3285</v>
      </c>
      <c r="I36" s="40">
        <f t="shared" si="4"/>
        <v>525.6</v>
      </c>
      <c r="J36" s="40">
        <f t="shared" si="5"/>
        <v>3810.6</v>
      </c>
      <c r="L36" s="53" t="s">
        <v>203</v>
      </c>
      <c r="M36" s="53" t="s">
        <v>230</v>
      </c>
    </row>
    <row r="37" spans="1:13" ht="15.75" x14ac:dyDescent="0.25">
      <c r="A37" s="2" t="s">
        <v>79</v>
      </c>
      <c r="B37" s="1" t="s">
        <v>80</v>
      </c>
      <c r="C37" s="13">
        <v>3000</v>
      </c>
      <c r="E37" s="40">
        <f t="shared" si="0"/>
        <v>3000</v>
      </c>
      <c r="F37" s="40">
        <f t="shared" si="1"/>
        <v>60</v>
      </c>
      <c r="G37" s="40">
        <f t="shared" si="2"/>
        <v>225</v>
      </c>
      <c r="H37" s="40">
        <f t="shared" si="3"/>
        <v>3285</v>
      </c>
      <c r="I37" s="40">
        <f t="shared" si="4"/>
        <v>525.6</v>
      </c>
      <c r="J37" s="40">
        <f t="shared" si="5"/>
        <v>3810.6</v>
      </c>
      <c r="L37" s="53" t="s">
        <v>199</v>
      </c>
      <c r="M37" s="53" t="s">
        <v>231</v>
      </c>
    </row>
    <row r="38" spans="1:13" ht="15.75" x14ac:dyDescent="0.25">
      <c r="A38" s="2" t="s">
        <v>81</v>
      </c>
      <c r="B38" s="1" t="s">
        <v>82</v>
      </c>
      <c r="C38" s="13">
        <v>4545.66</v>
      </c>
      <c r="E38" s="40">
        <f t="shared" si="0"/>
        <v>4545.66</v>
      </c>
      <c r="F38" s="40">
        <f t="shared" si="1"/>
        <v>90.913200000000003</v>
      </c>
      <c r="G38" s="40">
        <f t="shared" si="2"/>
        <v>340.92449999999997</v>
      </c>
      <c r="H38" s="40">
        <f t="shared" si="3"/>
        <v>4977.4976999999999</v>
      </c>
      <c r="I38" s="40">
        <f t="shared" si="4"/>
        <v>796.399632</v>
      </c>
      <c r="J38" s="40">
        <f t="shared" si="5"/>
        <v>5773.8973319999996</v>
      </c>
      <c r="L38" s="53" t="s">
        <v>199</v>
      </c>
      <c r="M38" s="53" t="s">
        <v>232</v>
      </c>
    </row>
    <row r="39" spans="1:13" ht="15.75" x14ac:dyDescent="0.25">
      <c r="A39" s="2" t="s">
        <v>83</v>
      </c>
      <c r="B39" s="1" t="s">
        <v>84</v>
      </c>
      <c r="C39" s="13">
        <v>3558.6</v>
      </c>
      <c r="E39" s="40">
        <f t="shared" si="0"/>
        <v>3558.6</v>
      </c>
      <c r="F39" s="40">
        <f t="shared" si="1"/>
        <v>71.171999999999997</v>
      </c>
      <c r="G39" s="40">
        <f t="shared" si="2"/>
        <v>266.89499999999998</v>
      </c>
      <c r="H39" s="40">
        <f t="shared" si="3"/>
        <v>3896.6669999999999</v>
      </c>
      <c r="I39" s="40">
        <f t="shared" si="4"/>
        <v>623.46672000000001</v>
      </c>
      <c r="J39" s="40">
        <f t="shared" si="5"/>
        <v>4520.1337199999998</v>
      </c>
      <c r="L39" s="53" t="s">
        <v>199</v>
      </c>
      <c r="M39" s="55" t="s">
        <v>233</v>
      </c>
    </row>
    <row r="40" spans="1:13" ht="15.75" hidden="1" x14ac:dyDescent="0.25">
      <c r="A40" s="2" t="s">
        <v>85</v>
      </c>
      <c r="B40" s="1" t="s">
        <v>86</v>
      </c>
      <c r="C40" s="13">
        <v>3750</v>
      </c>
      <c r="E40" s="40">
        <f t="shared" si="0"/>
        <v>3750</v>
      </c>
      <c r="F40" s="40">
        <f t="shared" si="1"/>
        <v>75</v>
      </c>
      <c r="G40" s="40">
        <f t="shared" si="2"/>
        <v>281.25</v>
      </c>
      <c r="H40" s="40">
        <f t="shared" si="3"/>
        <v>4106.25</v>
      </c>
      <c r="I40" s="40">
        <f t="shared" si="4"/>
        <v>657</v>
      </c>
      <c r="J40" s="40">
        <f t="shared" si="5"/>
        <v>4763.25</v>
      </c>
      <c r="L40" s="53" t="s">
        <v>201</v>
      </c>
      <c r="M40" s="55" t="s">
        <v>234</v>
      </c>
    </row>
    <row r="41" spans="1:13" ht="15.75" hidden="1" x14ac:dyDescent="0.25">
      <c r="A41" s="2" t="s">
        <v>87</v>
      </c>
      <c r="B41" s="1" t="s">
        <v>88</v>
      </c>
      <c r="C41" s="13">
        <v>4037.43</v>
      </c>
      <c r="E41" s="40">
        <f t="shared" si="0"/>
        <v>4037.43</v>
      </c>
      <c r="F41" s="40">
        <f t="shared" si="1"/>
        <v>80.748599999999996</v>
      </c>
      <c r="G41" s="40">
        <f t="shared" si="2"/>
        <v>302.80724999999995</v>
      </c>
      <c r="H41" s="40">
        <f t="shared" si="3"/>
        <v>4420.98585</v>
      </c>
      <c r="I41" s="40">
        <f t="shared" si="4"/>
        <v>707.35773600000005</v>
      </c>
      <c r="J41" s="40">
        <f t="shared" si="5"/>
        <v>5128.343586</v>
      </c>
      <c r="L41" s="53" t="s">
        <v>203</v>
      </c>
      <c r="M41" s="55" t="s">
        <v>235</v>
      </c>
    </row>
    <row r="42" spans="1:13" ht="15.75" hidden="1" x14ac:dyDescent="0.25">
      <c r="A42" s="2" t="s">
        <v>89</v>
      </c>
      <c r="B42" s="1" t="s">
        <v>90</v>
      </c>
      <c r="C42" s="13">
        <v>21592.65</v>
      </c>
      <c r="E42" s="40">
        <f t="shared" si="0"/>
        <v>21592.65</v>
      </c>
      <c r="F42" s="40">
        <f t="shared" si="1"/>
        <v>431.85300000000007</v>
      </c>
      <c r="G42" s="40">
        <f t="shared" si="2"/>
        <v>1619.44875</v>
      </c>
      <c r="H42" s="40">
        <f t="shared" si="3"/>
        <v>23643.95175</v>
      </c>
      <c r="I42" s="40">
        <f t="shared" si="4"/>
        <v>3783.0322799999999</v>
      </c>
      <c r="J42" s="40">
        <f t="shared" si="5"/>
        <v>27426.98403</v>
      </c>
      <c r="L42" s="54" t="s">
        <v>203</v>
      </c>
      <c r="M42" s="54" t="s">
        <v>236</v>
      </c>
    </row>
    <row r="43" spans="1:13" ht="15.75" x14ac:dyDescent="0.25">
      <c r="A43" s="2" t="s">
        <v>91</v>
      </c>
      <c r="B43" s="1" t="s">
        <v>92</v>
      </c>
      <c r="C43" s="13">
        <v>4740.6000000000004</v>
      </c>
      <c r="E43" s="40">
        <f t="shared" si="0"/>
        <v>4740.6000000000004</v>
      </c>
      <c r="F43" s="40">
        <f t="shared" si="1"/>
        <v>94.812000000000012</v>
      </c>
      <c r="G43" s="40">
        <f t="shared" si="2"/>
        <v>355.54500000000002</v>
      </c>
      <c r="H43" s="40">
        <f t="shared" si="3"/>
        <v>5190.9570000000003</v>
      </c>
      <c r="I43" s="40">
        <f t="shared" si="4"/>
        <v>830.55312000000004</v>
      </c>
      <c r="J43" s="40">
        <f t="shared" si="5"/>
        <v>6021.5101200000008</v>
      </c>
      <c r="L43" s="53" t="s">
        <v>199</v>
      </c>
      <c r="M43" s="53" t="s">
        <v>237</v>
      </c>
    </row>
    <row r="44" spans="1:13" ht="15.75" hidden="1" x14ac:dyDescent="0.25">
      <c r="A44" s="2" t="s">
        <v>93</v>
      </c>
      <c r="B44" s="1" t="s">
        <v>94</v>
      </c>
      <c r="C44" s="13">
        <v>4395.05</v>
      </c>
      <c r="E44" s="40">
        <f t="shared" si="0"/>
        <v>4395.05</v>
      </c>
      <c r="F44" s="40">
        <f t="shared" si="1"/>
        <v>87.90100000000001</v>
      </c>
      <c r="G44" s="40">
        <f t="shared" si="2"/>
        <v>329.62875000000003</v>
      </c>
      <c r="H44" s="40">
        <f t="shared" si="3"/>
        <v>4812.5797499999999</v>
      </c>
      <c r="I44" s="40">
        <f t="shared" si="4"/>
        <v>770.01275999999996</v>
      </c>
      <c r="J44" s="40">
        <f t="shared" si="5"/>
        <v>5582.5925099999995</v>
      </c>
      <c r="L44" s="53" t="s">
        <v>201</v>
      </c>
      <c r="M44" s="55" t="s">
        <v>238</v>
      </c>
    </row>
    <row r="45" spans="1:13" ht="15.75" x14ac:dyDescent="0.25">
      <c r="A45" s="2" t="s">
        <v>95</v>
      </c>
      <c r="B45" s="1" t="s">
        <v>96</v>
      </c>
      <c r="C45" s="13">
        <v>4400.6000000000004</v>
      </c>
      <c r="E45" s="40">
        <f t="shared" si="0"/>
        <v>4400.6000000000004</v>
      </c>
      <c r="F45" s="40">
        <f t="shared" si="1"/>
        <v>88.012000000000015</v>
      </c>
      <c r="G45" s="40">
        <f t="shared" si="2"/>
        <v>330.04500000000002</v>
      </c>
      <c r="H45" s="40">
        <f t="shared" si="3"/>
        <v>4818.6570000000002</v>
      </c>
      <c r="I45" s="40">
        <f t="shared" si="4"/>
        <v>770.98512000000005</v>
      </c>
      <c r="J45" s="40">
        <f t="shared" si="5"/>
        <v>5589.6421200000004</v>
      </c>
      <c r="L45" s="53" t="s">
        <v>199</v>
      </c>
      <c r="M45" s="53" t="s">
        <v>239</v>
      </c>
    </row>
    <row r="46" spans="1:13" ht="15.75" hidden="1" x14ac:dyDescent="0.25">
      <c r="A46" s="2" t="s">
        <v>97</v>
      </c>
      <c r="B46" s="1" t="s">
        <v>98</v>
      </c>
      <c r="C46" s="13">
        <v>5693.56</v>
      </c>
      <c r="E46" s="40">
        <f t="shared" si="0"/>
        <v>5693.56</v>
      </c>
      <c r="F46" s="40">
        <f t="shared" si="1"/>
        <v>113.87120000000002</v>
      </c>
      <c r="G46" s="40">
        <f t="shared" si="2"/>
        <v>427.017</v>
      </c>
      <c r="H46" s="40">
        <f t="shared" si="3"/>
        <v>6234.4481999999998</v>
      </c>
      <c r="I46" s="40">
        <f t="shared" si="4"/>
        <v>997.51171199999999</v>
      </c>
      <c r="J46" s="40">
        <f t="shared" si="5"/>
        <v>7231.9599120000003</v>
      </c>
      <c r="L46" s="55" t="s">
        <v>203</v>
      </c>
      <c r="M46" s="55" t="s">
        <v>240</v>
      </c>
    </row>
    <row r="47" spans="1:13" ht="15.75" hidden="1" x14ac:dyDescent="0.25">
      <c r="A47" s="2" t="s">
        <v>99</v>
      </c>
      <c r="B47" s="1" t="s">
        <v>100</v>
      </c>
      <c r="C47" s="13">
        <v>2799.9</v>
      </c>
      <c r="E47" s="40">
        <f t="shared" si="0"/>
        <v>2799.9</v>
      </c>
      <c r="F47" s="40">
        <f t="shared" si="1"/>
        <v>55.998000000000005</v>
      </c>
      <c r="G47" s="40">
        <f t="shared" si="2"/>
        <v>209.99250000000001</v>
      </c>
      <c r="H47" s="40">
        <f t="shared" si="3"/>
        <v>3065.8905</v>
      </c>
      <c r="I47" s="40">
        <f t="shared" si="4"/>
        <v>490.54248000000001</v>
      </c>
      <c r="J47" s="40">
        <f t="shared" si="5"/>
        <v>3556.43298</v>
      </c>
      <c r="L47" s="55" t="s">
        <v>203</v>
      </c>
      <c r="M47" s="55" t="s">
        <v>241</v>
      </c>
    </row>
    <row r="48" spans="1:13" ht="15.75" hidden="1" x14ac:dyDescent="0.25">
      <c r="A48" s="2" t="s">
        <v>101</v>
      </c>
      <c r="B48" s="1" t="s">
        <v>102</v>
      </c>
      <c r="C48" s="13">
        <v>1750.05</v>
      </c>
      <c r="E48" s="40">
        <f t="shared" si="0"/>
        <v>1750.05</v>
      </c>
      <c r="F48" s="40">
        <f t="shared" si="1"/>
        <v>35.000999999999998</v>
      </c>
      <c r="G48" s="40">
        <f t="shared" si="2"/>
        <v>131.25375</v>
      </c>
      <c r="H48" s="40">
        <f t="shared" si="3"/>
        <v>1916.30475</v>
      </c>
      <c r="I48" s="40">
        <f t="shared" si="4"/>
        <v>306.60876000000002</v>
      </c>
      <c r="J48" s="40">
        <f t="shared" si="5"/>
        <v>2222.9135099999999</v>
      </c>
      <c r="L48" s="53" t="s">
        <v>201</v>
      </c>
      <c r="M48" s="53" t="s">
        <v>242</v>
      </c>
    </row>
    <row r="49" spans="1:13" ht="15.75" hidden="1" x14ac:dyDescent="0.25">
      <c r="A49" s="2" t="s">
        <v>103</v>
      </c>
      <c r="B49" s="1" t="s">
        <v>104</v>
      </c>
      <c r="C49" s="13">
        <v>2750.1</v>
      </c>
      <c r="E49" s="40">
        <f t="shared" si="0"/>
        <v>2750.1</v>
      </c>
      <c r="F49" s="40">
        <f t="shared" si="1"/>
        <v>55.002000000000002</v>
      </c>
      <c r="G49" s="40">
        <f t="shared" si="2"/>
        <v>206.25749999999999</v>
      </c>
      <c r="H49" s="40">
        <f t="shared" si="3"/>
        <v>3011.3595</v>
      </c>
      <c r="I49" s="40">
        <f t="shared" si="4"/>
        <v>481.81752</v>
      </c>
      <c r="J49" s="40">
        <f t="shared" si="5"/>
        <v>3493.1770200000001</v>
      </c>
      <c r="L49" s="53" t="s">
        <v>205</v>
      </c>
      <c r="M49" s="55" t="s">
        <v>243</v>
      </c>
    </row>
    <row r="50" spans="1:13" ht="15.75" hidden="1" x14ac:dyDescent="0.25">
      <c r="A50" s="2" t="s">
        <v>105</v>
      </c>
      <c r="B50" s="1" t="s">
        <v>106</v>
      </c>
      <c r="C50" s="13">
        <v>3750</v>
      </c>
      <c r="E50" s="40">
        <f t="shared" si="0"/>
        <v>3750</v>
      </c>
      <c r="F50" s="40">
        <f t="shared" si="1"/>
        <v>75</v>
      </c>
      <c r="G50" s="40">
        <f t="shared" si="2"/>
        <v>281.25</v>
      </c>
      <c r="H50" s="40">
        <f t="shared" si="3"/>
        <v>4106.25</v>
      </c>
      <c r="I50" s="40">
        <f t="shared" si="4"/>
        <v>657</v>
      </c>
      <c r="J50" s="40">
        <f t="shared" si="5"/>
        <v>4763.25</v>
      </c>
      <c r="L50" s="53" t="s">
        <v>201</v>
      </c>
      <c r="M50" s="53" t="s">
        <v>244</v>
      </c>
    </row>
    <row r="51" spans="1:13" ht="15.75" hidden="1" x14ac:dyDescent="0.25">
      <c r="A51" s="2" t="s">
        <v>107</v>
      </c>
      <c r="B51" s="1" t="s">
        <v>108</v>
      </c>
      <c r="C51" s="13">
        <v>5570.1</v>
      </c>
      <c r="E51" s="40">
        <f t="shared" si="0"/>
        <v>5570.1</v>
      </c>
      <c r="F51" s="40">
        <f t="shared" si="1"/>
        <v>111.40200000000002</v>
      </c>
      <c r="G51" s="40">
        <f t="shared" si="2"/>
        <v>417.75749999999999</v>
      </c>
      <c r="H51" s="40">
        <f t="shared" si="3"/>
        <v>6099.2595000000001</v>
      </c>
      <c r="I51" s="40">
        <f t="shared" si="4"/>
        <v>975.88152000000002</v>
      </c>
      <c r="J51" s="40">
        <f t="shared" si="5"/>
        <v>7075.14102</v>
      </c>
      <c r="L51" s="53" t="s">
        <v>205</v>
      </c>
      <c r="M51" s="53" t="s">
        <v>245</v>
      </c>
    </row>
    <row r="52" spans="1:13" ht="15.75" hidden="1" x14ac:dyDescent="0.25">
      <c r="A52" s="2" t="s">
        <v>109</v>
      </c>
      <c r="B52" s="1" t="s">
        <v>110</v>
      </c>
      <c r="C52" s="13">
        <v>7000.05</v>
      </c>
      <c r="E52" s="40">
        <f t="shared" si="0"/>
        <v>7000.05</v>
      </c>
      <c r="F52" s="40">
        <f t="shared" si="1"/>
        <v>140.001</v>
      </c>
      <c r="G52" s="40">
        <f t="shared" si="2"/>
        <v>525.00374999999997</v>
      </c>
      <c r="H52" s="40">
        <f t="shared" si="3"/>
        <v>7665.0547500000002</v>
      </c>
      <c r="I52" s="40">
        <f t="shared" si="4"/>
        <v>1226.40876</v>
      </c>
      <c r="J52" s="40">
        <f t="shared" si="5"/>
        <v>8891.4635099999996</v>
      </c>
      <c r="L52" s="55" t="s">
        <v>203</v>
      </c>
      <c r="M52" s="53" t="s">
        <v>246</v>
      </c>
    </row>
    <row r="53" spans="1:13" ht="15.75" x14ac:dyDescent="0.25">
      <c r="A53" s="2" t="s">
        <v>111</v>
      </c>
      <c r="B53" s="1" t="s">
        <v>112</v>
      </c>
      <c r="C53" s="13">
        <v>3097.6</v>
      </c>
      <c r="E53" s="40">
        <f t="shared" si="0"/>
        <v>3097.6</v>
      </c>
      <c r="F53" s="40">
        <f t="shared" si="1"/>
        <v>61.951999999999998</v>
      </c>
      <c r="G53" s="40">
        <f t="shared" si="2"/>
        <v>232.32</v>
      </c>
      <c r="H53" s="40">
        <f t="shared" si="3"/>
        <v>3391.8719999999998</v>
      </c>
      <c r="I53" s="40">
        <f t="shared" si="4"/>
        <v>542.69952000000001</v>
      </c>
      <c r="J53" s="40">
        <f t="shared" si="5"/>
        <v>3934.57152</v>
      </c>
      <c r="L53" s="53" t="s">
        <v>199</v>
      </c>
      <c r="M53" s="53" t="s">
        <v>247</v>
      </c>
    </row>
    <row r="54" spans="1:13" ht="15.75" hidden="1" x14ac:dyDescent="0.25">
      <c r="A54" s="2" t="s">
        <v>113</v>
      </c>
      <c r="B54" s="1" t="s">
        <v>114</v>
      </c>
      <c r="C54" s="13">
        <v>2799.9</v>
      </c>
      <c r="E54" s="40">
        <f t="shared" si="0"/>
        <v>2799.9</v>
      </c>
      <c r="F54" s="40">
        <f t="shared" si="1"/>
        <v>55.998000000000005</v>
      </c>
      <c r="G54" s="40">
        <f t="shared" si="2"/>
        <v>209.99250000000001</v>
      </c>
      <c r="H54" s="40">
        <f t="shared" si="3"/>
        <v>3065.8905</v>
      </c>
      <c r="I54" s="40">
        <f t="shared" si="4"/>
        <v>490.54248000000001</v>
      </c>
      <c r="J54" s="40">
        <f t="shared" si="5"/>
        <v>3556.43298</v>
      </c>
      <c r="L54" s="53" t="s">
        <v>203</v>
      </c>
      <c r="M54" s="53" t="s">
        <v>248</v>
      </c>
    </row>
    <row r="55" spans="1:13" ht="15.75" hidden="1" x14ac:dyDescent="0.25">
      <c r="A55" s="2" t="s">
        <v>115</v>
      </c>
      <c r="B55" s="1" t="s">
        <v>116</v>
      </c>
      <c r="C55" s="13">
        <v>10000.049999999999</v>
      </c>
      <c r="E55" s="40">
        <f t="shared" si="0"/>
        <v>10000.049999999999</v>
      </c>
      <c r="F55" s="40">
        <f t="shared" si="1"/>
        <v>200.00099999999998</v>
      </c>
      <c r="G55" s="40">
        <f t="shared" si="2"/>
        <v>750.00374999999997</v>
      </c>
      <c r="H55" s="40">
        <f t="shared" si="3"/>
        <v>10950.054749999999</v>
      </c>
      <c r="I55" s="40">
        <f t="shared" si="4"/>
        <v>1752.0087599999999</v>
      </c>
      <c r="J55" s="40">
        <f t="shared" si="5"/>
        <v>12702.06351</v>
      </c>
      <c r="L55" s="55" t="s">
        <v>201</v>
      </c>
      <c r="M55" s="55" t="s">
        <v>249</v>
      </c>
    </row>
    <row r="56" spans="1:13" ht="15.75" hidden="1" x14ac:dyDescent="0.25">
      <c r="A56" s="2" t="s">
        <v>117</v>
      </c>
      <c r="B56" s="1" t="s">
        <v>118</v>
      </c>
      <c r="C56" s="13">
        <v>2799.9</v>
      </c>
      <c r="E56" s="40">
        <f t="shared" si="0"/>
        <v>2799.9</v>
      </c>
      <c r="F56" s="40">
        <f t="shared" si="1"/>
        <v>55.998000000000005</v>
      </c>
      <c r="G56" s="40">
        <f t="shared" si="2"/>
        <v>209.99250000000001</v>
      </c>
      <c r="H56" s="40">
        <f t="shared" si="3"/>
        <v>3065.8905</v>
      </c>
      <c r="I56" s="40">
        <f t="shared" si="4"/>
        <v>490.54248000000001</v>
      </c>
      <c r="J56" s="40">
        <f t="shared" si="5"/>
        <v>3556.43298</v>
      </c>
      <c r="L56" s="53" t="s">
        <v>205</v>
      </c>
      <c r="M56" s="53" t="s">
        <v>250</v>
      </c>
    </row>
    <row r="57" spans="1:13" ht="15.75" hidden="1" x14ac:dyDescent="0.25">
      <c r="A57" s="2" t="s">
        <v>119</v>
      </c>
      <c r="B57" s="1" t="s">
        <v>120</v>
      </c>
      <c r="C57" s="13">
        <v>7500</v>
      </c>
      <c r="E57" s="40">
        <f t="shared" si="0"/>
        <v>7500</v>
      </c>
      <c r="F57" s="40">
        <f t="shared" si="1"/>
        <v>150</v>
      </c>
      <c r="G57" s="40">
        <f t="shared" si="2"/>
        <v>562.5</v>
      </c>
      <c r="H57" s="40">
        <f t="shared" si="3"/>
        <v>8212.5</v>
      </c>
      <c r="I57" s="40">
        <f t="shared" si="4"/>
        <v>1314</v>
      </c>
      <c r="J57" s="40">
        <f t="shared" si="5"/>
        <v>9526.5</v>
      </c>
      <c r="L57" s="53" t="s">
        <v>228</v>
      </c>
      <c r="M57" s="53" t="s">
        <v>251</v>
      </c>
    </row>
    <row r="58" spans="1:13" ht="15.75" hidden="1" x14ac:dyDescent="0.25">
      <c r="A58" s="2" t="s">
        <v>121</v>
      </c>
      <c r="B58" s="1" t="s">
        <v>122</v>
      </c>
      <c r="C58" s="13">
        <v>2500.0500000000002</v>
      </c>
      <c r="E58" s="40">
        <f t="shared" si="0"/>
        <v>2500.0500000000002</v>
      </c>
      <c r="F58" s="40">
        <f t="shared" si="1"/>
        <v>50.001000000000005</v>
      </c>
      <c r="G58" s="40">
        <f t="shared" si="2"/>
        <v>187.50375</v>
      </c>
      <c r="H58" s="40">
        <f t="shared" si="3"/>
        <v>2737.5547500000002</v>
      </c>
      <c r="I58" s="40">
        <f t="shared" si="4"/>
        <v>438.00876000000005</v>
      </c>
      <c r="J58" s="40">
        <f t="shared" si="5"/>
        <v>3175.5635100000004</v>
      </c>
      <c r="L58" s="53" t="s">
        <v>201</v>
      </c>
      <c r="M58" s="55" t="s">
        <v>252</v>
      </c>
    </row>
    <row r="59" spans="1:13" ht="15.75" hidden="1" x14ac:dyDescent="0.25">
      <c r="A59" s="2" t="s">
        <v>123</v>
      </c>
      <c r="B59" s="1" t="s">
        <v>124</v>
      </c>
      <c r="C59" s="13">
        <v>2250</v>
      </c>
      <c r="E59" s="40">
        <f t="shared" si="0"/>
        <v>2250</v>
      </c>
      <c r="F59" s="40">
        <f t="shared" si="1"/>
        <v>45</v>
      </c>
      <c r="G59" s="40">
        <f t="shared" si="2"/>
        <v>168.75</v>
      </c>
      <c r="H59" s="40">
        <f t="shared" si="3"/>
        <v>2463.75</v>
      </c>
      <c r="I59" s="40">
        <f t="shared" si="4"/>
        <v>394.2</v>
      </c>
      <c r="J59" s="40">
        <f t="shared" si="5"/>
        <v>2857.95</v>
      </c>
      <c r="L59" s="53" t="s">
        <v>208</v>
      </c>
      <c r="M59" s="53" t="s">
        <v>253</v>
      </c>
    </row>
    <row r="60" spans="1:13" ht="15.75" hidden="1" x14ac:dyDescent="0.25">
      <c r="A60" s="2" t="s">
        <v>125</v>
      </c>
      <c r="B60" s="1" t="s">
        <v>126</v>
      </c>
      <c r="C60" s="13">
        <v>1750.05</v>
      </c>
      <c r="E60" s="40">
        <f t="shared" si="0"/>
        <v>1750.05</v>
      </c>
      <c r="F60" s="40">
        <f t="shared" si="1"/>
        <v>35.000999999999998</v>
      </c>
      <c r="G60" s="40">
        <f t="shared" si="2"/>
        <v>131.25375</v>
      </c>
      <c r="H60" s="40">
        <f t="shared" si="3"/>
        <v>1916.30475</v>
      </c>
      <c r="I60" s="40">
        <f t="shared" si="4"/>
        <v>306.60876000000002</v>
      </c>
      <c r="J60" s="40">
        <f t="shared" si="5"/>
        <v>2222.9135099999999</v>
      </c>
      <c r="L60" s="53" t="s">
        <v>201</v>
      </c>
      <c r="M60" s="53" t="s">
        <v>254</v>
      </c>
    </row>
    <row r="61" spans="1:13" ht="15.75" hidden="1" x14ac:dyDescent="0.25">
      <c r="A61" s="2" t="s">
        <v>127</v>
      </c>
      <c r="B61" s="1" t="s">
        <v>128</v>
      </c>
      <c r="C61" s="13">
        <v>2500.0500000000002</v>
      </c>
      <c r="E61" s="40">
        <f t="shared" si="0"/>
        <v>2500.0500000000002</v>
      </c>
      <c r="F61" s="40">
        <f t="shared" si="1"/>
        <v>50.001000000000005</v>
      </c>
      <c r="G61" s="40">
        <f t="shared" si="2"/>
        <v>187.50375</v>
      </c>
      <c r="H61" s="40">
        <f t="shared" si="3"/>
        <v>2737.5547500000002</v>
      </c>
      <c r="I61" s="40">
        <f t="shared" si="4"/>
        <v>438.00876000000005</v>
      </c>
      <c r="J61" s="40">
        <f t="shared" si="5"/>
        <v>3175.5635100000004</v>
      </c>
      <c r="L61" s="53" t="s">
        <v>201</v>
      </c>
      <c r="M61" s="53" t="s">
        <v>255</v>
      </c>
    </row>
    <row r="62" spans="1:13" ht="15.75" x14ac:dyDescent="0.25">
      <c r="A62" s="2" t="s">
        <v>129</v>
      </c>
      <c r="B62" s="1" t="s">
        <v>130</v>
      </c>
      <c r="C62" s="13">
        <v>4831</v>
      </c>
      <c r="E62" s="40">
        <f t="shared" si="0"/>
        <v>4831</v>
      </c>
      <c r="F62" s="40">
        <f t="shared" si="1"/>
        <v>96.62</v>
      </c>
      <c r="G62" s="40">
        <f t="shared" si="2"/>
        <v>362.32499999999999</v>
      </c>
      <c r="H62" s="40">
        <f t="shared" si="3"/>
        <v>5289.9449999999997</v>
      </c>
      <c r="I62" s="40">
        <f t="shared" si="4"/>
        <v>846.39120000000003</v>
      </c>
      <c r="J62" s="40">
        <f t="shared" si="5"/>
        <v>6136.3361999999997</v>
      </c>
      <c r="L62" s="53" t="s">
        <v>199</v>
      </c>
      <c r="M62" s="53" t="s">
        <v>256</v>
      </c>
    </row>
    <row r="63" spans="1:13" ht="15.75" hidden="1" x14ac:dyDescent="0.25">
      <c r="A63" s="2" t="s">
        <v>131</v>
      </c>
      <c r="B63" s="1" t="s">
        <v>132</v>
      </c>
      <c r="C63" s="13">
        <v>3000</v>
      </c>
      <c r="E63" s="40">
        <f t="shared" si="0"/>
        <v>3000</v>
      </c>
      <c r="F63" s="40">
        <f t="shared" si="1"/>
        <v>60</v>
      </c>
      <c r="G63" s="40">
        <f t="shared" si="2"/>
        <v>225</v>
      </c>
      <c r="H63" s="40">
        <f t="shared" si="3"/>
        <v>3285</v>
      </c>
      <c r="I63" s="40">
        <f t="shared" si="4"/>
        <v>525.6</v>
      </c>
      <c r="J63" s="40">
        <f t="shared" si="5"/>
        <v>3810.6</v>
      </c>
      <c r="L63" s="53" t="s">
        <v>203</v>
      </c>
      <c r="M63" s="53" t="s">
        <v>257</v>
      </c>
    </row>
    <row r="64" spans="1:13" ht="15.75" hidden="1" x14ac:dyDescent="0.25">
      <c r="A64" s="2" t="s">
        <v>133</v>
      </c>
      <c r="B64" s="1" t="s">
        <v>134</v>
      </c>
      <c r="C64" s="13">
        <v>3499.95</v>
      </c>
      <c r="E64" s="40">
        <f t="shared" si="0"/>
        <v>3499.95</v>
      </c>
      <c r="F64" s="40">
        <f t="shared" si="1"/>
        <v>69.998999999999995</v>
      </c>
      <c r="G64" s="40">
        <f t="shared" si="2"/>
        <v>262.49624999999997</v>
      </c>
      <c r="H64" s="40">
        <f t="shared" si="3"/>
        <v>3832.4452499999998</v>
      </c>
      <c r="I64" s="40">
        <f t="shared" si="4"/>
        <v>613.19123999999999</v>
      </c>
      <c r="J64" s="40">
        <f t="shared" si="5"/>
        <v>4445.6364899999999</v>
      </c>
      <c r="L64" s="53" t="s">
        <v>203</v>
      </c>
      <c r="M64" s="53" t="s">
        <v>258</v>
      </c>
    </row>
    <row r="65" spans="1:13" ht="15.75" x14ac:dyDescent="0.25">
      <c r="A65" s="2" t="s">
        <v>135</v>
      </c>
      <c r="B65" s="1" t="s">
        <v>136</v>
      </c>
      <c r="C65" s="13">
        <v>3668.44</v>
      </c>
      <c r="E65" s="40">
        <f t="shared" si="0"/>
        <v>3668.44</v>
      </c>
      <c r="F65" s="40">
        <f t="shared" si="1"/>
        <v>73.368800000000007</v>
      </c>
      <c r="G65" s="40">
        <f t="shared" si="2"/>
        <v>275.13299999999998</v>
      </c>
      <c r="H65" s="40">
        <f t="shared" si="3"/>
        <v>4016.9418000000001</v>
      </c>
      <c r="I65" s="40">
        <f t="shared" si="4"/>
        <v>642.710688</v>
      </c>
      <c r="J65" s="40">
        <f t="shared" si="5"/>
        <v>4659.6524879999997</v>
      </c>
      <c r="L65" s="53" t="s">
        <v>199</v>
      </c>
      <c r="M65" s="53" t="s">
        <v>259</v>
      </c>
    </row>
    <row r="66" spans="1:13" ht="15.75" hidden="1" x14ac:dyDescent="0.25">
      <c r="A66" s="2" t="s">
        <v>137</v>
      </c>
      <c r="B66" s="1" t="s">
        <v>138</v>
      </c>
      <c r="C66" s="13">
        <v>1999.95</v>
      </c>
      <c r="E66" s="40">
        <f t="shared" si="0"/>
        <v>1999.95</v>
      </c>
      <c r="F66" s="40">
        <f t="shared" si="1"/>
        <v>39.999000000000002</v>
      </c>
      <c r="G66" s="40">
        <f t="shared" si="2"/>
        <v>149.99625</v>
      </c>
      <c r="H66" s="40">
        <f t="shared" si="3"/>
        <v>2189.9452500000002</v>
      </c>
      <c r="I66" s="40">
        <f t="shared" si="4"/>
        <v>350.39124000000004</v>
      </c>
      <c r="J66" s="40">
        <f t="shared" si="5"/>
        <v>2540.3364900000001</v>
      </c>
      <c r="L66" s="53" t="s">
        <v>260</v>
      </c>
      <c r="M66" s="53" t="s">
        <v>261</v>
      </c>
    </row>
    <row r="67" spans="1:13" ht="15.75" x14ac:dyDescent="0.25">
      <c r="A67" s="2" t="s">
        <v>139</v>
      </c>
      <c r="B67" s="1" t="s">
        <v>140</v>
      </c>
      <c r="C67" s="13">
        <v>6645.6</v>
      </c>
      <c r="E67" s="40">
        <f t="shared" si="0"/>
        <v>6645.6</v>
      </c>
      <c r="F67" s="40">
        <f t="shared" si="1"/>
        <v>132.91200000000001</v>
      </c>
      <c r="G67" s="40">
        <f t="shared" si="2"/>
        <v>498.42</v>
      </c>
      <c r="H67" s="40">
        <f t="shared" si="3"/>
        <v>7276.9320000000007</v>
      </c>
      <c r="I67" s="40">
        <f t="shared" si="4"/>
        <v>1164.3091200000001</v>
      </c>
      <c r="J67" s="40">
        <f t="shared" si="5"/>
        <v>8441.2411200000006</v>
      </c>
      <c r="L67" s="55" t="s">
        <v>199</v>
      </c>
      <c r="M67" s="55" t="s">
        <v>262</v>
      </c>
    </row>
    <row r="68" spans="1:13" ht="15.75" hidden="1" x14ac:dyDescent="0.25">
      <c r="A68" s="2" t="s">
        <v>141</v>
      </c>
      <c r="B68" s="1" t="s">
        <v>142</v>
      </c>
      <c r="C68" s="13">
        <v>3000</v>
      </c>
      <c r="E68" s="40">
        <f t="shared" si="0"/>
        <v>3000</v>
      </c>
      <c r="F68" s="40">
        <f t="shared" si="1"/>
        <v>60</v>
      </c>
      <c r="G68" s="40">
        <f t="shared" si="2"/>
        <v>225</v>
      </c>
      <c r="H68" s="40">
        <f t="shared" si="3"/>
        <v>3285</v>
      </c>
      <c r="I68" s="40">
        <f t="shared" si="4"/>
        <v>525.6</v>
      </c>
      <c r="J68" s="40">
        <f t="shared" si="5"/>
        <v>3810.6</v>
      </c>
      <c r="L68" s="53" t="s">
        <v>205</v>
      </c>
      <c r="M68" s="55" t="s">
        <v>263</v>
      </c>
    </row>
    <row r="69" spans="1:13" ht="15.75" hidden="1" x14ac:dyDescent="0.25">
      <c r="A69" s="2" t="s">
        <v>143</v>
      </c>
      <c r="B69" s="1" t="s">
        <v>144</v>
      </c>
      <c r="C69" s="13">
        <v>7000.05</v>
      </c>
      <c r="E69" s="40">
        <f t="shared" si="0"/>
        <v>7000.05</v>
      </c>
      <c r="F69" s="40">
        <f t="shared" si="1"/>
        <v>140.001</v>
      </c>
      <c r="G69" s="40">
        <f t="shared" si="2"/>
        <v>525.00374999999997</v>
      </c>
      <c r="H69" s="40">
        <f t="shared" si="3"/>
        <v>7665.0547500000002</v>
      </c>
      <c r="I69" s="40">
        <f t="shared" si="4"/>
        <v>1226.40876</v>
      </c>
      <c r="J69" s="40">
        <f t="shared" si="5"/>
        <v>8891.4635099999996</v>
      </c>
      <c r="L69" s="53" t="s">
        <v>260</v>
      </c>
      <c r="M69" s="53" t="s">
        <v>264</v>
      </c>
    </row>
    <row r="70" spans="1:13" ht="15.75" hidden="1" x14ac:dyDescent="0.25">
      <c r="A70" s="2" t="s">
        <v>145</v>
      </c>
      <c r="B70" s="1" t="s">
        <v>146</v>
      </c>
      <c r="C70" s="13">
        <v>13800</v>
      </c>
      <c r="E70" s="40">
        <f t="shared" si="0"/>
        <v>13800</v>
      </c>
      <c r="F70" s="40">
        <f t="shared" si="1"/>
        <v>276</v>
      </c>
      <c r="G70" s="40">
        <f t="shared" si="2"/>
        <v>1035</v>
      </c>
      <c r="H70" s="40">
        <f t="shared" si="3"/>
        <v>15111</v>
      </c>
      <c r="I70" s="40">
        <f t="shared" si="4"/>
        <v>2417.7600000000002</v>
      </c>
      <c r="J70" s="40">
        <f t="shared" si="5"/>
        <v>17528.760000000002</v>
      </c>
      <c r="L70" s="53" t="s">
        <v>203</v>
      </c>
      <c r="M70" s="53" t="s">
        <v>265</v>
      </c>
    </row>
    <row r="71" spans="1:13" ht="15.75" hidden="1" x14ac:dyDescent="0.25">
      <c r="A71" s="2" t="s">
        <v>147</v>
      </c>
      <c r="B71" s="1" t="s">
        <v>148</v>
      </c>
      <c r="C71" s="13">
        <v>3750</v>
      </c>
      <c r="E71" s="40">
        <f t="shared" si="0"/>
        <v>3750</v>
      </c>
      <c r="F71" s="40">
        <f t="shared" si="1"/>
        <v>75</v>
      </c>
      <c r="G71" s="40">
        <f t="shared" si="2"/>
        <v>281.25</v>
      </c>
      <c r="H71" s="40">
        <f t="shared" si="3"/>
        <v>4106.25</v>
      </c>
      <c r="I71" s="40">
        <f t="shared" si="4"/>
        <v>657</v>
      </c>
      <c r="J71" s="40">
        <f t="shared" si="5"/>
        <v>4763.25</v>
      </c>
      <c r="L71" s="53" t="s">
        <v>205</v>
      </c>
      <c r="M71" s="53" t="s">
        <v>266</v>
      </c>
    </row>
    <row r="72" spans="1:13" ht="15.75" x14ac:dyDescent="0.25">
      <c r="A72" s="2" t="s">
        <v>149</v>
      </c>
      <c r="B72" s="1" t="s">
        <v>150</v>
      </c>
      <c r="C72" s="13">
        <v>5320.48</v>
      </c>
      <c r="E72" s="40">
        <f t="shared" si="0"/>
        <v>5320.48</v>
      </c>
      <c r="F72" s="40">
        <f t="shared" si="1"/>
        <v>106.4096</v>
      </c>
      <c r="G72" s="40">
        <f t="shared" si="2"/>
        <v>399.03599999999994</v>
      </c>
      <c r="H72" s="40">
        <f t="shared" si="3"/>
        <v>5825.9255999999996</v>
      </c>
      <c r="I72" s="40">
        <f t="shared" si="4"/>
        <v>932.1480959999999</v>
      </c>
      <c r="J72" s="40">
        <f t="shared" si="5"/>
        <v>6758.0736959999995</v>
      </c>
      <c r="L72" s="53" t="s">
        <v>199</v>
      </c>
      <c r="M72" s="55" t="s">
        <v>267</v>
      </c>
    </row>
    <row r="73" spans="1:13" ht="15.75" hidden="1" x14ac:dyDescent="0.25">
      <c r="A73" s="2" t="s">
        <v>151</v>
      </c>
      <c r="B73" s="1" t="s">
        <v>152</v>
      </c>
      <c r="C73" s="13">
        <v>3300</v>
      </c>
      <c r="E73" s="40">
        <f t="shared" si="0"/>
        <v>3300</v>
      </c>
      <c r="F73" s="40">
        <f t="shared" si="1"/>
        <v>66</v>
      </c>
      <c r="G73" s="40">
        <f t="shared" si="2"/>
        <v>247.5</v>
      </c>
      <c r="H73" s="40">
        <f t="shared" si="3"/>
        <v>3613.5</v>
      </c>
      <c r="I73" s="40">
        <f t="shared" si="4"/>
        <v>578.16</v>
      </c>
      <c r="J73" s="40">
        <f t="shared" si="5"/>
        <v>4191.66</v>
      </c>
      <c r="L73" s="53" t="s">
        <v>203</v>
      </c>
      <c r="M73" s="55" t="s">
        <v>268</v>
      </c>
    </row>
    <row r="74" spans="1:13" ht="15.75" hidden="1" x14ac:dyDescent="0.25">
      <c r="A74" s="2" t="s">
        <v>153</v>
      </c>
      <c r="B74" s="1" t="s">
        <v>154</v>
      </c>
      <c r="C74" s="13">
        <v>3750</v>
      </c>
      <c r="E74" s="40">
        <f t="shared" si="0"/>
        <v>3750</v>
      </c>
      <c r="F74" s="40">
        <f t="shared" si="1"/>
        <v>75</v>
      </c>
      <c r="G74" s="40">
        <f t="shared" si="2"/>
        <v>281.25</v>
      </c>
      <c r="H74" s="40">
        <f t="shared" si="3"/>
        <v>4106.25</v>
      </c>
      <c r="I74" s="40">
        <f t="shared" si="4"/>
        <v>657</v>
      </c>
      <c r="J74" s="40">
        <f t="shared" si="5"/>
        <v>4763.25</v>
      </c>
      <c r="L74" s="53" t="s">
        <v>228</v>
      </c>
      <c r="M74" s="53" t="s">
        <v>269</v>
      </c>
    </row>
    <row r="75" spans="1:13" ht="15.75" hidden="1" x14ac:dyDescent="0.25">
      <c r="A75" s="2" t="s">
        <v>155</v>
      </c>
      <c r="B75" s="1" t="s">
        <v>156</v>
      </c>
      <c r="C75" s="13">
        <v>4237.6499999999996</v>
      </c>
      <c r="E75" s="40">
        <f t="shared" si="0"/>
        <v>4237.6499999999996</v>
      </c>
      <c r="F75" s="40">
        <f t="shared" si="1"/>
        <v>84.753</v>
      </c>
      <c r="G75" s="40">
        <f t="shared" si="2"/>
        <v>317.82374999999996</v>
      </c>
      <c r="H75" s="40">
        <f t="shared" si="3"/>
        <v>4640.2267499999989</v>
      </c>
      <c r="I75" s="40">
        <f t="shared" si="4"/>
        <v>742.43627999999978</v>
      </c>
      <c r="J75" s="40">
        <f t="shared" si="5"/>
        <v>5382.6630299999988</v>
      </c>
      <c r="L75" s="53" t="s">
        <v>203</v>
      </c>
      <c r="M75" s="53" t="s">
        <v>270</v>
      </c>
    </row>
    <row r="76" spans="1:13" ht="15.75" hidden="1" x14ac:dyDescent="0.25">
      <c r="A76" s="2" t="s">
        <v>157</v>
      </c>
      <c r="B76" s="1" t="s">
        <v>158</v>
      </c>
      <c r="C76" s="13">
        <v>3716.02</v>
      </c>
      <c r="E76" s="40">
        <f t="shared" ref="E76" si="6">+C76</f>
        <v>3716.02</v>
      </c>
      <c r="F76" s="40">
        <f t="shared" ref="F76" si="7">+E76*2%</f>
        <v>74.320400000000006</v>
      </c>
      <c r="G76" s="40">
        <f t="shared" ref="G76" si="8">+E76*7.5%</f>
        <v>278.70150000000001</v>
      </c>
      <c r="H76" s="40">
        <f t="shared" ref="H76" si="9">SUM(E76:G76)</f>
        <v>4069.0419000000002</v>
      </c>
      <c r="I76" s="40">
        <f t="shared" ref="I76" si="10">+H76*16%</f>
        <v>651.04670400000009</v>
      </c>
      <c r="J76" s="40">
        <f t="shared" ref="J76" si="11">+H76+I76</f>
        <v>4720.0886040000005</v>
      </c>
      <c r="L76" s="53" t="s">
        <v>203</v>
      </c>
      <c r="M76" s="55" t="s">
        <v>271</v>
      </c>
    </row>
    <row r="78" spans="1:13" s="7" customFormat="1" x14ac:dyDescent="0.2">
      <c r="A78" s="15"/>
      <c r="C78" s="7" t="s">
        <v>159</v>
      </c>
      <c r="E78" s="38" t="s">
        <v>159</v>
      </c>
      <c r="F78" s="38" t="s">
        <v>159</v>
      </c>
      <c r="G78" s="38" t="s">
        <v>159</v>
      </c>
      <c r="H78" s="38" t="s">
        <v>159</v>
      </c>
      <c r="I78" s="38" t="s">
        <v>159</v>
      </c>
      <c r="J78" s="38" t="s">
        <v>159</v>
      </c>
    </row>
    <row r="79" spans="1:13" ht="13.5" thickBot="1" x14ac:dyDescent="0.25">
      <c r="A79" s="18" t="s">
        <v>160</v>
      </c>
      <c r="B79" s="1" t="s">
        <v>161</v>
      </c>
      <c r="C79" s="17">
        <v>321319.45</v>
      </c>
      <c r="E79" s="41">
        <f>SUM(E11:E76)</f>
        <v>321319.44999999995</v>
      </c>
      <c r="F79" s="41">
        <f t="shared" ref="F79:J79" si="12">SUM(F11:F76)</f>
        <v>6426.3889999999992</v>
      </c>
      <c r="G79" s="41">
        <f t="shared" si="12"/>
        <v>24098.958749999994</v>
      </c>
      <c r="H79" s="41">
        <f t="shared" si="12"/>
        <v>351844.79775000009</v>
      </c>
      <c r="I79" s="41">
        <f t="shared" si="12"/>
        <v>56295.167639999978</v>
      </c>
      <c r="J79" s="41">
        <f t="shared" si="12"/>
        <v>408139.96538999991</v>
      </c>
    </row>
    <row r="80" spans="1:13" ht="12" thickTop="1" x14ac:dyDescent="0.2"/>
    <row r="81" spans="1:3" x14ac:dyDescent="0.2">
      <c r="C81" s="1" t="s">
        <v>161</v>
      </c>
    </row>
    <row r="82" spans="1:3" x14ac:dyDescent="0.2">
      <c r="A82" s="2" t="s">
        <v>161</v>
      </c>
      <c r="B82" s="1" t="s">
        <v>161</v>
      </c>
      <c r="C82" s="16"/>
    </row>
  </sheetData>
  <autoFilter ref="A10:M76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workbookViewId="0">
      <pane xSplit="2" ySplit="10" topLeftCell="C41" activePane="bottomRight" state="frozen"/>
      <selection pane="topRight" activeCell="C1" sqref="C1"/>
      <selection pane="bottomLeft" activeCell="A13" sqref="A13"/>
      <selection pane="bottomRight" activeCell="M50" sqref="M50"/>
    </sheetView>
  </sheetViews>
  <sheetFormatPr baseColWidth="10" defaultRowHeight="11.25" x14ac:dyDescent="0.2"/>
  <cols>
    <col min="1" max="1" width="8.5703125" style="2" customWidth="1"/>
    <col min="2" max="2" width="26.7109375" style="1" customWidth="1"/>
    <col min="3" max="3" width="10.140625" style="1" customWidth="1"/>
    <col min="4" max="4" width="13.140625" style="1" customWidth="1"/>
    <col min="5" max="5" width="13.28515625" style="1" customWidth="1"/>
    <col min="6" max="6" width="13" style="1" bestFit="1" customWidth="1"/>
    <col min="7" max="7" width="13.5703125" style="1" bestFit="1" customWidth="1"/>
    <col min="8" max="8" width="11.28515625" style="1" customWidth="1"/>
    <col min="9" max="9" width="9.7109375" style="1" customWidth="1"/>
    <col min="10" max="10" width="9.85546875" style="1" customWidth="1"/>
    <col min="11" max="11" width="9.140625" style="1" customWidth="1"/>
    <col min="12" max="12" width="9.28515625" style="1" customWidth="1"/>
    <col min="13" max="13" width="11" style="1" customWidth="1"/>
    <col min="14" max="14" width="9.140625" style="1" customWidth="1"/>
    <col min="15" max="15" width="10.5703125" style="1" customWidth="1"/>
    <col min="16" max="16" width="10.7109375" style="1" customWidth="1"/>
    <col min="17" max="17" width="9.85546875" style="1" customWidth="1"/>
    <col min="18" max="18" width="13" style="1" bestFit="1" customWidth="1"/>
    <col min="19" max="19" width="12.28515625" style="1" customWidth="1"/>
    <col min="20" max="16384" width="11.42578125" style="1"/>
  </cols>
  <sheetData>
    <row r="1" spans="1:19" ht="18" customHeight="1" x14ac:dyDescent="0.25">
      <c r="A1" s="3" t="s">
        <v>0</v>
      </c>
      <c r="B1" s="57" t="s">
        <v>161</v>
      </c>
      <c r="C1" s="58"/>
    </row>
    <row r="2" spans="1:19" ht="24.95" customHeight="1" x14ac:dyDescent="0.2">
      <c r="A2" s="4" t="s">
        <v>1</v>
      </c>
      <c r="B2" s="20" t="s">
        <v>2</v>
      </c>
      <c r="C2" s="21"/>
    </row>
    <row r="3" spans="1:19" ht="15.75" x14ac:dyDescent="0.25">
      <c r="B3" s="59" t="s">
        <v>3</v>
      </c>
      <c r="C3" s="58"/>
      <c r="D3" s="7"/>
    </row>
    <row r="4" spans="1:19" ht="15" x14ac:dyDescent="0.25">
      <c r="B4" s="22" t="s">
        <v>4</v>
      </c>
      <c r="C4" s="23"/>
      <c r="D4" s="7"/>
    </row>
    <row r="5" spans="1:19" x14ac:dyDescent="0.2">
      <c r="B5" s="6" t="s">
        <v>5</v>
      </c>
    </row>
    <row r="6" spans="1:19" x14ac:dyDescent="0.2">
      <c r="B6" s="6" t="s">
        <v>6</v>
      </c>
    </row>
    <row r="8" spans="1:19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 x14ac:dyDescent="0.2">
      <c r="A9" s="12" t="s">
        <v>26</v>
      </c>
    </row>
    <row r="11" spans="1:19" x14ac:dyDescent="0.2">
      <c r="A11" s="2" t="s">
        <v>27</v>
      </c>
      <c r="B11" s="1" t="s">
        <v>28</v>
      </c>
      <c r="C11" s="13">
        <v>1200.5999999999999</v>
      </c>
      <c r="D11" s="13">
        <v>2285.6</v>
      </c>
      <c r="E11" s="13">
        <v>0</v>
      </c>
      <c r="F11" s="13">
        <v>0</v>
      </c>
      <c r="G11" s="13">
        <v>3486.2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150.16</v>
      </c>
      <c r="N11" s="13">
        <v>0</v>
      </c>
      <c r="O11" s="13">
        <v>0</v>
      </c>
      <c r="P11" s="13">
        <v>0</v>
      </c>
      <c r="Q11" s="13">
        <v>0.04</v>
      </c>
      <c r="R11" s="13">
        <v>150.19999999999999</v>
      </c>
      <c r="S11" s="13">
        <v>3336</v>
      </c>
    </row>
    <row r="12" spans="1:19" x14ac:dyDescent="0.2">
      <c r="A12" s="2" t="s">
        <v>29</v>
      </c>
      <c r="B12" s="1" t="s">
        <v>30</v>
      </c>
      <c r="C12" s="13">
        <v>2500.0500000000002</v>
      </c>
      <c r="D12" s="13">
        <v>0</v>
      </c>
      <c r="E12" s="13">
        <v>0</v>
      </c>
      <c r="F12" s="13">
        <v>0</v>
      </c>
      <c r="G12" s="13">
        <v>2500.0500000000002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7.67</v>
      </c>
      <c r="N12" s="13">
        <v>66.2</v>
      </c>
      <c r="O12" s="13">
        <v>0</v>
      </c>
      <c r="P12" s="13">
        <v>0</v>
      </c>
      <c r="Q12" s="14">
        <v>-0.02</v>
      </c>
      <c r="R12" s="13">
        <v>73.849999999999994</v>
      </c>
      <c r="S12" s="13">
        <v>2426.1999999999998</v>
      </c>
    </row>
    <row r="13" spans="1:19" x14ac:dyDescent="0.2">
      <c r="A13" s="2" t="s">
        <v>31</v>
      </c>
      <c r="B13" s="1" t="s">
        <v>32</v>
      </c>
      <c r="C13" s="13">
        <v>2750.1</v>
      </c>
      <c r="D13" s="13">
        <v>0</v>
      </c>
      <c r="E13" s="13">
        <v>0</v>
      </c>
      <c r="F13" s="13">
        <v>0</v>
      </c>
      <c r="G13" s="13">
        <v>2750.1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49.79</v>
      </c>
      <c r="N13" s="13">
        <v>333.51</v>
      </c>
      <c r="O13" s="13">
        <v>0</v>
      </c>
      <c r="P13" s="13">
        <v>0</v>
      </c>
      <c r="Q13" s="13">
        <v>0</v>
      </c>
      <c r="R13" s="13">
        <v>383.3</v>
      </c>
      <c r="S13" s="13">
        <v>2366.8000000000002</v>
      </c>
    </row>
    <row r="14" spans="1:19" x14ac:dyDescent="0.2">
      <c r="A14" s="2" t="s">
        <v>33</v>
      </c>
      <c r="B14" s="1" t="s">
        <v>34</v>
      </c>
      <c r="C14" s="13">
        <v>2500.0500000000002</v>
      </c>
      <c r="D14" s="13">
        <v>0</v>
      </c>
      <c r="E14" s="13">
        <v>0</v>
      </c>
      <c r="F14" s="13">
        <v>0</v>
      </c>
      <c r="G14" s="13">
        <v>2500.0500000000002</v>
      </c>
      <c r="H14" s="13">
        <v>0</v>
      </c>
      <c r="I14" s="13">
        <v>430.98</v>
      </c>
      <c r="J14" s="13">
        <v>0</v>
      </c>
      <c r="K14" s="13">
        <v>0</v>
      </c>
      <c r="L14" s="13">
        <v>0</v>
      </c>
      <c r="M14" s="13">
        <v>7.67</v>
      </c>
      <c r="N14" s="13">
        <v>347.61</v>
      </c>
      <c r="O14" s="13">
        <v>0</v>
      </c>
      <c r="P14" s="13">
        <v>0</v>
      </c>
      <c r="Q14" s="14">
        <v>-0.01</v>
      </c>
      <c r="R14" s="13">
        <v>786.25</v>
      </c>
      <c r="S14" s="13">
        <v>1713.8</v>
      </c>
    </row>
    <row r="15" spans="1:19" x14ac:dyDescent="0.2">
      <c r="A15" s="2" t="s">
        <v>35</v>
      </c>
      <c r="B15" s="1" t="s">
        <v>36</v>
      </c>
      <c r="C15" s="13">
        <v>8000.1</v>
      </c>
      <c r="D15" s="13">
        <v>0</v>
      </c>
      <c r="E15" s="13">
        <v>0</v>
      </c>
      <c r="F15" s="13">
        <v>0</v>
      </c>
      <c r="G15" s="13">
        <v>8000.1</v>
      </c>
      <c r="H15" s="13">
        <v>0</v>
      </c>
      <c r="I15" s="13">
        <v>1402.68</v>
      </c>
      <c r="J15" s="13">
        <v>0</v>
      </c>
      <c r="K15" s="13">
        <v>0</v>
      </c>
      <c r="L15" s="13">
        <v>0</v>
      </c>
      <c r="M15" s="13">
        <v>1161.56</v>
      </c>
      <c r="N15" s="13">
        <v>552.70000000000005</v>
      </c>
      <c r="O15" s="13">
        <v>0</v>
      </c>
      <c r="P15" s="13">
        <v>0</v>
      </c>
      <c r="Q15" s="14">
        <v>-0.04</v>
      </c>
      <c r="R15" s="13">
        <v>3116.9</v>
      </c>
      <c r="S15" s="13">
        <v>4883.2</v>
      </c>
    </row>
    <row r="16" spans="1:19" x14ac:dyDescent="0.2">
      <c r="A16" s="2" t="s">
        <v>37</v>
      </c>
      <c r="B16" s="1" t="s">
        <v>38</v>
      </c>
      <c r="C16" s="13">
        <v>2500.0500000000002</v>
      </c>
      <c r="D16" s="13">
        <v>0</v>
      </c>
      <c r="E16" s="13">
        <v>0</v>
      </c>
      <c r="F16" s="13">
        <v>0</v>
      </c>
      <c r="G16" s="13">
        <v>2500.0500000000002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7.67</v>
      </c>
      <c r="N16" s="13">
        <v>105.92</v>
      </c>
      <c r="O16" s="13">
        <v>0</v>
      </c>
      <c r="P16" s="13">
        <v>0</v>
      </c>
      <c r="Q16" s="13">
        <v>0.06</v>
      </c>
      <c r="R16" s="13">
        <v>113.65</v>
      </c>
      <c r="S16" s="13">
        <v>2386.4</v>
      </c>
    </row>
    <row r="17" spans="1:19" x14ac:dyDescent="0.2">
      <c r="A17" s="2" t="s">
        <v>39</v>
      </c>
      <c r="B17" s="1" t="s">
        <v>40</v>
      </c>
      <c r="C17" s="13">
        <v>5000.1000000000004</v>
      </c>
      <c r="D17" s="13">
        <v>0</v>
      </c>
      <c r="E17" s="13">
        <v>0</v>
      </c>
      <c r="F17" s="13">
        <v>0</v>
      </c>
      <c r="G17" s="13">
        <v>5000.1000000000004</v>
      </c>
      <c r="H17" s="13">
        <v>0</v>
      </c>
      <c r="I17" s="13">
        <v>2348.77</v>
      </c>
      <c r="J17" s="13">
        <v>0</v>
      </c>
      <c r="K17" s="13">
        <v>0</v>
      </c>
      <c r="L17" s="13">
        <v>0</v>
      </c>
      <c r="M17" s="13">
        <v>523.55999999999995</v>
      </c>
      <c r="N17" s="13">
        <v>384.5</v>
      </c>
      <c r="O17" s="13">
        <v>0</v>
      </c>
      <c r="P17" s="13">
        <v>0</v>
      </c>
      <c r="Q17" s="14">
        <v>-0.13</v>
      </c>
      <c r="R17" s="13">
        <v>3256.7</v>
      </c>
      <c r="S17" s="13">
        <v>1743.4</v>
      </c>
    </row>
    <row r="18" spans="1:19" x14ac:dyDescent="0.2">
      <c r="A18" s="2" t="s">
        <v>41</v>
      </c>
      <c r="B18" s="1" t="s">
        <v>42</v>
      </c>
      <c r="C18" s="13">
        <v>3000</v>
      </c>
      <c r="D18" s="13">
        <v>0</v>
      </c>
      <c r="E18" s="13">
        <v>0</v>
      </c>
      <c r="F18" s="13">
        <v>0</v>
      </c>
      <c r="G18" s="13">
        <v>3000</v>
      </c>
      <c r="H18" s="13">
        <v>0</v>
      </c>
      <c r="I18" s="13">
        <v>970.23</v>
      </c>
      <c r="J18" s="13">
        <v>0</v>
      </c>
      <c r="K18" s="13">
        <v>0</v>
      </c>
      <c r="L18" s="13">
        <v>0</v>
      </c>
      <c r="M18" s="13">
        <v>76.98</v>
      </c>
      <c r="N18" s="13">
        <v>144.07</v>
      </c>
      <c r="O18" s="13">
        <v>0</v>
      </c>
      <c r="P18" s="13">
        <v>0</v>
      </c>
      <c r="Q18" s="14">
        <v>-0.08</v>
      </c>
      <c r="R18" s="13">
        <v>1191.2</v>
      </c>
      <c r="S18" s="13">
        <v>1808.8</v>
      </c>
    </row>
    <row r="19" spans="1:19" x14ac:dyDescent="0.2">
      <c r="A19" s="2" t="s">
        <v>43</v>
      </c>
      <c r="B19" s="1" t="s">
        <v>44</v>
      </c>
      <c r="C19" s="13">
        <v>3000</v>
      </c>
      <c r="D19" s="13">
        <v>0</v>
      </c>
      <c r="E19" s="13">
        <v>0</v>
      </c>
      <c r="F19" s="13">
        <v>0</v>
      </c>
      <c r="G19" s="13">
        <v>3000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76.98</v>
      </c>
      <c r="N19" s="13">
        <v>79.430000000000007</v>
      </c>
      <c r="O19" s="13">
        <v>0</v>
      </c>
      <c r="P19" s="13">
        <v>0</v>
      </c>
      <c r="Q19" s="14">
        <v>-0.01</v>
      </c>
      <c r="R19" s="13">
        <v>156.4</v>
      </c>
      <c r="S19" s="13">
        <v>2843.6</v>
      </c>
    </row>
    <row r="20" spans="1:19" x14ac:dyDescent="0.2">
      <c r="A20" s="2" t="s">
        <v>45</v>
      </c>
      <c r="B20" s="1" t="s">
        <v>46</v>
      </c>
      <c r="C20" s="13">
        <v>2500.0500000000002</v>
      </c>
      <c r="D20" s="13">
        <v>3000</v>
      </c>
      <c r="E20" s="13">
        <v>0</v>
      </c>
      <c r="F20" s="13">
        <v>0</v>
      </c>
      <c r="G20" s="13">
        <v>5500.05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627.54999999999995</v>
      </c>
      <c r="N20" s="13">
        <v>259.60000000000002</v>
      </c>
      <c r="O20" s="13">
        <v>0</v>
      </c>
      <c r="P20" s="13">
        <v>0</v>
      </c>
      <c r="Q20" s="14">
        <v>-0.1</v>
      </c>
      <c r="R20" s="13">
        <v>887.05</v>
      </c>
      <c r="S20" s="13">
        <v>4613</v>
      </c>
    </row>
    <row r="21" spans="1:19" x14ac:dyDescent="0.2">
      <c r="A21" s="2" t="s">
        <v>47</v>
      </c>
      <c r="B21" s="1" t="s">
        <v>48</v>
      </c>
      <c r="C21" s="13">
        <v>7500</v>
      </c>
      <c r="D21" s="13">
        <v>0</v>
      </c>
      <c r="E21" s="13">
        <v>0</v>
      </c>
      <c r="F21" s="13">
        <v>1250</v>
      </c>
      <c r="G21" s="13">
        <v>8750</v>
      </c>
      <c r="H21" s="13">
        <v>0</v>
      </c>
      <c r="I21" s="13">
        <v>0</v>
      </c>
      <c r="J21" s="13">
        <v>0</v>
      </c>
      <c r="K21" s="13">
        <v>0</v>
      </c>
      <c r="L21" s="13">
        <v>25.13</v>
      </c>
      <c r="M21" s="13">
        <v>1054.74</v>
      </c>
      <c r="N21" s="13">
        <v>217.85</v>
      </c>
      <c r="O21" s="13">
        <v>0</v>
      </c>
      <c r="P21" s="13">
        <v>0</v>
      </c>
      <c r="Q21" s="13">
        <v>0.08</v>
      </c>
      <c r="R21" s="13">
        <v>1297.8</v>
      </c>
      <c r="S21" s="13">
        <v>7452.2</v>
      </c>
    </row>
    <row r="22" spans="1:19" x14ac:dyDescent="0.2">
      <c r="A22" s="2" t="s">
        <v>49</v>
      </c>
      <c r="B22" s="1" t="s">
        <v>50</v>
      </c>
      <c r="C22" s="13">
        <v>1166.69</v>
      </c>
      <c r="D22" s="13">
        <v>0</v>
      </c>
      <c r="E22" s="13">
        <v>0</v>
      </c>
      <c r="F22" s="13">
        <v>0</v>
      </c>
      <c r="G22" s="13">
        <v>1166.69</v>
      </c>
      <c r="H22" s="13">
        <v>0</v>
      </c>
      <c r="I22" s="13">
        <v>0</v>
      </c>
      <c r="J22" s="13">
        <v>0</v>
      </c>
      <c r="K22" s="14">
        <v>-137.04</v>
      </c>
      <c r="L22" s="13">
        <v>0</v>
      </c>
      <c r="M22" s="13">
        <v>0</v>
      </c>
      <c r="N22" s="13">
        <v>28.96</v>
      </c>
      <c r="O22" s="13">
        <v>0</v>
      </c>
      <c r="P22" s="13">
        <v>0</v>
      </c>
      <c r="Q22" s="14">
        <v>-0.03</v>
      </c>
      <c r="R22" s="13">
        <v>-108.11</v>
      </c>
      <c r="S22" s="13">
        <v>1274.8</v>
      </c>
    </row>
    <row r="23" spans="1:19" x14ac:dyDescent="0.2">
      <c r="A23" s="2" t="s">
        <v>51</v>
      </c>
      <c r="B23" s="1" t="s">
        <v>52</v>
      </c>
      <c r="C23" s="13">
        <v>2500.0500000000002</v>
      </c>
      <c r="D23" s="13">
        <v>0</v>
      </c>
      <c r="E23" s="13">
        <v>0</v>
      </c>
      <c r="F23" s="13">
        <v>0</v>
      </c>
      <c r="G23" s="13">
        <v>2500.0500000000002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7.67</v>
      </c>
      <c r="N23" s="13">
        <v>117.15</v>
      </c>
      <c r="O23" s="13">
        <v>0</v>
      </c>
      <c r="P23" s="13">
        <v>0</v>
      </c>
      <c r="Q23" s="13">
        <v>0.03</v>
      </c>
      <c r="R23" s="13">
        <v>124.85</v>
      </c>
      <c r="S23" s="13">
        <v>2375.1999999999998</v>
      </c>
    </row>
    <row r="24" spans="1:19" x14ac:dyDescent="0.2">
      <c r="A24" s="2" t="s">
        <v>53</v>
      </c>
      <c r="B24" s="1" t="s">
        <v>54</v>
      </c>
      <c r="C24" s="13">
        <v>560.28</v>
      </c>
      <c r="D24" s="13">
        <v>0</v>
      </c>
      <c r="E24" s="13">
        <v>0</v>
      </c>
      <c r="F24" s="13">
        <v>0</v>
      </c>
      <c r="G24" s="13">
        <v>560.28</v>
      </c>
      <c r="H24" s="13">
        <v>0</v>
      </c>
      <c r="I24" s="13">
        <v>0</v>
      </c>
      <c r="J24" s="13">
        <v>0</v>
      </c>
      <c r="K24" s="14">
        <v>-175.94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0.02</v>
      </c>
      <c r="R24" s="13">
        <v>-175.92</v>
      </c>
      <c r="S24" s="13">
        <v>736.2</v>
      </c>
    </row>
    <row r="25" spans="1:19" x14ac:dyDescent="0.2">
      <c r="A25" s="2" t="s">
        <v>55</v>
      </c>
      <c r="B25" s="1" t="s">
        <v>56</v>
      </c>
      <c r="C25" s="13">
        <v>1200.5999999999999</v>
      </c>
      <c r="D25" s="13">
        <v>2326</v>
      </c>
      <c r="E25" s="13">
        <v>0</v>
      </c>
      <c r="F25" s="13">
        <v>0</v>
      </c>
      <c r="G25" s="13">
        <v>3526.6</v>
      </c>
      <c r="H25" s="13">
        <v>0</v>
      </c>
      <c r="I25" s="13">
        <v>778.96</v>
      </c>
      <c r="J25" s="13">
        <v>0</v>
      </c>
      <c r="K25" s="13">
        <v>0</v>
      </c>
      <c r="L25" s="13">
        <v>0</v>
      </c>
      <c r="M25" s="13">
        <v>172.28</v>
      </c>
      <c r="N25" s="13">
        <v>106.54</v>
      </c>
      <c r="O25" s="13">
        <v>0</v>
      </c>
      <c r="P25" s="13">
        <v>0</v>
      </c>
      <c r="Q25" s="13">
        <v>0.02</v>
      </c>
      <c r="R25" s="13">
        <v>1057.8</v>
      </c>
      <c r="S25" s="13">
        <v>2468.8000000000002</v>
      </c>
    </row>
    <row r="26" spans="1:19" x14ac:dyDescent="0.2">
      <c r="A26" s="2" t="s">
        <v>57</v>
      </c>
      <c r="B26" s="1" t="s">
        <v>58</v>
      </c>
      <c r="C26" s="13">
        <v>1200.5999999999999</v>
      </c>
      <c r="D26" s="13">
        <v>2337</v>
      </c>
      <c r="E26" s="13">
        <v>0</v>
      </c>
      <c r="F26" s="13">
        <v>0</v>
      </c>
      <c r="G26" s="13">
        <v>3537.6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173.48</v>
      </c>
      <c r="N26" s="13">
        <v>103.04</v>
      </c>
      <c r="O26" s="13">
        <v>0</v>
      </c>
      <c r="P26" s="13">
        <v>0</v>
      </c>
      <c r="Q26" s="13">
        <v>0.08</v>
      </c>
      <c r="R26" s="13">
        <v>276.60000000000002</v>
      </c>
      <c r="S26" s="13">
        <v>3261</v>
      </c>
    </row>
    <row r="27" spans="1:19" x14ac:dyDescent="0.2">
      <c r="A27" s="2" t="s">
        <v>59</v>
      </c>
      <c r="B27" s="1" t="s">
        <v>60</v>
      </c>
      <c r="C27" s="13">
        <v>1200.5999999999999</v>
      </c>
      <c r="D27" s="13">
        <v>8165</v>
      </c>
      <c r="E27" s="13">
        <v>0</v>
      </c>
      <c r="F27" s="13">
        <v>0</v>
      </c>
      <c r="G27" s="13">
        <v>9365.6</v>
      </c>
      <c r="H27" s="13">
        <v>0</v>
      </c>
      <c r="I27" s="13">
        <v>0</v>
      </c>
      <c r="J27" s="13">
        <v>1000</v>
      </c>
      <c r="K27" s="13">
        <v>0</v>
      </c>
      <c r="L27" s="13">
        <v>0</v>
      </c>
      <c r="M27" s="13">
        <v>1453.23</v>
      </c>
      <c r="N27" s="13">
        <v>195.25</v>
      </c>
      <c r="O27" s="13">
        <v>0</v>
      </c>
      <c r="P27" s="13">
        <v>0</v>
      </c>
      <c r="Q27" s="14">
        <v>-0.08</v>
      </c>
      <c r="R27" s="13">
        <v>2648.4</v>
      </c>
      <c r="S27" s="13">
        <v>6717.2</v>
      </c>
    </row>
    <row r="28" spans="1:19" x14ac:dyDescent="0.2">
      <c r="A28" s="2" t="s">
        <v>61</v>
      </c>
      <c r="B28" s="1" t="s">
        <v>62</v>
      </c>
      <c r="C28" s="13">
        <v>1200.5999999999999</v>
      </c>
      <c r="D28" s="13">
        <v>2862.94</v>
      </c>
      <c r="E28" s="13">
        <v>0</v>
      </c>
      <c r="F28" s="13">
        <v>0</v>
      </c>
      <c r="G28" s="13">
        <v>4063.54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359.2</v>
      </c>
      <c r="N28" s="13">
        <v>119.8</v>
      </c>
      <c r="O28" s="13">
        <v>0</v>
      </c>
      <c r="P28" s="13">
        <v>0</v>
      </c>
      <c r="Q28" s="14">
        <v>-0.06</v>
      </c>
      <c r="R28" s="13">
        <v>478.94</v>
      </c>
      <c r="S28" s="13">
        <v>3584.6</v>
      </c>
    </row>
    <row r="29" spans="1:19" x14ac:dyDescent="0.2">
      <c r="A29" s="2" t="s">
        <v>63</v>
      </c>
      <c r="B29" s="1" t="s">
        <v>64</v>
      </c>
      <c r="C29" s="13">
        <v>2500.0500000000002</v>
      </c>
      <c r="D29" s="13">
        <v>0</v>
      </c>
      <c r="E29" s="13">
        <v>0</v>
      </c>
      <c r="F29" s="13">
        <v>0</v>
      </c>
      <c r="G29" s="13">
        <v>2500.0500000000002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7.67</v>
      </c>
      <c r="N29" s="13">
        <v>325.88</v>
      </c>
      <c r="O29" s="13">
        <v>0</v>
      </c>
      <c r="P29" s="13">
        <v>0</v>
      </c>
      <c r="Q29" s="13">
        <v>0.1</v>
      </c>
      <c r="R29" s="13">
        <v>333.65</v>
      </c>
      <c r="S29" s="13">
        <v>2166.4</v>
      </c>
    </row>
    <row r="30" spans="1:19" x14ac:dyDescent="0.2">
      <c r="A30" s="2" t="s">
        <v>65</v>
      </c>
      <c r="B30" s="1" t="s">
        <v>66</v>
      </c>
      <c r="C30" s="13">
        <v>1200.5999999999999</v>
      </c>
      <c r="D30" s="13">
        <v>2793.6</v>
      </c>
      <c r="E30" s="13">
        <v>0</v>
      </c>
      <c r="F30" s="13">
        <v>0</v>
      </c>
      <c r="G30" s="13">
        <v>3994.2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348.1</v>
      </c>
      <c r="N30" s="13">
        <v>116.46</v>
      </c>
      <c r="O30" s="13">
        <v>0</v>
      </c>
      <c r="P30" s="13">
        <v>0</v>
      </c>
      <c r="Q30" s="13">
        <v>0.04</v>
      </c>
      <c r="R30" s="13">
        <v>464.6</v>
      </c>
      <c r="S30" s="13">
        <v>3529.6</v>
      </c>
    </row>
    <row r="31" spans="1:19" x14ac:dyDescent="0.2">
      <c r="A31" s="2" t="s">
        <v>67</v>
      </c>
      <c r="B31" s="1" t="s">
        <v>68</v>
      </c>
      <c r="C31" s="13">
        <v>2500.0500000000002</v>
      </c>
      <c r="D31" s="13">
        <v>0</v>
      </c>
      <c r="E31" s="13">
        <v>0</v>
      </c>
      <c r="F31" s="13">
        <v>0</v>
      </c>
      <c r="G31" s="13">
        <v>2500.0500000000002</v>
      </c>
      <c r="H31" s="13">
        <v>0</v>
      </c>
      <c r="I31" s="13">
        <v>1000</v>
      </c>
      <c r="J31" s="13">
        <v>0</v>
      </c>
      <c r="K31" s="13">
        <v>0</v>
      </c>
      <c r="L31" s="13">
        <v>0</v>
      </c>
      <c r="M31" s="13">
        <v>7.67</v>
      </c>
      <c r="N31" s="13">
        <v>99.3</v>
      </c>
      <c r="O31" s="13">
        <v>0</v>
      </c>
      <c r="P31" s="13">
        <v>0</v>
      </c>
      <c r="Q31" s="13">
        <v>0.08</v>
      </c>
      <c r="R31" s="13">
        <v>1107.05</v>
      </c>
      <c r="S31" s="13">
        <v>1393</v>
      </c>
    </row>
    <row r="32" spans="1:19" x14ac:dyDescent="0.2">
      <c r="A32" s="2" t="s">
        <v>69</v>
      </c>
      <c r="B32" s="1" t="s">
        <v>70</v>
      </c>
      <c r="C32" s="13">
        <v>1200.5999999999999</v>
      </c>
      <c r="D32" s="13">
        <v>2330</v>
      </c>
      <c r="E32" s="13">
        <v>0</v>
      </c>
      <c r="F32" s="13">
        <v>0</v>
      </c>
      <c r="G32" s="13">
        <v>3530.6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172.72</v>
      </c>
      <c r="N32" s="13">
        <v>80.900000000000006</v>
      </c>
      <c r="O32" s="13">
        <v>0</v>
      </c>
      <c r="P32" s="13">
        <v>0</v>
      </c>
      <c r="Q32" s="14">
        <v>-0.02</v>
      </c>
      <c r="R32" s="13">
        <v>253.6</v>
      </c>
      <c r="S32" s="13">
        <v>3277</v>
      </c>
    </row>
    <row r="33" spans="1:19" x14ac:dyDescent="0.2">
      <c r="A33" s="2" t="s">
        <v>71</v>
      </c>
      <c r="B33" s="1" t="s">
        <v>72</v>
      </c>
      <c r="C33" s="13">
        <v>2500.0500000000002</v>
      </c>
      <c r="D33" s="13">
        <v>0</v>
      </c>
      <c r="E33" s="13">
        <v>0</v>
      </c>
      <c r="F33" s="13">
        <v>0</v>
      </c>
      <c r="G33" s="13">
        <v>2500.0500000000002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7.67</v>
      </c>
      <c r="N33" s="13">
        <v>156.66999999999999</v>
      </c>
      <c r="O33" s="13">
        <v>0</v>
      </c>
      <c r="P33" s="13">
        <v>0</v>
      </c>
      <c r="Q33" s="13">
        <v>0.11</v>
      </c>
      <c r="R33" s="13">
        <v>164.45</v>
      </c>
      <c r="S33" s="13">
        <v>2335.6</v>
      </c>
    </row>
    <row r="34" spans="1:19" x14ac:dyDescent="0.2">
      <c r="A34" s="2" t="s">
        <v>73</v>
      </c>
      <c r="B34" s="1" t="s">
        <v>74</v>
      </c>
      <c r="C34" s="13">
        <v>38036.25</v>
      </c>
      <c r="D34" s="13">
        <v>0</v>
      </c>
      <c r="E34" s="13">
        <v>0</v>
      </c>
      <c r="F34" s="13">
        <v>0</v>
      </c>
      <c r="G34" s="13">
        <v>38036.25</v>
      </c>
      <c r="H34" s="13">
        <v>0</v>
      </c>
      <c r="I34" s="13">
        <v>331.07</v>
      </c>
      <c r="J34" s="13">
        <v>0</v>
      </c>
      <c r="K34" s="13">
        <v>0</v>
      </c>
      <c r="L34" s="13">
        <v>0</v>
      </c>
      <c r="M34" s="13">
        <v>9739.48</v>
      </c>
      <c r="N34" s="13">
        <v>823.46</v>
      </c>
      <c r="O34" s="13">
        <v>0</v>
      </c>
      <c r="P34" s="13">
        <v>0</v>
      </c>
      <c r="Q34" s="13">
        <v>0.04</v>
      </c>
      <c r="R34" s="13">
        <v>10894.05</v>
      </c>
      <c r="S34" s="13">
        <v>27142.2</v>
      </c>
    </row>
    <row r="35" spans="1:19" x14ac:dyDescent="0.2">
      <c r="A35" s="2" t="s">
        <v>75</v>
      </c>
      <c r="B35" s="1" t="s">
        <v>76</v>
      </c>
      <c r="C35" s="13">
        <v>3500.1</v>
      </c>
      <c r="D35" s="13">
        <v>0</v>
      </c>
      <c r="E35" s="13">
        <v>0</v>
      </c>
      <c r="F35" s="13">
        <v>0</v>
      </c>
      <c r="G35" s="13">
        <v>3500.1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151.66999999999999</v>
      </c>
      <c r="N35" s="13">
        <v>93.79</v>
      </c>
      <c r="O35" s="13">
        <v>0</v>
      </c>
      <c r="P35" s="13">
        <v>0</v>
      </c>
      <c r="Q35" s="13">
        <v>0.04</v>
      </c>
      <c r="R35" s="13">
        <v>245.5</v>
      </c>
      <c r="S35" s="13">
        <v>3254.6</v>
      </c>
    </row>
    <row r="36" spans="1:19" x14ac:dyDescent="0.2">
      <c r="A36" s="2" t="s">
        <v>77</v>
      </c>
      <c r="B36" s="1" t="s">
        <v>78</v>
      </c>
      <c r="C36" s="13">
        <v>3000</v>
      </c>
      <c r="D36" s="13">
        <v>0</v>
      </c>
      <c r="E36" s="13">
        <v>0</v>
      </c>
      <c r="F36" s="13">
        <v>0</v>
      </c>
      <c r="G36" s="13">
        <v>3000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76.98</v>
      </c>
      <c r="N36" s="13">
        <v>79.430000000000007</v>
      </c>
      <c r="O36" s="13">
        <v>0</v>
      </c>
      <c r="P36" s="13">
        <v>0</v>
      </c>
      <c r="Q36" s="14">
        <v>-0.01</v>
      </c>
      <c r="R36" s="13">
        <v>156.4</v>
      </c>
      <c r="S36" s="13">
        <v>2843.6</v>
      </c>
    </row>
    <row r="37" spans="1:19" x14ac:dyDescent="0.2">
      <c r="A37" s="2" t="s">
        <v>79</v>
      </c>
      <c r="B37" s="1" t="s">
        <v>80</v>
      </c>
      <c r="C37" s="13">
        <v>3000</v>
      </c>
      <c r="D37" s="13">
        <v>0</v>
      </c>
      <c r="E37" s="13">
        <v>0</v>
      </c>
      <c r="F37" s="13">
        <v>0</v>
      </c>
      <c r="G37" s="13">
        <v>3000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76.98</v>
      </c>
      <c r="N37" s="13">
        <v>79.430000000000007</v>
      </c>
      <c r="O37" s="13">
        <v>0</v>
      </c>
      <c r="P37" s="13">
        <v>0</v>
      </c>
      <c r="Q37" s="14">
        <v>-0.01</v>
      </c>
      <c r="R37" s="13">
        <v>156.4</v>
      </c>
      <c r="S37" s="13">
        <v>2843.6</v>
      </c>
    </row>
    <row r="38" spans="1:19" x14ac:dyDescent="0.2">
      <c r="A38" s="2" t="s">
        <v>81</v>
      </c>
      <c r="B38" s="1" t="s">
        <v>82</v>
      </c>
      <c r="C38" s="13">
        <v>1200.5999999999999</v>
      </c>
      <c r="D38" s="13">
        <v>3345.06</v>
      </c>
      <c r="E38" s="13">
        <v>0</v>
      </c>
      <c r="F38" s="13">
        <v>0</v>
      </c>
      <c r="G38" s="13">
        <v>4545.66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442.12</v>
      </c>
      <c r="N38" s="13">
        <v>84.25</v>
      </c>
      <c r="O38" s="13">
        <v>0</v>
      </c>
      <c r="P38" s="13">
        <v>0</v>
      </c>
      <c r="Q38" s="13">
        <v>0.09</v>
      </c>
      <c r="R38" s="13">
        <v>526.46</v>
      </c>
      <c r="S38" s="13">
        <v>4019.2</v>
      </c>
    </row>
    <row r="39" spans="1:19" x14ac:dyDescent="0.2">
      <c r="A39" s="2" t="s">
        <v>83</v>
      </c>
      <c r="B39" s="1" t="s">
        <v>84</v>
      </c>
      <c r="C39" s="13">
        <v>1200.5999999999999</v>
      </c>
      <c r="D39" s="13">
        <v>2358</v>
      </c>
      <c r="E39" s="13">
        <v>0</v>
      </c>
      <c r="F39" s="13">
        <v>0</v>
      </c>
      <c r="G39" s="13">
        <v>3558.6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175.76</v>
      </c>
      <c r="N39" s="13">
        <v>127.67</v>
      </c>
      <c r="O39" s="13">
        <v>0</v>
      </c>
      <c r="P39" s="13">
        <v>328.83</v>
      </c>
      <c r="Q39" s="14">
        <v>-0.06</v>
      </c>
      <c r="R39" s="13">
        <v>632.20000000000005</v>
      </c>
      <c r="S39" s="13">
        <v>2926.4</v>
      </c>
    </row>
    <row r="40" spans="1:19" x14ac:dyDescent="0.2">
      <c r="A40" s="2" t="s">
        <v>85</v>
      </c>
      <c r="B40" s="1" t="s">
        <v>86</v>
      </c>
      <c r="C40" s="13">
        <v>3750</v>
      </c>
      <c r="D40" s="13">
        <v>0</v>
      </c>
      <c r="E40" s="13">
        <v>0</v>
      </c>
      <c r="F40" s="13">
        <v>0</v>
      </c>
      <c r="G40" s="13">
        <v>3750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309.02999999999997</v>
      </c>
      <c r="N40" s="13">
        <v>101.52</v>
      </c>
      <c r="O40" s="13">
        <v>0</v>
      </c>
      <c r="P40" s="13">
        <v>0</v>
      </c>
      <c r="Q40" s="13">
        <v>0.05</v>
      </c>
      <c r="R40" s="13">
        <v>410.6</v>
      </c>
      <c r="S40" s="13">
        <v>3339.4</v>
      </c>
    </row>
    <row r="41" spans="1:19" x14ac:dyDescent="0.2">
      <c r="A41" s="2" t="s">
        <v>87</v>
      </c>
      <c r="B41" s="1" t="s">
        <v>88</v>
      </c>
      <c r="C41" s="13">
        <v>3000</v>
      </c>
      <c r="D41" s="13">
        <v>1037.43</v>
      </c>
      <c r="E41" s="13">
        <v>0</v>
      </c>
      <c r="F41" s="13">
        <v>0</v>
      </c>
      <c r="G41" s="13">
        <v>4037.43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355.02</v>
      </c>
      <c r="N41" s="13">
        <v>87.9</v>
      </c>
      <c r="O41" s="13">
        <v>0</v>
      </c>
      <c r="P41" s="13">
        <v>0</v>
      </c>
      <c r="Q41" s="14">
        <v>-0.09</v>
      </c>
      <c r="R41" s="13">
        <v>442.83</v>
      </c>
      <c r="S41" s="13">
        <v>3594.6</v>
      </c>
    </row>
    <row r="42" spans="1:19" x14ac:dyDescent="0.2">
      <c r="A42" s="2" t="s">
        <v>89</v>
      </c>
      <c r="B42" s="1" t="s">
        <v>90</v>
      </c>
      <c r="C42" s="13">
        <v>21592.65</v>
      </c>
      <c r="D42" s="13">
        <v>0</v>
      </c>
      <c r="E42" s="13">
        <v>0</v>
      </c>
      <c r="F42" s="13">
        <v>0</v>
      </c>
      <c r="G42" s="13">
        <v>21592.65</v>
      </c>
      <c r="H42" s="13">
        <v>15</v>
      </c>
      <c r="I42" s="13">
        <v>838.09</v>
      </c>
      <c r="J42" s="13">
        <v>0</v>
      </c>
      <c r="K42" s="13">
        <v>0</v>
      </c>
      <c r="L42" s="13">
        <v>0</v>
      </c>
      <c r="M42" s="13">
        <v>4662.45</v>
      </c>
      <c r="N42" s="13">
        <v>614.5</v>
      </c>
      <c r="O42" s="13">
        <v>0</v>
      </c>
      <c r="P42" s="13">
        <v>0</v>
      </c>
      <c r="Q42" s="13">
        <v>0.01</v>
      </c>
      <c r="R42" s="13">
        <v>6130.05</v>
      </c>
      <c r="S42" s="13">
        <v>15462.6</v>
      </c>
    </row>
    <row r="43" spans="1:19" x14ac:dyDescent="0.2">
      <c r="A43" s="2" t="s">
        <v>91</v>
      </c>
      <c r="B43" s="1" t="s">
        <v>92</v>
      </c>
      <c r="C43" s="13">
        <v>1200.5999999999999</v>
      </c>
      <c r="D43" s="13">
        <v>3540</v>
      </c>
      <c r="E43" s="13">
        <v>0</v>
      </c>
      <c r="F43" s="13">
        <v>0</v>
      </c>
      <c r="G43" s="13">
        <v>4740.6000000000004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477.06</v>
      </c>
      <c r="N43" s="13">
        <v>151.13999999999999</v>
      </c>
      <c r="O43" s="13">
        <v>0</v>
      </c>
      <c r="P43" s="13">
        <v>0</v>
      </c>
      <c r="Q43" s="13">
        <v>0</v>
      </c>
      <c r="R43" s="13">
        <v>628.20000000000005</v>
      </c>
      <c r="S43" s="13">
        <v>4112.3999999999996</v>
      </c>
    </row>
    <row r="44" spans="1:19" x14ac:dyDescent="0.2">
      <c r="A44" s="2" t="s">
        <v>93</v>
      </c>
      <c r="B44" s="1" t="s">
        <v>94</v>
      </c>
      <c r="C44" s="13">
        <v>2500.0500000000002</v>
      </c>
      <c r="D44" s="13">
        <v>1895</v>
      </c>
      <c r="E44" s="13">
        <v>0</v>
      </c>
      <c r="F44" s="13">
        <v>0</v>
      </c>
      <c r="G44" s="13">
        <v>4395.05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415.13</v>
      </c>
      <c r="N44" s="13">
        <v>135.88</v>
      </c>
      <c r="O44" s="13">
        <v>0</v>
      </c>
      <c r="P44" s="13">
        <v>0</v>
      </c>
      <c r="Q44" s="13">
        <v>0.04</v>
      </c>
      <c r="R44" s="13">
        <v>551.04999999999995</v>
      </c>
      <c r="S44" s="13">
        <v>3844</v>
      </c>
    </row>
    <row r="45" spans="1:19" x14ac:dyDescent="0.2">
      <c r="A45" s="2" t="s">
        <v>95</v>
      </c>
      <c r="B45" s="1" t="s">
        <v>96</v>
      </c>
      <c r="C45" s="13">
        <v>1200.5999999999999</v>
      </c>
      <c r="D45" s="13">
        <v>3200</v>
      </c>
      <c r="E45" s="13">
        <v>0</v>
      </c>
      <c r="F45" s="13">
        <v>0</v>
      </c>
      <c r="G45" s="13">
        <v>4400.6000000000004</v>
      </c>
      <c r="H45" s="13">
        <v>0</v>
      </c>
      <c r="I45" s="13">
        <v>0</v>
      </c>
      <c r="J45" s="13">
        <v>488.39</v>
      </c>
      <c r="K45" s="13">
        <v>0</v>
      </c>
      <c r="L45" s="13">
        <v>0</v>
      </c>
      <c r="M45" s="13">
        <v>416.13</v>
      </c>
      <c r="N45" s="13">
        <v>136.38999999999999</v>
      </c>
      <c r="O45" s="13">
        <v>0</v>
      </c>
      <c r="P45" s="13">
        <v>0</v>
      </c>
      <c r="Q45" s="13">
        <v>0.09</v>
      </c>
      <c r="R45" s="13">
        <v>1041</v>
      </c>
      <c r="S45" s="13">
        <v>3359.6</v>
      </c>
    </row>
    <row r="46" spans="1:19" x14ac:dyDescent="0.2">
      <c r="A46" s="2" t="s">
        <v>97</v>
      </c>
      <c r="B46" s="1" t="s">
        <v>98</v>
      </c>
      <c r="C46" s="13">
        <v>4000.05</v>
      </c>
      <c r="D46" s="13">
        <v>1693.51</v>
      </c>
      <c r="E46" s="13">
        <v>0</v>
      </c>
      <c r="F46" s="13">
        <v>0</v>
      </c>
      <c r="G46" s="13">
        <v>5693.56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668.88</v>
      </c>
      <c r="N46" s="13">
        <v>181.14</v>
      </c>
      <c r="O46" s="13">
        <v>0</v>
      </c>
      <c r="P46" s="13">
        <v>0</v>
      </c>
      <c r="Q46" s="14">
        <v>-0.06</v>
      </c>
      <c r="R46" s="13">
        <v>849.96</v>
      </c>
      <c r="S46" s="13">
        <v>4843.6000000000004</v>
      </c>
    </row>
    <row r="47" spans="1:19" x14ac:dyDescent="0.2">
      <c r="A47" s="2" t="s">
        <v>99</v>
      </c>
      <c r="B47" s="1" t="s">
        <v>100</v>
      </c>
      <c r="C47" s="13">
        <v>2799.9</v>
      </c>
      <c r="D47" s="13">
        <v>0</v>
      </c>
      <c r="E47" s="13">
        <v>0</v>
      </c>
      <c r="F47" s="13">
        <v>0</v>
      </c>
      <c r="G47" s="13">
        <v>2799.9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55.21</v>
      </c>
      <c r="N47" s="13">
        <v>74.14</v>
      </c>
      <c r="O47" s="13">
        <v>0</v>
      </c>
      <c r="P47" s="13">
        <v>0</v>
      </c>
      <c r="Q47" s="13">
        <v>0.15</v>
      </c>
      <c r="R47" s="13">
        <v>129.5</v>
      </c>
      <c r="S47" s="13">
        <v>2670.4</v>
      </c>
    </row>
    <row r="48" spans="1:19" x14ac:dyDescent="0.2">
      <c r="A48" s="2" t="s">
        <v>101</v>
      </c>
      <c r="B48" s="1" t="s">
        <v>102</v>
      </c>
      <c r="C48" s="13">
        <v>1750.05</v>
      </c>
      <c r="D48" s="13">
        <v>0</v>
      </c>
      <c r="E48" s="13">
        <v>0</v>
      </c>
      <c r="F48" s="13">
        <v>0</v>
      </c>
      <c r="G48" s="13">
        <v>1750.05</v>
      </c>
      <c r="H48" s="13">
        <v>0</v>
      </c>
      <c r="I48" s="13">
        <v>0</v>
      </c>
      <c r="J48" s="13">
        <v>0</v>
      </c>
      <c r="K48" s="14">
        <v>-87.68</v>
      </c>
      <c r="L48" s="13">
        <v>0</v>
      </c>
      <c r="M48" s="13">
        <v>0</v>
      </c>
      <c r="N48" s="13">
        <v>262.27999999999997</v>
      </c>
      <c r="O48" s="13">
        <v>0</v>
      </c>
      <c r="P48" s="13">
        <v>0</v>
      </c>
      <c r="Q48" s="13">
        <v>0.05</v>
      </c>
      <c r="R48" s="13">
        <v>174.65</v>
      </c>
      <c r="S48" s="13">
        <v>1575.4</v>
      </c>
    </row>
    <row r="49" spans="1:19" x14ac:dyDescent="0.2">
      <c r="A49" s="2" t="s">
        <v>103</v>
      </c>
      <c r="B49" s="1" t="s">
        <v>104</v>
      </c>
      <c r="C49" s="13">
        <v>2750.1</v>
      </c>
      <c r="D49" s="13">
        <v>0</v>
      </c>
      <c r="E49" s="13">
        <v>0</v>
      </c>
      <c r="F49" s="13">
        <v>0</v>
      </c>
      <c r="G49" s="13">
        <v>2750.1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49.79</v>
      </c>
      <c r="N49" s="13">
        <v>172.22</v>
      </c>
      <c r="O49" s="13">
        <v>0</v>
      </c>
      <c r="P49" s="13">
        <v>0</v>
      </c>
      <c r="Q49" s="14">
        <v>-0.11</v>
      </c>
      <c r="R49" s="13">
        <v>221.9</v>
      </c>
      <c r="S49" s="13">
        <v>2528.1999999999998</v>
      </c>
    </row>
    <row r="50" spans="1:19" x14ac:dyDescent="0.2">
      <c r="A50" s="2" t="s">
        <v>105</v>
      </c>
      <c r="B50" s="1" t="s">
        <v>106</v>
      </c>
      <c r="C50" s="13">
        <v>3750</v>
      </c>
      <c r="D50" s="13">
        <v>0</v>
      </c>
      <c r="E50" s="13">
        <v>0</v>
      </c>
      <c r="F50" s="13">
        <v>0</v>
      </c>
      <c r="G50" s="13">
        <v>3750</v>
      </c>
      <c r="H50" s="13">
        <v>0</v>
      </c>
      <c r="I50" s="13">
        <v>379.38</v>
      </c>
      <c r="J50" s="13">
        <v>0</v>
      </c>
      <c r="K50" s="13">
        <v>0</v>
      </c>
      <c r="L50" s="13">
        <v>0</v>
      </c>
      <c r="M50" s="13">
        <v>309.02999999999997</v>
      </c>
      <c r="N50" s="13">
        <v>575.71</v>
      </c>
      <c r="O50" s="13">
        <v>0</v>
      </c>
      <c r="P50" s="13">
        <v>0</v>
      </c>
      <c r="Q50" s="13">
        <v>0.08</v>
      </c>
      <c r="R50" s="13">
        <v>1264.2</v>
      </c>
      <c r="S50" s="13">
        <v>2485.8000000000002</v>
      </c>
    </row>
    <row r="51" spans="1:19" x14ac:dyDescent="0.2">
      <c r="A51" s="2" t="s">
        <v>107</v>
      </c>
      <c r="B51" s="1" t="s">
        <v>108</v>
      </c>
      <c r="C51" s="13">
        <v>2000.1</v>
      </c>
      <c r="D51" s="13">
        <v>3570</v>
      </c>
      <c r="E51" s="13">
        <v>0</v>
      </c>
      <c r="F51" s="13">
        <v>0</v>
      </c>
      <c r="G51" s="13">
        <v>5570.1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642.51</v>
      </c>
      <c r="N51" s="13">
        <v>123.09</v>
      </c>
      <c r="O51" s="13">
        <v>0</v>
      </c>
      <c r="P51" s="13">
        <v>0</v>
      </c>
      <c r="Q51" s="13">
        <v>0.1</v>
      </c>
      <c r="R51" s="13">
        <v>765.7</v>
      </c>
      <c r="S51" s="13">
        <v>4804.3999999999996</v>
      </c>
    </row>
    <row r="52" spans="1:19" x14ac:dyDescent="0.2">
      <c r="A52" s="2" t="s">
        <v>109</v>
      </c>
      <c r="B52" s="1" t="s">
        <v>110</v>
      </c>
      <c r="C52" s="13">
        <v>7000.05</v>
      </c>
      <c r="D52" s="13">
        <v>0</v>
      </c>
      <c r="E52" s="13">
        <v>0</v>
      </c>
      <c r="F52" s="13">
        <v>0</v>
      </c>
      <c r="G52" s="13">
        <v>7000.05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947.95</v>
      </c>
      <c r="N52" s="13">
        <v>202.35</v>
      </c>
      <c r="O52" s="13">
        <v>0</v>
      </c>
      <c r="P52" s="13">
        <v>0</v>
      </c>
      <c r="Q52" s="14">
        <v>-0.05</v>
      </c>
      <c r="R52" s="13">
        <v>1150.25</v>
      </c>
      <c r="S52" s="13">
        <v>5849.8</v>
      </c>
    </row>
    <row r="53" spans="1:19" x14ac:dyDescent="0.2">
      <c r="A53" s="2" t="s">
        <v>111</v>
      </c>
      <c r="B53" s="1" t="s">
        <v>112</v>
      </c>
      <c r="C53" s="13">
        <v>1200.5999999999999</v>
      </c>
      <c r="D53" s="13">
        <v>1897</v>
      </c>
      <c r="E53" s="13">
        <v>0</v>
      </c>
      <c r="F53" s="13">
        <v>0</v>
      </c>
      <c r="G53" s="13">
        <v>3097.6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107.88</v>
      </c>
      <c r="N53" s="13">
        <v>109.62</v>
      </c>
      <c r="O53" s="13">
        <v>0</v>
      </c>
      <c r="P53" s="13">
        <v>0</v>
      </c>
      <c r="Q53" s="13">
        <v>0.1</v>
      </c>
      <c r="R53" s="13">
        <v>217.6</v>
      </c>
      <c r="S53" s="13">
        <v>2880</v>
      </c>
    </row>
    <row r="54" spans="1:19" x14ac:dyDescent="0.2">
      <c r="A54" s="2" t="s">
        <v>113</v>
      </c>
      <c r="B54" s="1" t="s">
        <v>114</v>
      </c>
      <c r="C54" s="13">
        <v>2799.9</v>
      </c>
      <c r="D54" s="13">
        <v>0</v>
      </c>
      <c r="E54" s="13">
        <v>0</v>
      </c>
      <c r="F54" s="13">
        <v>0</v>
      </c>
      <c r="G54" s="13">
        <v>2799.9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55.21</v>
      </c>
      <c r="N54" s="13">
        <v>76.42</v>
      </c>
      <c r="O54" s="13">
        <v>804.47</v>
      </c>
      <c r="P54" s="13">
        <v>0</v>
      </c>
      <c r="Q54" s="13">
        <v>0</v>
      </c>
      <c r="R54" s="13">
        <v>936.1</v>
      </c>
      <c r="S54" s="13">
        <v>1863.8</v>
      </c>
    </row>
    <row r="55" spans="1:19" x14ac:dyDescent="0.2">
      <c r="A55" s="2" t="s">
        <v>115</v>
      </c>
      <c r="B55" s="1" t="s">
        <v>116</v>
      </c>
      <c r="C55" s="13">
        <v>10000.049999999999</v>
      </c>
      <c r="D55" s="13">
        <v>0</v>
      </c>
      <c r="E55" s="13">
        <v>0</v>
      </c>
      <c r="F55" s="13">
        <v>0</v>
      </c>
      <c r="G55" s="13">
        <v>10000.049999999999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1588.75</v>
      </c>
      <c r="N55" s="13">
        <v>823.46</v>
      </c>
      <c r="O55" s="13">
        <v>0</v>
      </c>
      <c r="P55" s="13">
        <v>0</v>
      </c>
      <c r="Q55" s="14">
        <v>-0.16</v>
      </c>
      <c r="R55" s="13">
        <v>2412.0500000000002</v>
      </c>
      <c r="S55" s="13">
        <v>7588</v>
      </c>
    </row>
    <row r="56" spans="1:19" x14ac:dyDescent="0.2">
      <c r="A56" s="2" t="s">
        <v>117</v>
      </c>
      <c r="B56" s="1" t="s">
        <v>118</v>
      </c>
      <c r="C56" s="13">
        <v>2799.9</v>
      </c>
      <c r="D56" s="13">
        <v>0</v>
      </c>
      <c r="E56" s="13">
        <v>0</v>
      </c>
      <c r="F56" s="13">
        <v>0</v>
      </c>
      <c r="G56" s="13">
        <v>2799.9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55.21</v>
      </c>
      <c r="N56" s="13">
        <v>74.14</v>
      </c>
      <c r="O56" s="13">
        <v>0</v>
      </c>
      <c r="P56" s="13">
        <v>0</v>
      </c>
      <c r="Q56" s="14">
        <v>-0.05</v>
      </c>
      <c r="R56" s="13">
        <v>129.30000000000001</v>
      </c>
      <c r="S56" s="13">
        <v>2670.6</v>
      </c>
    </row>
    <row r="57" spans="1:19" x14ac:dyDescent="0.2">
      <c r="A57" s="2" t="s">
        <v>119</v>
      </c>
      <c r="B57" s="1" t="s">
        <v>120</v>
      </c>
      <c r="C57" s="13">
        <v>7500</v>
      </c>
      <c r="D57" s="13">
        <v>0</v>
      </c>
      <c r="E57" s="13">
        <v>0</v>
      </c>
      <c r="F57" s="13">
        <v>0</v>
      </c>
      <c r="G57" s="13">
        <v>7500</v>
      </c>
      <c r="H57" s="13">
        <v>0</v>
      </c>
      <c r="I57" s="13">
        <v>977.36</v>
      </c>
      <c r="J57" s="13">
        <v>0</v>
      </c>
      <c r="K57" s="13">
        <v>0</v>
      </c>
      <c r="L57" s="13">
        <v>0</v>
      </c>
      <c r="M57" s="13">
        <v>1054.74</v>
      </c>
      <c r="N57" s="13">
        <v>787.39</v>
      </c>
      <c r="O57" s="13">
        <v>0</v>
      </c>
      <c r="P57" s="13">
        <v>0</v>
      </c>
      <c r="Q57" s="13">
        <v>0.11</v>
      </c>
      <c r="R57" s="13">
        <v>2819.6</v>
      </c>
      <c r="S57" s="13">
        <v>4680.3999999999996</v>
      </c>
    </row>
    <row r="58" spans="1:19" x14ac:dyDescent="0.2">
      <c r="A58" s="2" t="s">
        <v>121</v>
      </c>
      <c r="B58" s="1" t="s">
        <v>122</v>
      </c>
      <c r="C58" s="13">
        <v>2500.0500000000002</v>
      </c>
      <c r="D58" s="13">
        <v>0</v>
      </c>
      <c r="E58" s="13">
        <v>0</v>
      </c>
      <c r="F58" s="13">
        <v>0</v>
      </c>
      <c r="G58" s="13">
        <v>2500.0500000000002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7.67</v>
      </c>
      <c r="N58" s="13">
        <v>117.15</v>
      </c>
      <c r="O58" s="13">
        <v>0</v>
      </c>
      <c r="P58" s="13">
        <v>0</v>
      </c>
      <c r="Q58" s="13">
        <v>0.03</v>
      </c>
      <c r="R58" s="13">
        <v>124.85</v>
      </c>
      <c r="S58" s="13">
        <v>2375.1999999999998</v>
      </c>
    </row>
    <row r="59" spans="1:19" x14ac:dyDescent="0.2">
      <c r="A59" s="2" t="s">
        <v>123</v>
      </c>
      <c r="B59" s="1" t="s">
        <v>124</v>
      </c>
      <c r="C59" s="13">
        <v>2250</v>
      </c>
      <c r="D59" s="13">
        <v>0</v>
      </c>
      <c r="E59" s="13">
        <v>0</v>
      </c>
      <c r="F59" s="13">
        <v>0</v>
      </c>
      <c r="G59" s="13">
        <v>2250</v>
      </c>
      <c r="H59" s="13">
        <v>0</v>
      </c>
      <c r="I59" s="13">
        <v>0</v>
      </c>
      <c r="J59" s="13">
        <v>0</v>
      </c>
      <c r="K59" s="14">
        <v>-34.020000000000003</v>
      </c>
      <c r="L59" s="13">
        <v>0</v>
      </c>
      <c r="M59" s="13">
        <v>0</v>
      </c>
      <c r="N59" s="13">
        <v>272.56</v>
      </c>
      <c r="O59" s="13">
        <v>0</v>
      </c>
      <c r="P59" s="13">
        <v>0</v>
      </c>
      <c r="Q59" s="13">
        <v>0.06</v>
      </c>
      <c r="R59" s="13">
        <v>238.6</v>
      </c>
      <c r="S59" s="13">
        <v>2011.4</v>
      </c>
    </row>
    <row r="60" spans="1:19" x14ac:dyDescent="0.2">
      <c r="A60" s="2" t="s">
        <v>125</v>
      </c>
      <c r="B60" s="1" t="s">
        <v>126</v>
      </c>
      <c r="C60" s="13">
        <v>1750.05</v>
      </c>
      <c r="D60" s="13">
        <v>0</v>
      </c>
      <c r="E60" s="13">
        <v>0</v>
      </c>
      <c r="F60" s="13">
        <v>0</v>
      </c>
      <c r="G60" s="13">
        <v>1750.05</v>
      </c>
      <c r="H60" s="13">
        <v>0</v>
      </c>
      <c r="I60" s="13">
        <v>0</v>
      </c>
      <c r="J60" s="13">
        <v>0</v>
      </c>
      <c r="K60" s="14">
        <v>-87.68</v>
      </c>
      <c r="L60" s="13">
        <v>0</v>
      </c>
      <c r="M60" s="13">
        <v>0</v>
      </c>
      <c r="N60" s="13">
        <v>278.05</v>
      </c>
      <c r="O60" s="13">
        <v>0</v>
      </c>
      <c r="P60" s="13">
        <v>0</v>
      </c>
      <c r="Q60" s="13">
        <v>0.08</v>
      </c>
      <c r="R60" s="13">
        <v>190.45</v>
      </c>
      <c r="S60" s="13">
        <v>1559.6</v>
      </c>
    </row>
    <row r="61" spans="1:19" x14ac:dyDescent="0.2">
      <c r="A61" s="2" t="s">
        <v>127</v>
      </c>
      <c r="B61" s="1" t="s">
        <v>128</v>
      </c>
      <c r="C61" s="13">
        <v>2500.0500000000002</v>
      </c>
      <c r="D61" s="13">
        <v>0</v>
      </c>
      <c r="E61" s="13">
        <v>0</v>
      </c>
      <c r="F61" s="13">
        <v>0</v>
      </c>
      <c r="G61" s="13">
        <v>2500.0500000000002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7.67</v>
      </c>
      <c r="N61" s="13">
        <v>66.2</v>
      </c>
      <c r="O61" s="13">
        <v>0</v>
      </c>
      <c r="P61" s="13">
        <v>0</v>
      </c>
      <c r="Q61" s="14">
        <v>-0.02</v>
      </c>
      <c r="R61" s="13">
        <v>73.849999999999994</v>
      </c>
      <c r="S61" s="13">
        <v>2426.1999999999998</v>
      </c>
    </row>
    <row r="62" spans="1:19" x14ac:dyDescent="0.2">
      <c r="A62" s="2" t="s">
        <v>129</v>
      </c>
      <c r="B62" s="1" t="s">
        <v>130</v>
      </c>
      <c r="C62" s="13">
        <v>1200.5999999999999</v>
      </c>
      <c r="D62" s="13">
        <v>3630.4</v>
      </c>
      <c r="E62" s="13">
        <v>0</v>
      </c>
      <c r="F62" s="13">
        <v>0</v>
      </c>
      <c r="G62" s="13">
        <v>4831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493.26</v>
      </c>
      <c r="N62" s="13">
        <v>125.06</v>
      </c>
      <c r="O62" s="13">
        <v>0</v>
      </c>
      <c r="P62" s="13">
        <v>0</v>
      </c>
      <c r="Q62" s="14">
        <v>-0.12</v>
      </c>
      <c r="R62" s="13">
        <v>618.20000000000005</v>
      </c>
      <c r="S62" s="13">
        <v>4212.8</v>
      </c>
    </row>
    <row r="63" spans="1:19" x14ac:dyDescent="0.2">
      <c r="A63" s="2" t="s">
        <v>131</v>
      </c>
      <c r="B63" s="1" t="s">
        <v>132</v>
      </c>
      <c r="C63" s="13">
        <v>3000</v>
      </c>
      <c r="D63" s="13">
        <v>0</v>
      </c>
      <c r="E63" s="13">
        <v>0</v>
      </c>
      <c r="F63" s="13">
        <v>0</v>
      </c>
      <c r="G63" s="13">
        <v>3000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76.98</v>
      </c>
      <c r="N63" s="13">
        <v>79.430000000000007</v>
      </c>
      <c r="O63" s="13">
        <v>0</v>
      </c>
      <c r="P63" s="13">
        <v>0</v>
      </c>
      <c r="Q63" s="14">
        <v>-0.01</v>
      </c>
      <c r="R63" s="13">
        <v>156.4</v>
      </c>
      <c r="S63" s="13">
        <v>2843.6</v>
      </c>
    </row>
    <row r="64" spans="1:19" x14ac:dyDescent="0.2">
      <c r="A64" s="2" t="s">
        <v>133</v>
      </c>
      <c r="B64" s="1" t="s">
        <v>134</v>
      </c>
      <c r="C64" s="13">
        <v>3499.95</v>
      </c>
      <c r="D64" s="13">
        <v>0</v>
      </c>
      <c r="E64" s="13">
        <v>0</v>
      </c>
      <c r="F64" s="13">
        <v>0</v>
      </c>
      <c r="G64" s="13">
        <v>3499.95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151.65</v>
      </c>
      <c r="N64" s="13">
        <v>93.79</v>
      </c>
      <c r="O64" s="13">
        <v>0</v>
      </c>
      <c r="P64" s="13">
        <v>0</v>
      </c>
      <c r="Q64" s="14">
        <v>-0.09</v>
      </c>
      <c r="R64" s="13">
        <v>245.35</v>
      </c>
      <c r="S64" s="13">
        <v>3254.6</v>
      </c>
    </row>
    <row r="65" spans="1:19" x14ac:dyDescent="0.2">
      <c r="A65" s="2" t="s">
        <v>135</v>
      </c>
      <c r="B65" s="1" t="s">
        <v>136</v>
      </c>
      <c r="C65" s="13">
        <v>1200.5999999999999</v>
      </c>
      <c r="D65" s="13">
        <v>2467.84</v>
      </c>
      <c r="E65" s="13">
        <v>0</v>
      </c>
      <c r="F65" s="13">
        <v>0</v>
      </c>
      <c r="G65" s="13">
        <v>3668.44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295.98</v>
      </c>
      <c r="N65" s="13">
        <v>82.16</v>
      </c>
      <c r="O65" s="13">
        <v>0</v>
      </c>
      <c r="P65" s="13">
        <v>0</v>
      </c>
      <c r="Q65" s="14">
        <v>-0.1</v>
      </c>
      <c r="R65" s="13">
        <v>378.04</v>
      </c>
      <c r="S65" s="13">
        <v>3290.4</v>
      </c>
    </row>
    <row r="66" spans="1:19" x14ac:dyDescent="0.2">
      <c r="A66" s="2" t="s">
        <v>137</v>
      </c>
      <c r="B66" s="1" t="s">
        <v>138</v>
      </c>
      <c r="C66" s="13">
        <v>1999.95</v>
      </c>
      <c r="D66" s="13">
        <v>0</v>
      </c>
      <c r="E66" s="13">
        <v>0</v>
      </c>
      <c r="F66" s="13">
        <v>0</v>
      </c>
      <c r="G66" s="13">
        <v>1999.95</v>
      </c>
      <c r="H66" s="13">
        <v>0</v>
      </c>
      <c r="I66" s="13">
        <v>0</v>
      </c>
      <c r="J66" s="13">
        <v>0</v>
      </c>
      <c r="K66" s="14">
        <v>-71.69</v>
      </c>
      <c r="L66" s="13">
        <v>0</v>
      </c>
      <c r="M66" s="13">
        <v>0</v>
      </c>
      <c r="N66" s="13">
        <v>190.77</v>
      </c>
      <c r="O66" s="13">
        <v>0</v>
      </c>
      <c r="P66" s="13">
        <v>0</v>
      </c>
      <c r="Q66" s="13">
        <v>7.0000000000000007E-2</v>
      </c>
      <c r="R66" s="13">
        <v>119.15</v>
      </c>
      <c r="S66" s="13">
        <v>1880.8</v>
      </c>
    </row>
    <row r="67" spans="1:19" x14ac:dyDescent="0.2">
      <c r="A67" s="2" t="s">
        <v>139</v>
      </c>
      <c r="B67" s="1" t="s">
        <v>140</v>
      </c>
      <c r="C67" s="13">
        <v>1200.5999999999999</v>
      </c>
      <c r="D67" s="13">
        <v>5445</v>
      </c>
      <c r="E67" s="13">
        <v>0</v>
      </c>
      <c r="F67" s="13">
        <v>0</v>
      </c>
      <c r="G67" s="13">
        <v>6645.6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872.24</v>
      </c>
      <c r="N67" s="13">
        <v>146.36000000000001</v>
      </c>
      <c r="O67" s="13">
        <v>0</v>
      </c>
      <c r="P67" s="13">
        <v>0</v>
      </c>
      <c r="Q67" s="13">
        <v>0</v>
      </c>
      <c r="R67" s="13">
        <v>1018.6</v>
      </c>
      <c r="S67" s="13">
        <v>5627</v>
      </c>
    </row>
    <row r="68" spans="1:19" x14ac:dyDescent="0.2">
      <c r="A68" s="2" t="s">
        <v>141</v>
      </c>
      <c r="B68" s="1" t="s">
        <v>142</v>
      </c>
      <c r="C68" s="13">
        <v>3000</v>
      </c>
      <c r="D68" s="13">
        <v>0</v>
      </c>
      <c r="E68" s="13">
        <v>0</v>
      </c>
      <c r="F68" s="13">
        <v>0</v>
      </c>
      <c r="G68" s="13">
        <v>3000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76.98</v>
      </c>
      <c r="N68" s="13">
        <v>156.44999999999999</v>
      </c>
      <c r="O68" s="13">
        <v>0</v>
      </c>
      <c r="P68" s="13">
        <v>0</v>
      </c>
      <c r="Q68" s="14">
        <v>-0.03</v>
      </c>
      <c r="R68" s="13">
        <v>233.4</v>
      </c>
      <c r="S68" s="13">
        <v>2766.6</v>
      </c>
    </row>
    <row r="69" spans="1:19" x14ac:dyDescent="0.2">
      <c r="A69" s="2" t="s">
        <v>143</v>
      </c>
      <c r="B69" s="1" t="s">
        <v>144</v>
      </c>
      <c r="C69" s="13">
        <v>7000.05</v>
      </c>
      <c r="D69" s="13">
        <v>0</v>
      </c>
      <c r="E69" s="13">
        <v>0</v>
      </c>
      <c r="F69" s="13">
        <v>0</v>
      </c>
      <c r="G69" s="13">
        <v>7000.05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947.95</v>
      </c>
      <c r="N69" s="13">
        <v>518.77</v>
      </c>
      <c r="O69" s="13">
        <v>0</v>
      </c>
      <c r="P69" s="13">
        <v>0</v>
      </c>
      <c r="Q69" s="13">
        <v>0.13</v>
      </c>
      <c r="R69" s="13">
        <v>1466.85</v>
      </c>
      <c r="S69" s="13">
        <v>5533.2</v>
      </c>
    </row>
    <row r="70" spans="1:19" x14ac:dyDescent="0.2">
      <c r="A70" s="2" t="s">
        <v>145</v>
      </c>
      <c r="B70" s="1" t="s">
        <v>146</v>
      </c>
      <c r="C70" s="13">
        <v>13800</v>
      </c>
      <c r="D70" s="13">
        <v>0</v>
      </c>
      <c r="E70" s="13">
        <v>0</v>
      </c>
      <c r="F70" s="13">
        <v>0</v>
      </c>
      <c r="G70" s="13">
        <v>13800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2477.13</v>
      </c>
      <c r="N70" s="13">
        <v>414.13</v>
      </c>
      <c r="O70" s="13">
        <v>0</v>
      </c>
      <c r="P70" s="13">
        <v>0</v>
      </c>
      <c r="Q70" s="14">
        <v>-0.06</v>
      </c>
      <c r="R70" s="13">
        <v>2891.2</v>
      </c>
      <c r="S70" s="13">
        <v>10908.8</v>
      </c>
    </row>
    <row r="71" spans="1:19" x14ac:dyDescent="0.2">
      <c r="A71" s="2" t="s">
        <v>147</v>
      </c>
      <c r="B71" s="1" t="s">
        <v>148</v>
      </c>
      <c r="C71" s="13">
        <v>3750</v>
      </c>
      <c r="D71" s="13">
        <v>0</v>
      </c>
      <c r="E71" s="13">
        <v>0</v>
      </c>
      <c r="F71" s="13">
        <v>0</v>
      </c>
      <c r="G71" s="13">
        <v>3750</v>
      </c>
      <c r="H71" s="13">
        <v>0</v>
      </c>
      <c r="I71" s="13">
        <v>823.47</v>
      </c>
      <c r="J71" s="13">
        <v>0</v>
      </c>
      <c r="K71" s="13">
        <v>0</v>
      </c>
      <c r="L71" s="13">
        <v>0</v>
      </c>
      <c r="M71" s="13">
        <v>309.02999999999997</v>
      </c>
      <c r="N71" s="13">
        <v>324.52</v>
      </c>
      <c r="O71" s="13">
        <v>0</v>
      </c>
      <c r="P71" s="13">
        <v>0</v>
      </c>
      <c r="Q71" s="14">
        <v>-0.02</v>
      </c>
      <c r="R71" s="13">
        <v>1457</v>
      </c>
      <c r="S71" s="13">
        <v>2293</v>
      </c>
    </row>
    <row r="72" spans="1:19" x14ac:dyDescent="0.2">
      <c r="A72" s="2" t="s">
        <v>149</v>
      </c>
      <c r="B72" s="1" t="s">
        <v>150</v>
      </c>
      <c r="C72" s="13">
        <v>1200.5999999999999</v>
      </c>
      <c r="D72" s="13">
        <v>4119.88</v>
      </c>
      <c r="E72" s="13">
        <v>0</v>
      </c>
      <c r="F72" s="13">
        <v>0</v>
      </c>
      <c r="G72" s="13">
        <v>5320.48</v>
      </c>
      <c r="H72" s="13">
        <v>0</v>
      </c>
      <c r="I72" s="13">
        <v>1117</v>
      </c>
      <c r="J72" s="13">
        <v>0</v>
      </c>
      <c r="K72" s="13">
        <v>0</v>
      </c>
      <c r="L72" s="13">
        <v>0</v>
      </c>
      <c r="M72" s="13">
        <v>589.19000000000005</v>
      </c>
      <c r="N72" s="13">
        <v>124.4</v>
      </c>
      <c r="O72" s="13">
        <v>0</v>
      </c>
      <c r="P72" s="13">
        <v>0</v>
      </c>
      <c r="Q72" s="14">
        <v>-0.11</v>
      </c>
      <c r="R72" s="13">
        <v>1830.48</v>
      </c>
      <c r="S72" s="13">
        <v>3490</v>
      </c>
    </row>
    <row r="73" spans="1:19" x14ac:dyDescent="0.2">
      <c r="A73" s="2" t="s">
        <v>151</v>
      </c>
      <c r="B73" s="1" t="s">
        <v>152</v>
      </c>
      <c r="C73" s="13">
        <v>3300</v>
      </c>
      <c r="D73" s="13">
        <v>0</v>
      </c>
      <c r="E73" s="13">
        <v>0</v>
      </c>
      <c r="F73" s="13">
        <v>0</v>
      </c>
      <c r="G73" s="13">
        <v>3300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129.9</v>
      </c>
      <c r="N73" s="13">
        <v>87.6</v>
      </c>
      <c r="O73" s="13">
        <v>0</v>
      </c>
      <c r="P73" s="13">
        <v>0</v>
      </c>
      <c r="Q73" s="13">
        <v>0.1</v>
      </c>
      <c r="R73" s="13">
        <v>217.6</v>
      </c>
      <c r="S73" s="13">
        <v>3082.4</v>
      </c>
    </row>
    <row r="74" spans="1:19" x14ac:dyDescent="0.2">
      <c r="A74" s="2" t="s">
        <v>153</v>
      </c>
      <c r="B74" s="1" t="s">
        <v>154</v>
      </c>
      <c r="C74" s="13">
        <v>3750</v>
      </c>
      <c r="D74" s="13">
        <v>0</v>
      </c>
      <c r="E74" s="13">
        <v>0</v>
      </c>
      <c r="F74" s="13">
        <v>0</v>
      </c>
      <c r="G74" s="13">
        <v>3750</v>
      </c>
      <c r="H74" s="13">
        <v>0</v>
      </c>
      <c r="I74" s="13">
        <v>367.1</v>
      </c>
      <c r="J74" s="13">
        <v>0</v>
      </c>
      <c r="K74" s="13">
        <v>0</v>
      </c>
      <c r="L74" s="13">
        <v>0</v>
      </c>
      <c r="M74" s="13">
        <v>309.02999999999997</v>
      </c>
      <c r="N74" s="13">
        <v>322.48</v>
      </c>
      <c r="O74" s="13">
        <v>0</v>
      </c>
      <c r="P74" s="13">
        <v>0</v>
      </c>
      <c r="Q74" s="14">
        <v>-0.01</v>
      </c>
      <c r="R74" s="13">
        <v>998.6</v>
      </c>
      <c r="S74" s="13">
        <v>2751.4</v>
      </c>
    </row>
    <row r="75" spans="1:19" x14ac:dyDescent="0.2">
      <c r="A75" s="2" t="s">
        <v>155</v>
      </c>
      <c r="B75" s="1" t="s">
        <v>156</v>
      </c>
      <c r="C75" s="13">
        <v>3499.95</v>
      </c>
      <c r="D75" s="13">
        <v>0</v>
      </c>
      <c r="E75" s="13">
        <v>387.7</v>
      </c>
      <c r="F75" s="13">
        <v>350</v>
      </c>
      <c r="G75" s="13">
        <v>4237.6499999999996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331.05</v>
      </c>
      <c r="N75" s="13">
        <v>194.19</v>
      </c>
      <c r="O75" s="13">
        <v>0</v>
      </c>
      <c r="P75" s="13">
        <v>0</v>
      </c>
      <c r="Q75" s="13">
        <v>0.01</v>
      </c>
      <c r="R75" s="13">
        <v>525.25</v>
      </c>
      <c r="S75" s="13">
        <v>3712.4</v>
      </c>
    </row>
    <row r="76" spans="1:19" x14ac:dyDescent="0.2">
      <c r="A76" s="2" t="s">
        <v>157</v>
      </c>
      <c r="B76" s="1" t="s">
        <v>158</v>
      </c>
      <c r="C76" s="13">
        <v>3250.05</v>
      </c>
      <c r="D76" s="13">
        <v>0</v>
      </c>
      <c r="E76" s="13">
        <v>140.97</v>
      </c>
      <c r="F76" s="13">
        <v>325</v>
      </c>
      <c r="G76" s="13">
        <v>3716.02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139.80000000000001</v>
      </c>
      <c r="N76" s="13">
        <v>127.67</v>
      </c>
      <c r="O76" s="13">
        <v>0</v>
      </c>
      <c r="P76" s="13">
        <v>0</v>
      </c>
      <c r="Q76" s="14">
        <v>-0.05</v>
      </c>
      <c r="R76" s="13">
        <v>267.42</v>
      </c>
      <c r="S76" s="13">
        <v>3448.6</v>
      </c>
    </row>
    <row r="78" spans="1:19" s="7" customFormat="1" x14ac:dyDescent="0.2">
      <c r="A78" s="15"/>
      <c r="C78" s="7" t="s">
        <v>159</v>
      </c>
      <c r="D78" s="7" t="s">
        <v>159</v>
      </c>
      <c r="E78" s="7" t="s">
        <v>159</v>
      </c>
      <c r="F78" s="7" t="s">
        <v>159</v>
      </c>
      <c r="G78" s="7" t="s">
        <v>159</v>
      </c>
      <c r="H78" s="7" t="s">
        <v>159</v>
      </c>
      <c r="I78" s="7" t="s">
        <v>159</v>
      </c>
      <c r="J78" s="7" t="s">
        <v>159</v>
      </c>
      <c r="K78" s="7" t="s">
        <v>159</v>
      </c>
      <c r="L78" s="7" t="s">
        <v>159</v>
      </c>
      <c r="M78" s="7" t="s">
        <v>159</v>
      </c>
      <c r="N78" s="7" t="s">
        <v>159</v>
      </c>
      <c r="O78" s="7" t="s">
        <v>159</v>
      </c>
      <c r="P78" s="7" t="s">
        <v>159</v>
      </c>
      <c r="Q78" s="7" t="s">
        <v>159</v>
      </c>
      <c r="R78" s="7" t="s">
        <v>159</v>
      </c>
      <c r="S78" s="7" t="s">
        <v>159</v>
      </c>
    </row>
    <row r="79" spans="1:19" x14ac:dyDescent="0.2">
      <c r="A79" s="18" t="s">
        <v>160</v>
      </c>
      <c r="B79" s="1" t="s">
        <v>161</v>
      </c>
      <c r="C79" s="17">
        <v>254566.52</v>
      </c>
      <c r="D79" s="17">
        <v>64299.26</v>
      </c>
      <c r="E79" s="17">
        <v>528.66999999999996</v>
      </c>
      <c r="F79" s="17">
        <v>1925</v>
      </c>
      <c r="G79" s="17">
        <v>321319.45</v>
      </c>
      <c r="H79" s="17">
        <v>15</v>
      </c>
      <c r="I79" s="17">
        <v>11765.09</v>
      </c>
      <c r="J79" s="17">
        <v>1488.39</v>
      </c>
      <c r="K79" s="19">
        <v>-594.04999999999995</v>
      </c>
      <c r="L79" s="17">
        <v>25.13</v>
      </c>
      <c r="M79" s="17">
        <v>36502.5</v>
      </c>
      <c r="N79" s="17">
        <v>13640.4</v>
      </c>
      <c r="O79" s="17">
        <v>804.47</v>
      </c>
      <c r="P79" s="17">
        <v>328.83</v>
      </c>
      <c r="Q79" s="17">
        <v>0.28999999999999998</v>
      </c>
      <c r="R79" s="17">
        <v>63976.05</v>
      </c>
      <c r="S79" s="17">
        <v>257343.4</v>
      </c>
    </row>
    <row r="81" spans="1:19" x14ac:dyDescent="0.2">
      <c r="C81" s="1" t="s">
        <v>161</v>
      </c>
      <c r="D81" s="1" t="s">
        <v>161</v>
      </c>
      <c r="E81" s="1" t="s">
        <v>161</v>
      </c>
      <c r="F81" s="1" t="s">
        <v>161</v>
      </c>
      <c r="G81" s="1" t="s">
        <v>161</v>
      </c>
      <c r="H81" s="1" t="s">
        <v>161</v>
      </c>
      <c r="I81" s="1" t="s">
        <v>161</v>
      </c>
      <c r="J81" s="1" t="s">
        <v>161</v>
      </c>
      <c r="K81" s="1" t="s">
        <v>161</v>
      </c>
      <c r="L81" s="1" t="s">
        <v>161</v>
      </c>
      <c r="M81" s="1" t="s">
        <v>161</v>
      </c>
      <c r="N81" s="1" t="s">
        <v>161</v>
      </c>
      <c r="O81" s="1" t="s">
        <v>161</v>
      </c>
      <c r="P81" s="1" t="s">
        <v>161</v>
      </c>
      <c r="Q81" s="1" t="s">
        <v>161</v>
      </c>
      <c r="R81" s="1" t="s">
        <v>161</v>
      </c>
      <c r="S81" s="1" t="s">
        <v>161</v>
      </c>
    </row>
    <row r="82" spans="1:19" x14ac:dyDescent="0.2">
      <c r="A82" s="2" t="s">
        <v>161</v>
      </c>
      <c r="B82" s="1" t="s">
        <v>161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</sheetData>
  <mergeCells count="2">
    <mergeCell ref="B1:C1"/>
    <mergeCell ref="B3:C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73" workbookViewId="0">
      <selection activeCell="D84" sqref="D84"/>
    </sheetView>
  </sheetViews>
  <sheetFormatPr baseColWidth="10" defaultRowHeight="15" x14ac:dyDescent="0.25"/>
  <cols>
    <col min="2" max="2" width="13.5703125" customWidth="1"/>
    <col min="3" max="3" width="19.85546875" customWidth="1"/>
    <col min="4" max="4" width="12.5703125" bestFit="1" customWidth="1"/>
    <col min="5" max="5" width="34.7109375" bestFit="1" customWidth="1"/>
  </cols>
  <sheetData>
    <row r="1" spans="1:10" x14ac:dyDescent="0.25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x14ac:dyDescent="0.3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162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 x14ac:dyDescent="0.25">
      <c r="A8" s="32" t="s">
        <v>163</v>
      </c>
      <c r="B8" s="32" t="s">
        <v>164</v>
      </c>
      <c r="C8" s="32" t="s">
        <v>165</v>
      </c>
      <c r="D8" s="33" t="s">
        <v>166</v>
      </c>
      <c r="E8" s="32" t="s">
        <v>167</v>
      </c>
      <c r="F8" s="31"/>
      <c r="G8" s="31"/>
      <c r="H8" s="31"/>
      <c r="I8" s="31"/>
      <c r="J8" s="31"/>
    </row>
    <row r="9" spans="1:10" x14ac:dyDescent="0.25">
      <c r="A9" s="25" t="s">
        <v>53</v>
      </c>
      <c r="B9" s="25"/>
      <c r="C9" s="25" t="s">
        <v>168</v>
      </c>
      <c r="D9" s="25">
        <v>736.2</v>
      </c>
      <c r="E9" s="25" t="s">
        <v>54</v>
      </c>
      <c r="F9" s="25"/>
      <c r="G9" s="25"/>
      <c r="H9" s="25"/>
      <c r="I9" s="25"/>
      <c r="J9" s="25"/>
    </row>
    <row r="10" spans="1:10" x14ac:dyDescent="0.25">
      <c r="A10" s="25"/>
      <c r="B10" s="25" t="s">
        <v>169</v>
      </c>
      <c r="C10" s="25"/>
      <c r="D10" s="34">
        <v>736.2</v>
      </c>
      <c r="E10" s="25" t="s">
        <v>170</v>
      </c>
      <c r="F10" s="25"/>
      <c r="G10" s="25"/>
      <c r="H10" s="25"/>
      <c r="I10" s="25"/>
      <c r="J10" s="25"/>
    </row>
    <row r="12" spans="1:10" x14ac:dyDescent="0.25">
      <c r="A12" s="25">
        <v>3</v>
      </c>
      <c r="B12" s="25">
        <v>56708880343</v>
      </c>
      <c r="C12" s="25" t="s">
        <v>171</v>
      </c>
      <c r="D12" s="25">
        <v>27142.2</v>
      </c>
      <c r="E12" s="25" t="s">
        <v>74</v>
      </c>
      <c r="F12" s="25" t="s">
        <v>177</v>
      </c>
      <c r="G12" s="25"/>
      <c r="H12" s="25"/>
      <c r="I12" s="25"/>
      <c r="J12" s="25"/>
    </row>
    <row r="13" spans="1:10" x14ac:dyDescent="0.25">
      <c r="A13" s="25">
        <v>8</v>
      </c>
      <c r="B13" s="25">
        <v>56708880482</v>
      </c>
      <c r="C13" s="25" t="s">
        <v>171</v>
      </c>
      <c r="D13" s="25">
        <v>5533.2000000000007</v>
      </c>
      <c r="E13" s="25" t="s">
        <v>144</v>
      </c>
      <c r="F13" s="25" t="s">
        <v>177</v>
      </c>
      <c r="G13" s="25"/>
      <c r="H13" s="25"/>
      <c r="I13" s="25"/>
      <c r="J13" s="25"/>
    </row>
    <row r="14" spans="1:10" x14ac:dyDescent="0.25">
      <c r="A14" s="25" t="s">
        <v>145</v>
      </c>
      <c r="B14" s="25">
        <v>56708843907</v>
      </c>
      <c r="C14" s="25" t="s">
        <v>171</v>
      </c>
      <c r="D14" s="25">
        <v>10908.800000000001</v>
      </c>
      <c r="E14" s="25" t="s">
        <v>146</v>
      </c>
      <c r="F14" s="25" t="s">
        <v>177</v>
      </c>
      <c r="G14" s="25"/>
      <c r="H14" s="25"/>
      <c r="I14" s="25"/>
      <c r="J14" s="25"/>
    </row>
    <row r="15" spans="1:10" x14ac:dyDescent="0.25">
      <c r="A15" s="25" t="s">
        <v>37</v>
      </c>
      <c r="B15" s="25">
        <v>56708883890</v>
      </c>
      <c r="C15" s="25" t="s">
        <v>171</v>
      </c>
      <c r="D15" s="25">
        <v>2386.4</v>
      </c>
      <c r="E15" s="25" t="s">
        <v>38</v>
      </c>
      <c r="F15" s="25" t="s">
        <v>177</v>
      </c>
      <c r="G15" s="25"/>
      <c r="H15" s="25"/>
      <c r="I15" s="25"/>
      <c r="J15" s="25"/>
    </row>
    <row r="16" spans="1:10" x14ac:dyDescent="0.25">
      <c r="A16" s="25" t="s">
        <v>115</v>
      </c>
      <c r="B16" s="25">
        <v>56710784562</v>
      </c>
      <c r="C16" s="25" t="s">
        <v>171</v>
      </c>
      <c r="D16" s="25">
        <v>7588</v>
      </c>
      <c r="E16" s="25" t="s">
        <v>116</v>
      </c>
      <c r="F16" s="25" t="s">
        <v>177</v>
      </c>
      <c r="G16" s="25"/>
      <c r="H16" s="25"/>
      <c r="I16" s="25"/>
      <c r="J16" s="25"/>
    </row>
    <row r="17" spans="1:5" x14ac:dyDescent="0.25">
      <c r="A17" s="25"/>
      <c r="B17" s="25" t="s">
        <v>172</v>
      </c>
      <c r="C17" s="25"/>
      <c r="D17" s="34">
        <v>53558.600000000006</v>
      </c>
      <c r="E17" s="25" t="s">
        <v>173</v>
      </c>
    </row>
    <row r="19" spans="1:5" x14ac:dyDescent="0.25">
      <c r="A19" s="25" t="s">
        <v>95</v>
      </c>
      <c r="B19" s="25">
        <v>56708880391</v>
      </c>
      <c r="C19" s="25" t="s">
        <v>174</v>
      </c>
      <c r="D19" s="25">
        <v>3359.6000000000004</v>
      </c>
      <c r="E19" s="25" t="s">
        <v>96</v>
      </c>
    </row>
    <row r="20" spans="1:5" x14ac:dyDescent="0.25">
      <c r="A20" s="25">
        <v>56</v>
      </c>
      <c r="B20" s="25">
        <v>56708843816</v>
      </c>
      <c r="C20" s="25" t="s">
        <v>174</v>
      </c>
      <c r="D20" s="25">
        <v>1575.4</v>
      </c>
      <c r="E20" s="25" t="s">
        <v>102</v>
      </c>
    </row>
    <row r="21" spans="1:5" x14ac:dyDescent="0.25">
      <c r="A21" s="25">
        <v>12</v>
      </c>
      <c r="B21" s="25">
        <v>56708843833</v>
      </c>
      <c r="C21" s="25" t="s">
        <v>174</v>
      </c>
      <c r="D21" s="25">
        <v>2485.8000000000002</v>
      </c>
      <c r="E21" s="25" t="s">
        <v>106</v>
      </c>
    </row>
    <row r="22" spans="1:5" x14ac:dyDescent="0.25">
      <c r="A22" s="25">
        <v>23</v>
      </c>
      <c r="B22" s="25">
        <v>56710784363</v>
      </c>
      <c r="C22" s="25" t="s">
        <v>174</v>
      </c>
      <c r="D22" s="25">
        <v>4804.4000000000005</v>
      </c>
      <c r="E22" s="25" t="s">
        <v>108</v>
      </c>
    </row>
    <row r="23" spans="1:5" x14ac:dyDescent="0.25">
      <c r="A23" s="25" t="s">
        <v>111</v>
      </c>
      <c r="B23" s="25">
        <v>56708843847</v>
      </c>
      <c r="C23" s="25" t="s">
        <v>174</v>
      </c>
      <c r="D23" s="25">
        <v>2880</v>
      </c>
      <c r="E23" s="25" t="s">
        <v>112</v>
      </c>
    </row>
    <row r="24" spans="1:5" x14ac:dyDescent="0.25">
      <c r="A24" s="25">
        <v>18</v>
      </c>
      <c r="B24" s="25">
        <v>56708843910</v>
      </c>
      <c r="C24" s="25" t="s">
        <v>174</v>
      </c>
      <c r="D24" s="25">
        <v>2293</v>
      </c>
      <c r="E24" s="25" t="s">
        <v>148</v>
      </c>
    </row>
    <row r="25" spans="1:5" x14ac:dyDescent="0.25">
      <c r="A25" s="25" t="s">
        <v>153</v>
      </c>
      <c r="B25" s="25">
        <v>56708880539</v>
      </c>
      <c r="C25" s="25" t="s">
        <v>174</v>
      </c>
      <c r="D25" s="25">
        <v>2751.4</v>
      </c>
      <c r="E25" s="25" t="s">
        <v>154</v>
      </c>
    </row>
    <row r="26" spans="1:5" x14ac:dyDescent="0.25">
      <c r="A26" s="25" t="s">
        <v>141</v>
      </c>
      <c r="B26" s="25">
        <v>56708843881</v>
      </c>
      <c r="C26" s="25" t="s">
        <v>174</v>
      </c>
      <c r="D26" s="25">
        <v>2766.6000000000004</v>
      </c>
      <c r="E26" s="25" t="s">
        <v>142</v>
      </c>
    </row>
    <row r="27" spans="1:5" x14ac:dyDescent="0.25">
      <c r="A27" s="25" t="s">
        <v>103</v>
      </c>
      <c r="B27" s="25">
        <v>56708880434</v>
      </c>
      <c r="C27" s="25" t="s">
        <v>174</v>
      </c>
      <c r="D27" s="25">
        <v>2528.2000000000003</v>
      </c>
      <c r="E27" s="25" t="s">
        <v>104</v>
      </c>
    </row>
    <row r="28" spans="1:5" x14ac:dyDescent="0.25">
      <c r="A28" s="25" t="s">
        <v>63</v>
      </c>
      <c r="B28" s="25">
        <v>56708843696</v>
      </c>
      <c r="C28" s="25" t="s">
        <v>174</v>
      </c>
      <c r="D28" s="25">
        <v>2166.4</v>
      </c>
      <c r="E28" s="25" t="s">
        <v>64</v>
      </c>
    </row>
    <row r="29" spans="1:5" x14ac:dyDescent="0.25">
      <c r="A29" s="25" t="s">
        <v>93</v>
      </c>
      <c r="B29" s="25">
        <v>56708843773</v>
      </c>
      <c r="C29" s="25" t="s">
        <v>174</v>
      </c>
      <c r="D29" s="25">
        <v>3844</v>
      </c>
      <c r="E29" s="25" t="s">
        <v>94</v>
      </c>
    </row>
    <row r="30" spans="1:5" x14ac:dyDescent="0.25">
      <c r="A30" s="25" t="s">
        <v>71</v>
      </c>
      <c r="B30" s="25">
        <v>56708843711</v>
      </c>
      <c r="C30" s="25" t="s">
        <v>174</v>
      </c>
      <c r="D30" s="25">
        <v>2335.6</v>
      </c>
      <c r="E30" s="25" t="s">
        <v>72</v>
      </c>
    </row>
    <row r="31" spans="1:5" x14ac:dyDescent="0.25">
      <c r="A31" s="25" t="s">
        <v>109</v>
      </c>
      <c r="B31" s="25">
        <v>56708880448</v>
      </c>
      <c r="C31" s="25" t="s">
        <v>174</v>
      </c>
      <c r="D31" s="25">
        <v>5849.8</v>
      </c>
      <c r="E31" s="25" t="s">
        <v>110</v>
      </c>
    </row>
    <row r="32" spans="1:5" x14ac:dyDescent="0.25">
      <c r="A32" s="25" t="s">
        <v>41</v>
      </c>
      <c r="B32" s="25">
        <v>56708848813</v>
      </c>
      <c r="C32" s="25" t="s">
        <v>174</v>
      </c>
      <c r="D32" s="25">
        <v>1808.8000000000002</v>
      </c>
      <c r="E32" s="25" t="s">
        <v>42</v>
      </c>
    </row>
    <row r="33" spans="1:5" x14ac:dyDescent="0.25">
      <c r="A33" s="25" t="s">
        <v>47</v>
      </c>
      <c r="B33" s="25">
        <v>56708848827</v>
      </c>
      <c r="C33" s="25" t="s">
        <v>174</v>
      </c>
      <c r="D33" s="25">
        <v>7452.2000000000007</v>
      </c>
      <c r="E33" s="25" t="s">
        <v>48</v>
      </c>
    </row>
    <row r="34" spans="1:5" x14ac:dyDescent="0.25">
      <c r="A34" s="25" t="s">
        <v>45</v>
      </c>
      <c r="B34" s="25">
        <v>56708883902</v>
      </c>
      <c r="C34" s="25" t="s">
        <v>174</v>
      </c>
      <c r="D34" s="25">
        <v>4613</v>
      </c>
      <c r="E34" s="25" t="s">
        <v>46</v>
      </c>
    </row>
    <row r="35" spans="1:5" x14ac:dyDescent="0.25">
      <c r="A35" s="25" t="s">
        <v>65</v>
      </c>
      <c r="B35" s="25">
        <v>56708843739</v>
      </c>
      <c r="C35" s="25" t="s">
        <v>174</v>
      </c>
      <c r="D35" s="25">
        <v>3529.6000000000004</v>
      </c>
      <c r="E35" s="25" t="s">
        <v>66</v>
      </c>
    </row>
    <row r="36" spans="1:5" x14ac:dyDescent="0.25">
      <c r="A36" s="25" t="s">
        <v>139</v>
      </c>
      <c r="B36" s="25">
        <v>56708880465</v>
      </c>
      <c r="C36" s="25" t="s">
        <v>174</v>
      </c>
      <c r="D36" s="25">
        <v>5627</v>
      </c>
      <c r="E36" s="25" t="s">
        <v>140</v>
      </c>
    </row>
    <row r="37" spans="1:5" x14ac:dyDescent="0.25">
      <c r="A37" s="25">
        <v>9</v>
      </c>
      <c r="B37" s="25">
        <v>56708880451</v>
      </c>
      <c r="C37" s="25" t="s">
        <v>174</v>
      </c>
      <c r="D37" s="25">
        <v>4680.4000000000005</v>
      </c>
      <c r="E37" s="25" t="s">
        <v>120</v>
      </c>
    </row>
    <row r="38" spans="1:5" x14ac:dyDescent="0.25">
      <c r="A38" s="25" t="s">
        <v>97</v>
      </c>
      <c r="B38" s="25">
        <v>56708843790</v>
      </c>
      <c r="C38" s="25" t="s">
        <v>174</v>
      </c>
      <c r="D38" s="25">
        <v>4843.6000000000004</v>
      </c>
      <c r="E38" s="25" t="s">
        <v>98</v>
      </c>
    </row>
    <row r="39" spans="1:5" x14ac:dyDescent="0.25">
      <c r="A39" s="25" t="s">
        <v>157</v>
      </c>
      <c r="B39" s="25">
        <v>56708880542</v>
      </c>
      <c r="C39" s="25" t="s">
        <v>174</v>
      </c>
      <c r="D39" s="25">
        <v>3448.6000000000004</v>
      </c>
      <c r="E39" s="25" t="s">
        <v>158</v>
      </c>
    </row>
    <row r="40" spans="1:5" x14ac:dyDescent="0.25">
      <c r="A40" s="25" t="s">
        <v>125</v>
      </c>
      <c r="B40" s="25">
        <v>60590029027</v>
      </c>
      <c r="C40" s="25" t="s">
        <v>174</v>
      </c>
      <c r="D40" s="25">
        <v>1559.6000000000001</v>
      </c>
      <c r="E40" s="25" t="s">
        <v>126</v>
      </c>
    </row>
    <row r="41" spans="1:5" x14ac:dyDescent="0.25">
      <c r="A41" s="25" t="s">
        <v>31</v>
      </c>
      <c r="B41" s="25">
        <v>56708883873</v>
      </c>
      <c r="C41" s="25" t="s">
        <v>174</v>
      </c>
      <c r="D41" s="25">
        <v>2366.8000000000002</v>
      </c>
      <c r="E41" s="25" t="s">
        <v>32</v>
      </c>
    </row>
    <row r="42" spans="1:5" x14ac:dyDescent="0.25">
      <c r="A42" s="25" t="s">
        <v>155</v>
      </c>
      <c r="B42" s="25">
        <v>56708883839</v>
      </c>
      <c r="C42" s="25" t="s">
        <v>174</v>
      </c>
      <c r="D42" s="25">
        <v>3712.4</v>
      </c>
      <c r="E42" s="25" t="s">
        <v>156</v>
      </c>
    </row>
    <row r="43" spans="1:5" x14ac:dyDescent="0.25">
      <c r="A43" s="25" t="s">
        <v>39</v>
      </c>
      <c r="B43" s="25">
        <v>56708881869</v>
      </c>
      <c r="C43" s="25" t="s">
        <v>174</v>
      </c>
      <c r="D43" s="25">
        <v>1743.4</v>
      </c>
      <c r="E43" s="25" t="s">
        <v>40</v>
      </c>
    </row>
    <row r="44" spans="1:5" x14ac:dyDescent="0.25">
      <c r="A44" s="25" t="s">
        <v>117</v>
      </c>
      <c r="B44" s="25">
        <v>60590081785</v>
      </c>
      <c r="C44" s="25" t="s">
        <v>174</v>
      </c>
      <c r="D44" s="25">
        <v>2670.6000000000004</v>
      </c>
      <c r="E44" s="25" t="s">
        <v>118</v>
      </c>
    </row>
    <row r="45" spans="1:5" x14ac:dyDescent="0.25">
      <c r="A45" s="25" t="s">
        <v>137</v>
      </c>
      <c r="B45" s="25">
        <v>60590127128</v>
      </c>
      <c r="C45" s="25" t="s">
        <v>174</v>
      </c>
      <c r="D45" s="25">
        <v>1880.8000000000002</v>
      </c>
      <c r="E45" s="25" t="s">
        <v>138</v>
      </c>
    </row>
    <row r="46" spans="1:5" x14ac:dyDescent="0.25">
      <c r="A46" s="25" t="s">
        <v>133</v>
      </c>
      <c r="B46" s="25">
        <v>60591453247</v>
      </c>
      <c r="C46" s="25" t="s">
        <v>174</v>
      </c>
      <c r="D46" s="25">
        <v>3254.6000000000004</v>
      </c>
      <c r="E46" s="25" t="s">
        <v>134</v>
      </c>
    </row>
    <row r="47" spans="1:5" x14ac:dyDescent="0.25">
      <c r="A47" s="25" t="s">
        <v>55</v>
      </c>
      <c r="B47" s="25">
        <v>60589870076</v>
      </c>
      <c r="C47" s="25" t="s">
        <v>174</v>
      </c>
      <c r="D47" s="25">
        <v>2468.8000000000002</v>
      </c>
      <c r="E47" s="25" t="s">
        <v>56</v>
      </c>
    </row>
    <row r="48" spans="1:5" x14ac:dyDescent="0.25">
      <c r="A48" s="25" t="s">
        <v>113</v>
      </c>
      <c r="B48" s="25">
        <v>60590139386</v>
      </c>
      <c r="C48" s="25" t="s">
        <v>174</v>
      </c>
      <c r="D48" s="25">
        <v>1863.8000000000002</v>
      </c>
      <c r="E48" s="25" t="s">
        <v>114</v>
      </c>
    </row>
    <row r="49" spans="1:5" x14ac:dyDescent="0.25">
      <c r="A49" s="25" t="s">
        <v>59</v>
      </c>
      <c r="B49" s="25">
        <v>60590223734</v>
      </c>
      <c r="C49" s="25" t="s">
        <v>174</v>
      </c>
      <c r="D49" s="25">
        <v>6717.2000000000007</v>
      </c>
      <c r="E49" s="25" t="s">
        <v>60</v>
      </c>
    </row>
    <row r="50" spans="1:5" x14ac:dyDescent="0.25">
      <c r="A50" s="25" t="s">
        <v>123</v>
      </c>
      <c r="B50" s="25">
        <v>56708843938</v>
      </c>
      <c r="C50" s="25" t="s">
        <v>174</v>
      </c>
      <c r="D50" s="25">
        <v>2011.4</v>
      </c>
      <c r="E50" s="25" t="s">
        <v>124</v>
      </c>
    </row>
    <row r="51" spans="1:5" x14ac:dyDescent="0.25">
      <c r="A51" s="25" t="s">
        <v>121</v>
      </c>
      <c r="B51" s="25">
        <v>56710541492</v>
      </c>
      <c r="C51" s="25" t="s">
        <v>174</v>
      </c>
      <c r="D51" s="25">
        <v>2375.2000000000003</v>
      </c>
      <c r="E51" s="25" t="s">
        <v>122</v>
      </c>
    </row>
    <row r="52" spans="1:5" x14ac:dyDescent="0.25">
      <c r="A52" s="25" t="s">
        <v>83</v>
      </c>
      <c r="B52" s="25">
        <v>56702290580</v>
      </c>
      <c r="C52" s="25" t="s">
        <v>174</v>
      </c>
      <c r="D52" s="25">
        <v>2926.4</v>
      </c>
      <c r="E52" s="25" t="s">
        <v>84</v>
      </c>
    </row>
    <row r="53" spans="1:5" x14ac:dyDescent="0.25">
      <c r="A53" s="25" t="s">
        <v>33</v>
      </c>
      <c r="B53" s="25">
        <v>60575841258</v>
      </c>
      <c r="C53" s="25" t="s">
        <v>174</v>
      </c>
      <c r="D53" s="25">
        <v>1713.8000000000002</v>
      </c>
      <c r="E53" s="25" t="s">
        <v>34</v>
      </c>
    </row>
    <row r="54" spans="1:5" x14ac:dyDescent="0.25">
      <c r="A54" s="25" t="s">
        <v>61</v>
      </c>
      <c r="B54" s="25">
        <v>60591678286</v>
      </c>
      <c r="C54" s="25" t="s">
        <v>174</v>
      </c>
      <c r="D54" s="25">
        <v>3584.6000000000004</v>
      </c>
      <c r="E54" s="25" t="s">
        <v>62</v>
      </c>
    </row>
    <row r="55" spans="1:5" x14ac:dyDescent="0.25">
      <c r="A55" s="25" t="s">
        <v>51</v>
      </c>
      <c r="B55" s="25">
        <v>60591853519</v>
      </c>
      <c r="C55" s="25" t="s">
        <v>174</v>
      </c>
      <c r="D55" s="25">
        <v>2375.2000000000003</v>
      </c>
      <c r="E55" s="25" t="s">
        <v>52</v>
      </c>
    </row>
    <row r="56" spans="1:5" x14ac:dyDescent="0.25">
      <c r="A56" s="25" t="s">
        <v>129</v>
      </c>
      <c r="B56" s="25">
        <v>60592075907</v>
      </c>
      <c r="C56" s="25" t="s">
        <v>174</v>
      </c>
      <c r="D56" s="25">
        <v>4212.8</v>
      </c>
      <c r="E56" s="25" t="s">
        <v>130</v>
      </c>
    </row>
    <row r="57" spans="1:5" x14ac:dyDescent="0.25">
      <c r="A57" s="25" t="s">
        <v>87</v>
      </c>
      <c r="B57" s="25">
        <v>60592612312</v>
      </c>
      <c r="C57" s="25" t="s">
        <v>174</v>
      </c>
      <c r="D57" s="25">
        <v>3594.6000000000004</v>
      </c>
      <c r="E57" s="25" t="s">
        <v>88</v>
      </c>
    </row>
    <row r="58" spans="1:5" x14ac:dyDescent="0.25">
      <c r="A58" s="25" t="s">
        <v>69</v>
      </c>
      <c r="B58" s="25">
        <v>60593604727</v>
      </c>
      <c r="C58" s="25" t="s">
        <v>174</v>
      </c>
      <c r="D58" s="25">
        <v>3277</v>
      </c>
      <c r="E58" s="25" t="s">
        <v>70</v>
      </c>
    </row>
    <row r="59" spans="1:5" x14ac:dyDescent="0.25">
      <c r="A59" s="25" t="s">
        <v>149</v>
      </c>
      <c r="B59" s="25">
        <v>60592674481</v>
      </c>
      <c r="C59" s="25" t="s">
        <v>174</v>
      </c>
      <c r="D59" s="25">
        <v>3490</v>
      </c>
      <c r="E59" s="25" t="s">
        <v>150</v>
      </c>
    </row>
    <row r="60" spans="1:5" x14ac:dyDescent="0.25">
      <c r="A60" s="25" t="s">
        <v>67</v>
      </c>
      <c r="B60" s="25">
        <v>60593016552</v>
      </c>
      <c r="C60" s="25" t="s">
        <v>174</v>
      </c>
      <c r="D60" s="25">
        <v>1393</v>
      </c>
      <c r="E60" s="25" t="s">
        <v>68</v>
      </c>
    </row>
    <row r="61" spans="1:5" x14ac:dyDescent="0.25">
      <c r="A61" s="25" t="s">
        <v>77</v>
      </c>
      <c r="B61" s="25">
        <v>60547411926</v>
      </c>
      <c r="C61" s="25" t="s">
        <v>174</v>
      </c>
      <c r="D61" s="25">
        <v>2843.6000000000004</v>
      </c>
      <c r="E61" s="25" t="s">
        <v>78</v>
      </c>
    </row>
    <row r="62" spans="1:5" x14ac:dyDescent="0.25">
      <c r="A62" s="25" t="s">
        <v>131</v>
      </c>
      <c r="B62" s="25">
        <v>60593356654</v>
      </c>
      <c r="C62" s="25" t="s">
        <v>174</v>
      </c>
      <c r="D62" s="25">
        <v>2843.6000000000004</v>
      </c>
      <c r="E62" s="25" t="s">
        <v>132</v>
      </c>
    </row>
    <row r="63" spans="1:5" x14ac:dyDescent="0.25">
      <c r="A63" s="25" t="s">
        <v>57</v>
      </c>
      <c r="B63" s="25">
        <v>60566927891</v>
      </c>
      <c r="C63" s="25" t="s">
        <v>174</v>
      </c>
      <c r="D63" s="25">
        <v>3261</v>
      </c>
      <c r="E63" s="25" t="s">
        <v>58</v>
      </c>
    </row>
    <row r="64" spans="1:5" x14ac:dyDescent="0.25">
      <c r="A64" s="25" t="s">
        <v>91</v>
      </c>
      <c r="B64" s="25">
        <v>60594391894</v>
      </c>
      <c r="C64" s="25" t="s">
        <v>174</v>
      </c>
      <c r="D64" s="25">
        <v>4112.4000000000005</v>
      </c>
      <c r="E64" s="25" t="s">
        <v>92</v>
      </c>
    </row>
    <row r="65" spans="1:5" x14ac:dyDescent="0.25">
      <c r="A65" s="25" t="s">
        <v>85</v>
      </c>
      <c r="B65" s="25">
        <v>56708880360</v>
      </c>
      <c r="C65" s="25" t="s">
        <v>174</v>
      </c>
      <c r="D65" s="25">
        <v>3339.4</v>
      </c>
      <c r="E65" s="25" t="s">
        <v>86</v>
      </c>
    </row>
    <row r="66" spans="1:5" x14ac:dyDescent="0.25">
      <c r="A66" s="25" t="s">
        <v>35</v>
      </c>
      <c r="B66" s="25">
        <v>56685689408</v>
      </c>
      <c r="C66" s="25" t="s">
        <v>174</v>
      </c>
      <c r="D66" s="25">
        <v>4883.2</v>
      </c>
      <c r="E66" s="25" t="s">
        <v>36</v>
      </c>
    </row>
    <row r="67" spans="1:5" x14ac:dyDescent="0.25">
      <c r="A67" s="25" t="s">
        <v>135</v>
      </c>
      <c r="B67" s="25">
        <v>60593753427</v>
      </c>
      <c r="C67" s="25" t="s">
        <v>174</v>
      </c>
      <c r="D67" s="25">
        <v>3290.4</v>
      </c>
      <c r="E67" s="25" t="s">
        <v>136</v>
      </c>
    </row>
    <row r="68" spans="1:5" x14ac:dyDescent="0.25">
      <c r="A68" s="25" t="s">
        <v>81</v>
      </c>
      <c r="B68" s="25">
        <v>60576975879</v>
      </c>
      <c r="C68" s="25" t="s">
        <v>174</v>
      </c>
      <c r="D68" s="25">
        <v>4019.2000000000003</v>
      </c>
      <c r="E68" s="25" t="s">
        <v>82</v>
      </c>
    </row>
    <row r="69" spans="1:5" x14ac:dyDescent="0.25">
      <c r="A69" s="25" t="s">
        <v>127</v>
      </c>
      <c r="B69" s="25">
        <v>60595157591</v>
      </c>
      <c r="C69" s="25" t="s">
        <v>174</v>
      </c>
      <c r="D69" s="25">
        <v>2426.2000000000003</v>
      </c>
      <c r="E69" s="25" t="s">
        <v>128</v>
      </c>
    </row>
    <row r="70" spans="1:5" x14ac:dyDescent="0.25">
      <c r="A70" s="25" t="s">
        <v>27</v>
      </c>
      <c r="B70" s="25">
        <v>60594871944</v>
      </c>
      <c r="C70" s="25" t="s">
        <v>174</v>
      </c>
      <c r="D70" s="25">
        <v>3336</v>
      </c>
      <c r="E70" s="25" t="s">
        <v>28</v>
      </c>
    </row>
    <row r="71" spans="1:5" x14ac:dyDescent="0.25">
      <c r="A71" s="25" t="s">
        <v>75</v>
      </c>
      <c r="B71" s="25">
        <v>60595150744</v>
      </c>
      <c r="C71" s="25" t="s">
        <v>174</v>
      </c>
      <c r="D71" s="25">
        <v>3254.6000000000004</v>
      </c>
      <c r="E71" s="25" t="s">
        <v>76</v>
      </c>
    </row>
    <row r="72" spans="1:5" x14ac:dyDescent="0.25">
      <c r="A72" s="25" t="s">
        <v>99</v>
      </c>
      <c r="B72" s="25">
        <v>60594999337</v>
      </c>
      <c r="C72" s="25" t="s">
        <v>174</v>
      </c>
      <c r="D72" s="25">
        <v>2670.4</v>
      </c>
      <c r="E72" s="25" t="s">
        <v>100</v>
      </c>
    </row>
    <row r="73" spans="1:5" x14ac:dyDescent="0.25">
      <c r="A73" s="25" t="s">
        <v>151</v>
      </c>
      <c r="B73" s="25">
        <v>60595108868</v>
      </c>
      <c r="C73" s="25" t="s">
        <v>174</v>
      </c>
      <c r="D73" s="25">
        <v>3082.4</v>
      </c>
      <c r="E73" s="25" t="s">
        <v>152</v>
      </c>
    </row>
    <row r="74" spans="1:5" x14ac:dyDescent="0.25">
      <c r="A74" s="25" t="s">
        <v>79</v>
      </c>
      <c r="B74" s="25">
        <v>60595021987</v>
      </c>
      <c r="C74" s="25" t="s">
        <v>174</v>
      </c>
      <c r="D74" s="25">
        <v>2843.6000000000004</v>
      </c>
      <c r="E74" s="25" t="s">
        <v>80</v>
      </c>
    </row>
    <row r="75" spans="1:5" x14ac:dyDescent="0.25">
      <c r="A75" s="25" t="s">
        <v>29</v>
      </c>
      <c r="B75" s="25">
        <v>60595638158</v>
      </c>
      <c r="C75" s="25" t="s">
        <v>174</v>
      </c>
      <c r="D75" s="25">
        <v>2426.2000000000003</v>
      </c>
      <c r="E75" s="25" t="s">
        <v>30</v>
      </c>
    </row>
    <row r="76" spans="1:5" x14ac:dyDescent="0.25">
      <c r="A76" s="25" t="s">
        <v>43</v>
      </c>
      <c r="B76" s="25">
        <v>60596095566</v>
      </c>
      <c r="C76" s="25" t="s">
        <v>174</v>
      </c>
      <c r="D76" s="25">
        <v>2843.6000000000004</v>
      </c>
      <c r="E76" s="25" t="s">
        <v>44</v>
      </c>
    </row>
    <row r="77" spans="1:5" x14ac:dyDescent="0.25">
      <c r="A77" s="25" t="s">
        <v>89</v>
      </c>
      <c r="B77" s="25">
        <v>60577252235</v>
      </c>
      <c r="C77" s="25" t="s">
        <v>174</v>
      </c>
      <c r="D77" s="25">
        <v>15462.6</v>
      </c>
      <c r="E77" s="25" t="s">
        <v>90</v>
      </c>
    </row>
    <row r="78" spans="1:5" x14ac:dyDescent="0.25">
      <c r="A78" s="25" t="s">
        <v>49</v>
      </c>
      <c r="B78" s="25">
        <v>60587012836</v>
      </c>
      <c r="C78" s="25" t="s">
        <v>174</v>
      </c>
      <c r="D78" s="25">
        <v>1274.8000000000002</v>
      </c>
      <c r="E78" s="25" t="s">
        <v>50</v>
      </c>
    </row>
    <row r="79" spans="1:5" x14ac:dyDescent="0.25">
      <c r="A79" s="25"/>
      <c r="B79" s="25" t="s">
        <v>175</v>
      </c>
      <c r="C79" s="25"/>
      <c r="D79" s="34">
        <v>203048.6</v>
      </c>
      <c r="E79" s="25" t="s">
        <v>176</v>
      </c>
    </row>
    <row r="81" spans="2:5" x14ac:dyDescent="0.25">
      <c r="B81" s="35" t="s">
        <v>169</v>
      </c>
      <c r="C81" s="35"/>
      <c r="D81" s="36">
        <v>736.2</v>
      </c>
      <c r="E81" s="35" t="s">
        <v>170</v>
      </c>
    </row>
    <row r="82" spans="2:5" x14ac:dyDescent="0.25">
      <c r="B82" s="35" t="s">
        <v>172</v>
      </c>
      <c r="C82" s="35"/>
      <c r="D82" s="36">
        <v>53558.600000000006</v>
      </c>
      <c r="E82" s="35" t="s">
        <v>173</v>
      </c>
    </row>
    <row r="83" spans="2:5" x14ac:dyDescent="0.25">
      <c r="B83" s="35" t="s">
        <v>175</v>
      </c>
      <c r="C83" s="35"/>
      <c r="D83" s="36">
        <v>203048.6</v>
      </c>
      <c r="E83" s="35" t="s">
        <v>176</v>
      </c>
    </row>
    <row r="84" spans="2:5" x14ac:dyDescent="0.25">
      <c r="B84" s="35"/>
      <c r="C84" s="35"/>
      <c r="D84" s="36">
        <v>257343.4</v>
      </c>
      <c r="E84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4" sqref="B14"/>
    </sheetView>
  </sheetViews>
  <sheetFormatPr baseColWidth="10" defaultRowHeight="15" x14ac:dyDescent="0.25"/>
  <cols>
    <col min="1" max="1" width="24.5703125" style="25" bestFit="1" customWidth="1"/>
    <col min="2" max="2" width="13.140625" style="25" bestFit="1" customWidth="1"/>
    <col min="3" max="16384" width="11.42578125" style="25"/>
  </cols>
  <sheetData>
    <row r="1" spans="1:5" x14ac:dyDescent="0.25">
      <c r="A1" s="42" t="s">
        <v>184</v>
      </c>
      <c r="B1" s="42"/>
      <c r="C1" s="43"/>
      <c r="D1" s="44"/>
      <c r="E1" s="44"/>
    </row>
    <row r="2" spans="1:5" x14ac:dyDescent="0.25">
      <c r="A2" s="42" t="s">
        <v>185</v>
      </c>
      <c r="B2" s="42" t="s">
        <v>186</v>
      </c>
      <c r="C2" s="43"/>
      <c r="D2" s="44"/>
      <c r="E2" s="44"/>
    </row>
    <row r="3" spans="1:5" x14ac:dyDescent="0.25">
      <c r="A3" s="42" t="s">
        <v>197</v>
      </c>
      <c r="B3" s="45" t="s">
        <v>198</v>
      </c>
      <c r="C3" s="43"/>
      <c r="D3" s="44"/>
      <c r="E3" s="44"/>
    </row>
    <row r="4" spans="1:5" x14ac:dyDescent="0.25">
      <c r="A4" s="43"/>
      <c r="B4" s="43"/>
      <c r="C4" s="43"/>
      <c r="D4" s="44"/>
      <c r="E4" s="44"/>
    </row>
    <row r="5" spans="1:5" x14ac:dyDescent="0.25">
      <c r="A5" s="43" t="s">
        <v>187</v>
      </c>
      <c r="B5" s="43" t="s">
        <v>188</v>
      </c>
      <c r="C5" s="43"/>
      <c r="D5" s="44"/>
      <c r="E5" s="44"/>
    </row>
    <row r="6" spans="1:5" x14ac:dyDescent="0.25">
      <c r="A6" s="44" t="s">
        <v>189</v>
      </c>
      <c r="B6" s="46">
        <v>60293.26</v>
      </c>
      <c r="C6" s="44"/>
      <c r="D6" s="44"/>
      <c r="E6" s="44"/>
    </row>
    <row r="7" spans="1:5" x14ac:dyDescent="0.25">
      <c r="A7" s="44" t="s">
        <v>190</v>
      </c>
      <c r="B7" s="46">
        <v>5201.3</v>
      </c>
      <c r="C7" s="44"/>
      <c r="D7" s="44"/>
      <c r="E7" s="44"/>
    </row>
    <row r="8" spans="1:5" x14ac:dyDescent="0.25">
      <c r="A8" s="44" t="s">
        <v>191</v>
      </c>
      <c r="B8" s="46">
        <v>16151.36</v>
      </c>
      <c r="C8" s="44"/>
      <c r="D8" s="44"/>
      <c r="E8" s="44"/>
    </row>
    <row r="9" spans="1:5" x14ac:dyDescent="0.25">
      <c r="A9" s="44" t="s">
        <v>192</v>
      </c>
      <c r="B9" s="46">
        <v>152219.85</v>
      </c>
      <c r="C9" s="44"/>
      <c r="D9" s="44"/>
      <c r="E9" s="44"/>
    </row>
    <row r="10" spans="1:5" x14ac:dyDescent="0.25">
      <c r="A10" s="44" t="s">
        <v>193</v>
      </c>
      <c r="B10" s="46">
        <v>9855</v>
      </c>
      <c r="C10" s="44"/>
      <c r="D10" s="47"/>
      <c r="E10" s="44"/>
    </row>
    <row r="11" spans="1:5" x14ac:dyDescent="0.25">
      <c r="A11" s="44" t="s">
        <v>194</v>
      </c>
      <c r="B11" s="46">
        <v>25042.87</v>
      </c>
      <c r="C11" s="44"/>
      <c r="D11" s="44"/>
      <c r="E11" s="44"/>
    </row>
    <row r="12" spans="1:5" x14ac:dyDescent="0.25">
      <c r="A12" s="44" t="s">
        <v>195</v>
      </c>
      <c r="B12" s="48">
        <v>0</v>
      </c>
      <c r="C12" s="44"/>
      <c r="D12" s="44"/>
      <c r="E12" s="44"/>
    </row>
    <row r="13" spans="1:5" ht="15.75" thickBot="1" x14ac:dyDescent="0.3">
      <c r="A13" s="44" t="s">
        <v>196</v>
      </c>
      <c r="B13" s="49">
        <v>83081.149999999994</v>
      </c>
      <c r="C13" s="44"/>
      <c r="D13" s="44"/>
      <c r="E13" s="44"/>
    </row>
    <row r="14" spans="1:5" x14ac:dyDescent="0.25">
      <c r="A14" s="44"/>
      <c r="B14" s="50">
        <f>SUM(B6:B13)</f>
        <v>351844.79000000004</v>
      </c>
      <c r="C14" s="44"/>
      <c r="D14" s="44"/>
      <c r="E14" s="44"/>
    </row>
    <row r="15" spans="1:5" ht="15.75" thickBot="1" x14ac:dyDescent="0.3">
      <c r="A15" s="44"/>
      <c r="B15" s="51">
        <f>B14*0.16</f>
        <v>56295.166400000009</v>
      </c>
      <c r="C15" s="44"/>
      <c r="D15" s="44"/>
      <c r="E15" s="44"/>
    </row>
    <row r="16" spans="1:5" ht="15.75" thickTop="1" x14ac:dyDescent="0.25">
      <c r="A16" s="44"/>
      <c r="B16" s="52">
        <f>+B14+B15</f>
        <v>408139.95640000002</v>
      </c>
      <c r="C16" s="44"/>
      <c r="D16" s="44"/>
      <c r="E16" s="44"/>
    </row>
    <row r="17" spans="1:5" x14ac:dyDescent="0.25">
      <c r="A17" s="44"/>
      <c r="B17" s="46">
        <v>408139.97</v>
      </c>
      <c r="C17" s="44"/>
      <c r="D17" s="44"/>
      <c r="E17" s="44"/>
    </row>
    <row r="18" spans="1:5" x14ac:dyDescent="0.25">
      <c r="A18" s="44"/>
      <c r="B18" s="46">
        <f>B16-B17</f>
        <v>-1.3599999947473407E-2</v>
      </c>
      <c r="C18" s="44"/>
      <c r="D18" s="44"/>
      <c r="E18" s="44"/>
    </row>
    <row r="19" spans="1:5" x14ac:dyDescent="0.25">
      <c r="A19" s="44"/>
      <c r="B19" s="46"/>
      <c r="C19" s="44"/>
      <c r="D19" s="44"/>
      <c r="E19" s="44"/>
    </row>
    <row r="20" spans="1:5" x14ac:dyDescent="0.25">
      <c r="A20" s="44"/>
      <c r="B20" s="44"/>
      <c r="C20" s="44"/>
      <c r="D20" s="44"/>
      <c r="E2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Ludy Jimenez</cp:lastModifiedBy>
  <dcterms:created xsi:type="dcterms:W3CDTF">2017-10-27T22:45:05Z</dcterms:created>
  <dcterms:modified xsi:type="dcterms:W3CDTF">2017-11-10T17:39:29Z</dcterms:modified>
</cp:coreProperties>
</file>