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2" r:id="rId1"/>
    <sheet name="INGENIERIA" sheetId="1" r:id="rId2"/>
    <sheet name="BANCOS" sheetId="3" r:id="rId3"/>
    <sheet name="POLIZA" sheetId="4" r:id="rId4"/>
  </sheets>
  <definedNames>
    <definedName name="_xlnm._FilterDatabase" localSheetId="0" hidden="1">FACTURACION!$A$10:$N$75</definedName>
  </definedNames>
  <calcPr calcId="124519"/>
</workbook>
</file>

<file path=xl/calcChain.xml><?xml version="1.0" encoding="utf-8"?>
<calcChain xmlns="http://schemas.openxmlformats.org/spreadsheetml/2006/main">
  <c r="B14" i="4"/>
  <c r="B15" s="1"/>
  <c r="B16" l="1"/>
  <c r="B18" s="1"/>
  <c r="F12" i="2" l="1"/>
  <c r="H12" s="1"/>
  <c r="F13"/>
  <c r="H13" s="1"/>
  <c r="F14"/>
  <c r="H14" s="1"/>
  <c r="F15"/>
  <c r="H15" s="1"/>
  <c r="F16"/>
  <c r="H16" s="1"/>
  <c r="F17"/>
  <c r="G17" s="1"/>
  <c r="F18"/>
  <c r="H18" s="1"/>
  <c r="F19"/>
  <c r="H19" s="1"/>
  <c r="F20"/>
  <c r="H20" s="1"/>
  <c r="F21"/>
  <c r="H21" s="1"/>
  <c r="F22"/>
  <c r="H22" s="1"/>
  <c r="F23"/>
  <c r="G23" s="1"/>
  <c r="F24"/>
  <c r="H24" s="1"/>
  <c r="F25"/>
  <c r="G25" s="1"/>
  <c r="F26"/>
  <c r="H26" s="1"/>
  <c r="F27"/>
  <c r="H27" s="1"/>
  <c r="F28"/>
  <c r="H28" s="1"/>
  <c r="F29"/>
  <c r="H29" s="1"/>
  <c r="F30"/>
  <c r="H30" s="1"/>
  <c r="F31"/>
  <c r="H31" s="1"/>
  <c r="F32"/>
  <c r="H32" s="1"/>
  <c r="F33"/>
  <c r="G33" s="1"/>
  <c r="F34"/>
  <c r="H34" s="1"/>
  <c r="F35"/>
  <c r="G35" s="1"/>
  <c r="F36"/>
  <c r="H36" s="1"/>
  <c r="F37"/>
  <c r="G37" s="1"/>
  <c r="F38"/>
  <c r="H38" s="1"/>
  <c r="F39"/>
  <c r="G39" s="1"/>
  <c r="F40"/>
  <c r="H40" s="1"/>
  <c r="F41"/>
  <c r="G41" s="1"/>
  <c r="F42"/>
  <c r="H42" s="1"/>
  <c r="F43"/>
  <c r="G43" s="1"/>
  <c r="F44"/>
  <c r="H44" s="1"/>
  <c r="F45"/>
  <c r="G45" s="1"/>
  <c r="F46"/>
  <c r="H46" s="1"/>
  <c r="F47"/>
  <c r="G47" s="1"/>
  <c r="F48"/>
  <c r="H48" s="1"/>
  <c r="F49"/>
  <c r="G49" s="1"/>
  <c r="F50"/>
  <c r="H50" s="1"/>
  <c r="F51"/>
  <c r="G51" s="1"/>
  <c r="F52"/>
  <c r="H52" s="1"/>
  <c r="F53"/>
  <c r="G53" s="1"/>
  <c r="F54"/>
  <c r="H54" s="1"/>
  <c r="F55"/>
  <c r="G55" s="1"/>
  <c r="F56"/>
  <c r="H56" s="1"/>
  <c r="F57"/>
  <c r="G57" s="1"/>
  <c r="F58"/>
  <c r="H58" s="1"/>
  <c r="F59"/>
  <c r="H59" s="1"/>
  <c r="F60"/>
  <c r="H60" s="1"/>
  <c r="F61"/>
  <c r="G61" s="1"/>
  <c r="F62"/>
  <c r="H62" s="1"/>
  <c r="F63"/>
  <c r="H63" s="1"/>
  <c r="F64"/>
  <c r="H64" s="1"/>
  <c r="F65"/>
  <c r="G65" s="1"/>
  <c r="F66"/>
  <c r="H66" s="1"/>
  <c r="F67"/>
  <c r="G67" s="1"/>
  <c r="F68"/>
  <c r="H68" s="1"/>
  <c r="F69"/>
  <c r="G69" s="1"/>
  <c r="F70"/>
  <c r="H70" s="1"/>
  <c r="F71"/>
  <c r="H71" s="1"/>
  <c r="F72"/>
  <c r="H72" s="1"/>
  <c r="F73"/>
  <c r="G73" s="1"/>
  <c r="F74"/>
  <c r="H74" s="1"/>
  <c r="F75"/>
  <c r="G75" s="1"/>
  <c r="F11"/>
  <c r="G11" s="1"/>
  <c r="H47" l="1"/>
  <c r="H35"/>
  <c r="I35" s="1"/>
  <c r="J35" s="1"/>
  <c r="K35" s="1"/>
  <c r="G63"/>
  <c r="I63" s="1"/>
  <c r="J63" s="1"/>
  <c r="K63" s="1"/>
  <c r="H61"/>
  <c r="I61" s="1"/>
  <c r="J61" s="1"/>
  <c r="K61" s="1"/>
  <c r="G59"/>
  <c r="I59" s="1"/>
  <c r="J59" s="1"/>
  <c r="K59" s="1"/>
  <c r="I47"/>
  <c r="J47" s="1"/>
  <c r="K47" s="1"/>
  <c r="H43"/>
  <c r="I43" s="1"/>
  <c r="J43" s="1"/>
  <c r="K43" s="1"/>
  <c r="G14"/>
  <c r="I14" s="1"/>
  <c r="J14" s="1"/>
  <c r="K14" s="1"/>
  <c r="G62"/>
  <c r="I62" s="1"/>
  <c r="J62" s="1"/>
  <c r="G58"/>
  <c r="I58" s="1"/>
  <c r="J58" s="1"/>
  <c r="H55"/>
  <c r="I55" s="1"/>
  <c r="J55" s="1"/>
  <c r="K55" s="1"/>
  <c r="G15"/>
  <c r="I15" s="1"/>
  <c r="J15" s="1"/>
  <c r="K15" s="1"/>
  <c r="H23"/>
  <c r="I23" s="1"/>
  <c r="J23" s="1"/>
  <c r="K23" s="1"/>
  <c r="H45"/>
  <c r="G31"/>
  <c r="I31" s="1"/>
  <c r="J31" s="1"/>
  <c r="K31" s="1"/>
  <c r="G26"/>
  <c r="I26" s="1"/>
  <c r="J26" s="1"/>
  <c r="K26" s="1"/>
  <c r="G22"/>
  <c r="G19"/>
  <c r="I19" s="1"/>
  <c r="J19" s="1"/>
  <c r="K19" s="1"/>
  <c r="H17"/>
  <c r="I17" s="1"/>
  <c r="J17" s="1"/>
  <c r="K17" s="1"/>
  <c r="H67"/>
  <c r="I67" s="1"/>
  <c r="J67" s="1"/>
  <c r="K67" s="1"/>
  <c r="H51"/>
  <c r="I51" s="1"/>
  <c r="J51" s="1"/>
  <c r="K51" s="1"/>
  <c r="G46"/>
  <c r="I46" s="1"/>
  <c r="J46" s="1"/>
  <c r="G42"/>
  <c r="I42" s="1"/>
  <c r="J42" s="1"/>
  <c r="K42" s="1"/>
  <c r="H39"/>
  <c r="I39" s="1"/>
  <c r="J39" s="1"/>
  <c r="K39" s="1"/>
  <c r="G30"/>
  <c r="I30" s="1"/>
  <c r="J30" s="1"/>
  <c r="K30" s="1"/>
  <c r="G27"/>
  <c r="I27" s="1"/>
  <c r="J27" s="1"/>
  <c r="K27" s="1"/>
  <c r="H25"/>
  <c r="I25" s="1"/>
  <c r="J25" s="1"/>
  <c r="K25" s="1"/>
  <c r="G18"/>
  <c r="I18" s="1"/>
  <c r="J18" s="1"/>
  <c r="H75"/>
  <c r="I75" s="1"/>
  <c r="J75" s="1"/>
  <c r="K75" s="1"/>
  <c r="G74"/>
  <c r="I74" s="1"/>
  <c r="J74" s="1"/>
  <c r="K74" s="1"/>
  <c r="G71"/>
  <c r="I71" s="1"/>
  <c r="J71" s="1"/>
  <c r="K71" s="1"/>
  <c r="H69"/>
  <c r="I69" s="1"/>
  <c r="J69" s="1"/>
  <c r="K69" s="1"/>
  <c r="G54"/>
  <c r="I54" s="1"/>
  <c r="J54" s="1"/>
  <c r="G50"/>
  <c r="I50" s="1"/>
  <c r="J50" s="1"/>
  <c r="K50" s="1"/>
  <c r="H37"/>
  <c r="I37" s="1"/>
  <c r="J37" s="1"/>
  <c r="K37" s="1"/>
  <c r="F78"/>
  <c r="G70"/>
  <c r="I70" s="1"/>
  <c r="G66"/>
  <c r="I66" s="1"/>
  <c r="J66" s="1"/>
  <c r="H53"/>
  <c r="I53" s="1"/>
  <c r="J53" s="1"/>
  <c r="K53" s="1"/>
  <c r="I45"/>
  <c r="J45" s="1"/>
  <c r="K45" s="1"/>
  <c r="G38"/>
  <c r="I38" s="1"/>
  <c r="J38" s="1"/>
  <c r="K38" s="1"/>
  <c r="G34"/>
  <c r="I34" s="1"/>
  <c r="J34" s="1"/>
  <c r="K34" s="1"/>
  <c r="H73"/>
  <c r="I73" s="1"/>
  <c r="H57"/>
  <c r="I57" s="1"/>
  <c r="H41"/>
  <c r="I41" s="1"/>
  <c r="J41" s="1"/>
  <c r="K41" s="1"/>
  <c r="H65"/>
  <c r="I65" s="1"/>
  <c r="H49"/>
  <c r="I49" s="1"/>
  <c r="H33"/>
  <c r="I33" s="1"/>
  <c r="H11"/>
  <c r="I11" s="1"/>
  <c r="G72"/>
  <c r="I72" s="1"/>
  <c r="G64"/>
  <c r="I64" s="1"/>
  <c r="G56"/>
  <c r="I56" s="1"/>
  <c r="G48"/>
  <c r="I48" s="1"/>
  <c r="G40"/>
  <c r="I40" s="1"/>
  <c r="G32"/>
  <c r="I32" s="1"/>
  <c r="G29"/>
  <c r="I29" s="1"/>
  <c r="J29" s="1"/>
  <c r="K29" s="1"/>
  <c r="G24"/>
  <c r="I24" s="1"/>
  <c r="G21"/>
  <c r="I21" s="1"/>
  <c r="J21" s="1"/>
  <c r="K21" s="1"/>
  <c r="G16"/>
  <c r="I16" s="1"/>
  <c r="J16" s="1"/>
  <c r="K16" s="1"/>
  <c r="G13"/>
  <c r="I13" s="1"/>
  <c r="J13" s="1"/>
  <c r="K13" s="1"/>
  <c r="G68"/>
  <c r="I68" s="1"/>
  <c r="J68" s="1"/>
  <c r="K68" s="1"/>
  <c r="G60"/>
  <c r="I60" s="1"/>
  <c r="J60" s="1"/>
  <c r="K60" s="1"/>
  <c r="G52"/>
  <c r="I52" s="1"/>
  <c r="J52" s="1"/>
  <c r="K52" s="1"/>
  <c r="G44"/>
  <c r="I44" s="1"/>
  <c r="J44" s="1"/>
  <c r="K44" s="1"/>
  <c r="G36"/>
  <c r="I36" s="1"/>
  <c r="J36" s="1"/>
  <c r="K36" s="1"/>
  <c r="G28"/>
  <c r="I28" s="1"/>
  <c r="J28" s="1"/>
  <c r="K28" s="1"/>
  <c r="I22"/>
  <c r="J22" s="1"/>
  <c r="K22" s="1"/>
  <c r="G20"/>
  <c r="I20" s="1"/>
  <c r="J20" s="1"/>
  <c r="K20" s="1"/>
  <c r="G12"/>
  <c r="I12" s="1"/>
  <c r="J12" s="1"/>
  <c r="K12" s="1"/>
  <c r="J56" l="1"/>
  <c r="K56" s="1"/>
  <c r="J70"/>
  <c r="K70" s="1"/>
  <c r="K46"/>
  <c r="K62"/>
  <c r="K18"/>
  <c r="K58"/>
  <c r="K54"/>
  <c r="K66"/>
  <c r="J32"/>
  <c r="K32" s="1"/>
  <c r="J48"/>
  <c r="K48" s="1"/>
  <c r="J64"/>
  <c r="K64" s="1"/>
  <c r="J33"/>
  <c r="K33" s="1"/>
  <c r="J65"/>
  <c r="K65" s="1"/>
  <c r="J73"/>
  <c r="K73" s="1"/>
  <c r="J40"/>
  <c r="K40" s="1"/>
  <c r="J72"/>
  <c r="K72" s="1"/>
  <c r="J57"/>
  <c r="K57" s="1"/>
  <c r="J24"/>
  <c r="K24" s="1"/>
  <c r="J49"/>
  <c r="K49" s="1"/>
  <c r="H78"/>
  <c r="J11"/>
  <c r="I78"/>
  <c r="G78"/>
  <c r="J78" l="1"/>
  <c r="K11"/>
  <c r="K78" s="1"/>
</calcChain>
</file>

<file path=xl/sharedStrings.xml><?xml version="1.0" encoding="utf-8"?>
<sst xmlns="http://schemas.openxmlformats.org/spreadsheetml/2006/main" count="698" uniqueCount="262">
  <si>
    <t>CONTPAQ i</t>
  </si>
  <si>
    <t xml:space="preserve">      NÓMINAS</t>
  </si>
  <si>
    <t>05 INGENIERIA FISCAL LABORAL SC</t>
  </si>
  <si>
    <t>Lista de Raya (forma tabular)</t>
  </si>
  <si>
    <t>Periodo 6 al 6 Quincenal del 16/03/2017 al 31/03/2017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</si>
  <si>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</si>
  <si>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</si>
  <si>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</si>
  <si>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</si>
  <si>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</si>
  <si>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</si>
  <si>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</si>
  <si>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</si>
  <si>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</si>
  <si>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</si>
  <si>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</si>
  <si>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</si>
  <si>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</si>
  <si>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</si>
  <si>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Uniformes</t>
  </si>
  <si>
    <t>Dtos Cta 254</t>
  </si>
  <si>
    <t>*TOTAL* *DEDUCCIONES*</t>
  </si>
  <si>
    <t>*NETO*</t>
  </si>
  <si>
    <t xml:space="preserve">    Reg. Pat. IMSS:  Z3422423106</t>
  </si>
  <si>
    <t>AMM19</t>
  </si>
  <si>
    <t>Almanza Martinez Maribel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</si>
  <si>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</si>
  <si>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</si>
  <si>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</si>
  <si>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</si>
  <si>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</si>
  <si>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</si>
  <si>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CRS25</t>
  </si>
  <si>
    <t>Calderillo Romero Susana Daniela</t>
  </si>
  <si>
    <t>0CR21</t>
  </si>
  <si>
    <t>Camacho Rivera Martha Sarahi</t>
  </si>
  <si>
    <t>0CS27</t>
  </si>
  <si>
    <t>Campos Sancen Luis Felipe</t>
  </si>
  <si>
    <t>CMM25</t>
  </si>
  <si>
    <t>Castro Magueyal Miguel Angel</t>
  </si>
  <si>
    <t>DRR01</t>
  </si>
  <si>
    <t>Diaz Rojas Rocio Janet</t>
  </si>
  <si>
    <t>EBV23</t>
  </si>
  <si>
    <t>Echeverria Bustamante Victor Manuel</t>
  </si>
  <si>
    <t>GMR01</t>
  </si>
  <si>
    <t>Gallegos Morales Roberto</t>
  </si>
  <si>
    <t>GRG21</t>
  </si>
  <si>
    <t>Garcia Renteria Gabriela</t>
  </si>
  <si>
    <t>GTM21</t>
  </si>
  <si>
    <t>Garita Torres Marcos</t>
  </si>
  <si>
    <t>GOY21</t>
  </si>
  <si>
    <t>Gonzalez Olalde Yadira Janeth</t>
  </si>
  <si>
    <t>0GA21</t>
  </si>
  <si>
    <t>Guerra Aguilar Alejandro</t>
  </si>
  <si>
    <t>GFJ22</t>
  </si>
  <si>
    <t>Guerra Franco José Manuel</t>
  </si>
  <si>
    <t>GHJ29</t>
  </si>
  <si>
    <t>Guerrero Hernandez Juan Carlos</t>
  </si>
  <si>
    <t>GA003</t>
  </si>
  <si>
    <t>Guillen Ayala Juan Carlos</t>
  </si>
  <si>
    <t>GCJ02</t>
  </si>
  <si>
    <t>Gutierrez Carvarin Jacob</t>
  </si>
  <si>
    <t>0HE04</t>
  </si>
  <si>
    <t>Hernandez Espinoza Victor Benjami</t>
  </si>
  <si>
    <t>0HA01</t>
  </si>
  <si>
    <t>Herrera Almaraz Blanca Sofia</t>
  </si>
  <si>
    <t>00003</t>
  </si>
  <si>
    <t>Jimenez Suarez Ludivina</t>
  </si>
  <si>
    <t>0LU18</t>
  </si>
  <si>
    <t>Lizardi Urzua Arizbeth</t>
  </si>
  <si>
    <t>LTP05</t>
  </si>
  <si>
    <t>Lopez Torres Patricia Guadalupe</t>
  </si>
  <si>
    <t>00LA2</t>
  </si>
  <si>
    <t>Loyola Acosta Carlos Alberto</t>
  </si>
  <si>
    <t>LNJ17</t>
  </si>
  <si>
    <t>Luna Nieto Jose Enrique</t>
  </si>
  <si>
    <t>MCC15</t>
  </si>
  <si>
    <t>Maldonado Cruz Carlos Ivan</t>
  </si>
  <si>
    <t>0ME05</t>
  </si>
  <si>
    <t>Mandujano Estrada  Ilse Georgina</t>
  </si>
  <si>
    <t>MSM13</t>
  </si>
  <si>
    <t>Mandujano Segura Maria De La Luz</t>
  </si>
  <si>
    <t>MDL04</t>
  </si>
  <si>
    <t>Martinez Diaz Leobardo Adrian</t>
  </si>
  <si>
    <t>0MH02</t>
  </si>
  <si>
    <t>Martinez Herrera Cristian</t>
  </si>
  <si>
    <t>MOJ09</t>
  </si>
  <si>
    <t>Martinez Ortiz Josue Alejandro</t>
  </si>
  <si>
    <t>0MV23</t>
  </si>
  <si>
    <t>Mejia Villegas Nallely Beatriz</t>
  </si>
  <si>
    <t>MGT02</t>
  </si>
  <si>
    <t>Mosqueda Gasca Tomas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</si>
  <si>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</si>
  <si>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</si>
  <si>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</si>
  <si>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</si>
  <si>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</si>
  <si>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</si>
  <si>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</si>
  <si>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</si>
  <si>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</si>
  <si>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</si>
  <si>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</si>
  <si>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</si>
  <si>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OHS21</t>
  </si>
  <si>
    <t>Ocampo Hernandez Salvador</t>
  </si>
  <si>
    <t>OVJ20</t>
  </si>
  <si>
    <t>Ordaz Vera Julio Cesar</t>
  </si>
  <si>
    <t>PLJ05</t>
  </si>
  <si>
    <t>Pacheco Leon Juana</t>
  </si>
  <si>
    <t>009</t>
  </si>
  <si>
    <t>Patiño Muñoz Ana Laura</t>
  </si>
  <si>
    <t>PLL19</t>
  </si>
  <si>
    <t>Prieto Lopez Leobigildo</t>
  </si>
  <si>
    <t>RJN07</t>
  </si>
  <si>
    <t>Ramirez Jimenez Noemi Catalina</t>
  </si>
  <si>
    <t>RMJ17</t>
  </si>
  <si>
    <t>Ramirez Moreno Juan Jose</t>
  </si>
  <si>
    <t>RAE06</t>
  </si>
  <si>
    <t>Rodriguez Andrade Erika Yazmin</t>
  </si>
  <si>
    <t>RGR08</t>
  </si>
  <si>
    <t>Romero Gonzalez Roberto</t>
  </si>
  <si>
    <t>RLA07</t>
  </si>
  <si>
    <t>Ruiz Laguna Anabel</t>
  </si>
  <si>
    <t>SCV29</t>
  </si>
  <si>
    <t>Salas Correa Victor Eduardo</t>
  </si>
  <si>
    <t>SCA21</t>
  </si>
  <si>
    <t>Salazar Cal Y Mayor Alan Zabdiel</t>
  </si>
  <si>
    <t>0SM06</t>
  </si>
  <si>
    <t>Salcedo Moreno Janitzy Xochitl</t>
  </si>
  <si>
    <t>0SV03</t>
  </si>
  <si>
    <t xml:space="preserve">Sambrano Villarreal Hernan Andres 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</si>
  <si>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</si>
  <si>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</si>
  <si>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</si>
  <si>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</si>
  <si>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</si>
  <si>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</si>
  <si>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</si>
  <si>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</si>
  <si>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</si>
  <si>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</si>
  <si>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</si>
  <si>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</si>
  <si>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TCJ21</t>
  </si>
  <si>
    <t>Tovar Chavez Jose Carmen</t>
  </si>
  <si>
    <t>0VF00</t>
  </si>
  <si>
    <t>Vega Fernandez Amalia</t>
  </si>
  <si>
    <t>VSE16</t>
  </si>
  <si>
    <t>Ventura Santamaria Efrain Enrique</t>
  </si>
  <si>
    <t>VDA19</t>
  </si>
  <si>
    <t>Villegas Alonso Diego Armando</t>
  </si>
  <si>
    <t>YMC14</t>
  </si>
  <si>
    <t>Yerena Martinez Cinthia Guadalupe</t>
  </si>
  <si>
    <t xml:space="preserve">  =============</t>
  </si>
  <si>
    <t>Total Gral.</t>
  </si>
  <si>
    <t xml:space="preserve"> </t>
  </si>
  <si>
    <t>FACTURA</t>
  </si>
  <si>
    <t>2% NOMINA</t>
  </si>
  <si>
    <t>7.5% COMISION</t>
  </si>
  <si>
    <t>SUBTOTAL</t>
  </si>
  <si>
    <t>IVA</t>
  </si>
  <si>
    <t>TOTAL</t>
  </si>
  <si>
    <t>Periodo 6 del 2017-03-16 al 2017-03-31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</si>
  <si>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</si>
  <si>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</si>
  <si>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</si>
  <si>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</si>
  <si>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</si>
  <si>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</si>
  <si>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</si>
  <si>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7</t>
  </si>
  <si>
    <t>28 Tarjeta de Débito</t>
  </si>
  <si>
    <t>Total Tarjeta de Débito</t>
  </si>
  <si>
    <t>Total de movimientos 58</t>
  </si>
  <si>
    <t>ADMINISTRACION</t>
  </si>
  <si>
    <t>ALMANZA MARTINEZ MARIBEL</t>
  </si>
  <si>
    <t>SEMINUEVOS</t>
  </si>
  <si>
    <t>BAEZ MONROY ELIZABETH</t>
  </si>
  <si>
    <t>BALBUENA SALAZAR PATRICIA</t>
  </si>
  <si>
    <t>BALTAZAR CRUZ DESIREE DE JESUS</t>
  </si>
  <si>
    <t>VENTAS</t>
  </si>
  <si>
    <t>CALDERILLO ROMERO SUSANA DANIELA</t>
  </si>
  <si>
    <t>CAMACHO RIVERA MARTHA SARAHI</t>
  </si>
  <si>
    <t>CAMPOS SANCEN LUIS FELIPE</t>
  </si>
  <si>
    <t>COSTO</t>
  </si>
  <si>
    <t>CASTRO MAGUEYAL MIGUEL ANGEL</t>
  </si>
  <si>
    <t>DIAZ ROJAS ROCIO JANET</t>
  </si>
  <si>
    <t>ECHEVERRIA BUSTAMANTE VICTOR MANUEL</t>
  </si>
  <si>
    <t>GALLEGOS MORALES ROBERTO</t>
  </si>
  <si>
    <t>GARCIA RENTERIA GABRIELA</t>
  </si>
  <si>
    <t>GARITA TORRES MARCOS</t>
  </si>
  <si>
    <t>GONZALEZ OLALDE YADIRA JANETH</t>
  </si>
  <si>
    <t>SERVICIO</t>
  </si>
  <si>
    <t>GUERRA AGUILAR ALEJANDRO</t>
  </si>
  <si>
    <t>GUERRA FRANCO JOSE MANUEL</t>
  </si>
  <si>
    <t>GUERRERO HERNANDEZ JUAN CARLOS</t>
  </si>
  <si>
    <t>GUILLEN AYALA JUAN CARLOS</t>
  </si>
  <si>
    <t>GUTIERREZ CARVARIN JACOB</t>
  </si>
  <si>
    <t>HERNANDEZ ESPINOZA VICTOR BENJAMIN</t>
  </si>
  <si>
    <t>HERRERA ALMARAZ BLANCA SOFIA</t>
  </si>
  <si>
    <t>JIMENEZ SUAREZ LUDIVINA</t>
  </si>
  <si>
    <t>LIZARDI URZUA ARIZBETH</t>
  </si>
  <si>
    <t>LOPEZ TORRES PATRICIA GUADALUPE</t>
  </si>
  <si>
    <t>LOYOLA ACOSTA CARLOS ALBERTO</t>
  </si>
  <si>
    <t>LUNA NIETO JOSE ENRIQUE</t>
  </si>
  <si>
    <t>MALDONADO CRUZ CARLOS IVAN</t>
  </si>
  <si>
    <t>MANDUJANO ESTRADA ILSE GEORGINA</t>
  </si>
  <si>
    <t xml:space="preserve">MANDUJANO SEGURA MARIA DE LA LUZ </t>
  </si>
  <si>
    <t>MARTINEZ DIAZ LEOBARDO ADRIAN</t>
  </si>
  <si>
    <t>MARTINEZ HERRERA CRISTIAN</t>
  </si>
  <si>
    <t>MARTINEZ ORTIZ JOSUE ALEJANDRO</t>
  </si>
  <si>
    <t>MEJIA VILLEGAS NALLELY BEATRIZ</t>
  </si>
  <si>
    <t>MOSQUEDA GASCA TOMAS</t>
  </si>
  <si>
    <t>MUÑOZ MACIAS MARCO ALFREDO</t>
  </si>
  <si>
    <t>NAVA AMBRIZ THANIA</t>
  </si>
  <si>
    <t>NAVARRETE RODRIGUEZ MARIA TERESA</t>
  </si>
  <si>
    <t>NAVARRETE RODRIGUEZ MIGUEL ANGEL</t>
  </si>
  <si>
    <t>NAVARRO MACIAS JENIFER</t>
  </si>
  <si>
    <t>NIEVES OSORNIO SILVESTRE</t>
  </si>
  <si>
    <t>OCAMPO HERNANDEZ SALVADOR</t>
  </si>
  <si>
    <t>ORDAZ VERA JULIO CESAR</t>
  </si>
  <si>
    <t>PACHECO LEON JUANA</t>
  </si>
  <si>
    <t>F&amp;I</t>
  </si>
  <si>
    <t>PATIÑO MUÑOZ ANA LAURA</t>
  </si>
  <si>
    <t>RAMIREZ JIMENEZ NOEMI CATALINA</t>
  </si>
  <si>
    <t>RAMIREZ MORENO JUAN JOSE</t>
  </si>
  <si>
    <t>RODRIGUEZ ANDRADE ERIKA YASMIN</t>
  </si>
  <si>
    <t>ROMERO GONZALEZ ROBERTO</t>
  </si>
  <si>
    <t>REFACCIONES</t>
  </si>
  <si>
    <t>RUIZ LAGUNA ANABEL</t>
  </si>
  <si>
    <t>SALAS CORREA VICTOR EDUARDO</t>
  </si>
  <si>
    <t xml:space="preserve">SALAZAR CAL Y MAYOR ALAN ZABDIEL </t>
  </si>
  <si>
    <t>SALCEDO MORENO JANITZY XOCHITL</t>
  </si>
  <si>
    <t>SAMBRANO VILLARREAL HERNAN ANDRES</t>
  </si>
  <si>
    <t>SANCHEZ ESCAMILLA ROSALBA</t>
  </si>
  <si>
    <t>SANCHEZ VEANA JAVIER</t>
  </si>
  <si>
    <t>SANTANA ANAYA GILDARDO ENRIQUE</t>
  </si>
  <si>
    <t>SEGURA MEJIA DIANA JANETTE</t>
  </si>
  <si>
    <t>SOLORZANO JUAREZ MONICA ELISA</t>
  </si>
  <si>
    <t>TIERRABLANCA SANCHEZ VICTOR HUGO</t>
  </si>
  <si>
    <t>TOVAR CHAVEZ JOSE CARMEN</t>
  </si>
  <si>
    <t>VEGA FERNANDEZ AMALIA</t>
  </si>
  <si>
    <t>VENTURA SANTAMARIA EFRAIN ENRIQUE</t>
  </si>
  <si>
    <t>VILLEGAS ALONSO DIEGO ARMANDO</t>
  </si>
  <si>
    <t>YERENA MARTINEZ CINTHIA GUADALUPE</t>
  </si>
  <si>
    <t xml:space="preserve">PRIETO LOPEZ LEOBIGILDO </t>
  </si>
  <si>
    <t>ALECSA CELAYA, SRL DE CV</t>
  </si>
  <si>
    <t xml:space="preserve">DESGLOSE DE NOMINA </t>
  </si>
  <si>
    <t>MARZO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</si>
  <si>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</si>
  <si>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</si>
  <si>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</si>
  <si>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</si>
  <si>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</si>
  <si>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</si>
  <si>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</si>
  <si>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</si>
  <si>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</si>
  <si>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</si>
  <si>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2DA QUINCENA</t>
  </si>
  <si>
    <t>16/03/2017 AL 31/03/2017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</si>
</sst>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44" fontId="0" fillId="0" borderId="0" xfId="2" applyFont="1"/>
    <xf numFmtId="0" fontId="4" fillId="0" borderId="2" xfId="0" applyFont="1" applyBorder="1"/>
    <xf numFmtId="0" fontId="2" fillId="0" borderId="2" xfId="0" applyFont="1" applyBorder="1"/>
    <xf numFmtId="0" fontId="0" fillId="0" borderId="2" xfId="0" applyFont="1" applyBorder="1"/>
    <xf numFmtId="14" fontId="4" fillId="0" borderId="2" xfId="0" applyNumberFormat="1" applyFont="1" applyBorder="1"/>
    <xf numFmtId="43" fontId="1" fillId="0" borderId="2" xfId="1" applyFont="1" applyBorder="1"/>
    <xf numFmtId="0" fontId="0" fillId="0" borderId="2" xfId="0" applyBorder="1"/>
    <xf numFmtId="43" fontId="1" fillId="0" borderId="3" xfId="1" applyFont="1" applyBorder="1"/>
    <xf numFmtId="43" fontId="1" fillId="0" borderId="4" xfId="1" applyFont="1" applyBorder="1"/>
    <xf numFmtId="43" fontId="1" fillId="0" borderId="5" xfId="1" applyFont="1" applyBorder="1"/>
    <xf numFmtId="43" fontId="1" fillId="0" borderId="6" xfId="1" applyFont="1" applyBorder="1"/>
    <xf numFmtId="43" fontId="2" fillId="0" borderId="5" xfId="1" applyFont="1" applyBorder="1"/>
    <xf numFmtId="0" fontId="0" fillId="0" borderId="0" xfId="0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1"/>
  <sheetViews>
    <sheetView tabSelected="1" workbookViewId="0">
      <pane xSplit="2" ySplit="10" topLeftCell="D68" activePane="bottomRight" state="frozen"/>
      <selection pane="topRight" activeCell="C1" sqref="C1"/>
      <selection pane="bottomLeft" activeCell="A11" sqref="A11"/>
      <selection pane="bottomRight" activeCell="K84" sqref="K84"/>
    </sheetView>
  </sheetViews>
  <sheetFormatPr baseColWidth="10" defaultRowHeight="15"/>
  <cols>
    <col min="1" max="1" width="12.28515625" customWidth="1"/>
    <col min="2" max="2" width="30.7109375" customWidth="1"/>
    <col min="3" max="3" width="15.7109375" customWidth="1"/>
    <col min="6" max="6" width="14.28515625" customWidth="1"/>
    <col min="7" max="8" width="11.85546875" bestFit="1" customWidth="1"/>
    <col min="9" max="9" width="12.5703125" bestFit="1" customWidth="1"/>
    <col min="10" max="10" width="11.85546875" bestFit="1" customWidth="1"/>
    <col min="11" max="11" width="12.5703125" bestFit="1" customWidth="1"/>
  </cols>
  <sheetData>
    <row r="1" spans="1:14" ht="18" customHeight="1">
      <c r="A1" t="s">
        <v>0</v>
      </c>
      <c r="B1" t="s">
        <v>156</v>
      </c>
    </row>
    <row r="2" spans="1:14" ht="24.95" customHeight="1">
      <c r="A2" t="s">
        <v>1</v>
      </c>
      <c r="B2" t="s">
        <v>2</v>
      </c>
    </row>
    <row r="3" spans="1:14">
      <c r="B3" t="s">
        <v>3</v>
      </c>
    </row>
    <row r="4" spans="1:14">
      <c r="B4" t="s">
        <v>4</v>
      </c>
    </row>
    <row r="5" spans="1:14">
      <c r="B5" t="s">
        <v>5</v>
      </c>
    </row>
    <row r="6" spans="1:14">
      <c r="B6" t="s">
        <v>6</v>
      </c>
    </row>
    <row r="7" spans="1:14">
      <c r="F7" s="17" t="s">
        <v>157</v>
      </c>
      <c r="G7" s="17"/>
      <c r="H7" s="17"/>
      <c r="I7" s="17"/>
      <c r="J7" s="17"/>
      <c r="K7" s="17"/>
    </row>
    <row r="8" spans="1:14">
      <c r="A8" t="s">
        <v>7</v>
      </c>
      <c r="B8" t="s">
        <v>8</v>
      </c>
      <c r="C8" t="s">
        <v>11</v>
      </c>
      <c r="F8" t="s">
        <v>11</v>
      </c>
      <c r="G8" t="s">
        <v>158</v>
      </c>
      <c r="H8" t="s">
        <v>159</v>
      </c>
      <c r="I8" t="s">
        <v>160</v>
      </c>
      <c r="J8" t="s">
        <v>161</v>
      </c>
      <c r="K8" t="s">
        <v>162</v>
      </c>
    </row>
    <row r="9" spans="1:14">
      <c r="A9" t="s">
        <v>23</v>
      </c>
    </row>
    <row r="11" spans="1:14" ht="15.75">
      <c r="A11" t="s">
        <v>24</v>
      </c>
      <c r="B11" t="s">
        <v>25</v>
      </c>
      <c r="C11">
        <v>2750.1</v>
      </c>
      <c r="F11" s="5">
        <f>+C11</f>
        <v>2750.1</v>
      </c>
      <c r="G11" s="5">
        <f>+F11*2%</f>
        <v>55.002000000000002</v>
      </c>
      <c r="H11" s="5">
        <f>+F11*7.5%</f>
        <v>206.25749999999999</v>
      </c>
      <c r="I11" s="5">
        <f>SUM(F11:H11)</f>
        <v>3011.3595</v>
      </c>
      <c r="J11" s="5">
        <f>+I11*16%</f>
        <v>481.81752</v>
      </c>
      <c r="K11" s="5">
        <f>+I11+J11</f>
        <v>3493.1770200000001</v>
      </c>
      <c r="M11" s="1" t="s">
        <v>175</v>
      </c>
      <c r="N11" s="1" t="s">
        <v>176</v>
      </c>
    </row>
    <row r="12" spans="1:14" ht="15.75">
      <c r="A12" t="s">
        <v>26</v>
      </c>
      <c r="B12" t="s">
        <v>27</v>
      </c>
      <c r="C12">
        <v>2500.0500000000002</v>
      </c>
      <c r="F12" s="5">
        <f t="shared" ref="F12:F75" si="0">+C12</f>
        <v>2500.0500000000002</v>
      </c>
      <c r="G12" s="5">
        <f t="shared" ref="G12:G75" si="1">+F12*2%</f>
        <v>50.001000000000005</v>
      </c>
      <c r="H12" s="5">
        <f t="shared" ref="H12:H75" si="2">+F12*7.5%</f>
        <v>187.50375</v>
      </c>
      <c r="I12" s="5">
        <f t="shared" ref="I12:I75" si="3">SUM(F12:H12)</f>
        <v>2737.5547500000002</v>
      </c>
      <c r="J12" s="5">
        <f t="shared" ref="J12:J75" si="4">+I12*16%</f>
        <v>438.00876000000005</v>
      </c>
      <c r="K12" s="5">
        <f t="shared" ref="K12:K75" si="5">+I12+J12</f>
        <v>3175.5635100000004</v>
      </c>
      <c r="M12" s="1" t="s">
        <v>177</v>
      </c>
      <c r="N12" s="1" t="s">
        <v>178</v>
      </c>
    </row>
    <row r="13" spans="1:14" ht="15.75">
      <c r="A13" t="s">
        <v>28</v>
      </c>
      <c r="B13" t="s">
        <v>29</v>
      </c>
      <c r="C13">
        <v>5000.1000000000004</v>
      </c>
      <c r="F13" s="5">
        <f t="shared" si="0"/>
        <v>5000.1000000000004</v>
      </c>
      <c r="G13" s="5">
        <f t="shared" si="1"/>
        <v>100.00200000000001</v>
      </c>
      <c r="H13" s="5">
        <f t="shared" si="2"/>
        <v>375.00749999999999</v>
      </c>
      <c r="I13" s="5">
        <f t="shared" si="3"/>
        <v>5475.1095000000005</v>
      </c>
      <c r="J13" s="5">
        <f t="shared" si="4"/>
        <v>876.0175200000001</v>
      </c>
      <c r="K13" s="5">
        <f t="shared" si="5"/>
        <v>6351.1270200000008</v>
      </c>
      <c r="M13" s="1" t="s">
        <v>175</v>
      </c>
      <c r="N13" s="1" t="s">
        <v>179</v>
      </c>
    </row>
    <row r="14" spans="1:14" ht="15.75">
      <c r="A14" t="s">
        <v>30</v>
      </c>
      <c r="B14" t="s">
        <v>31</v>
      </c>
      <c r="C14">
        <v>3000</v>
      </c>
      <c r="F14" s="5">
        <f t="shared" si="0"/>
        <v>3000</v>
      </c>
      <c r="G14" s="5">
        <f t="shared" si="1"/>
        <v>60</v>
      </c>
      <c r="H14" s="5">
        <f t="shared" si="2"/>
        <v>225</v>
      </c>
      <c r="I14" s="5">
        <f t="shared" si="3"/>
        <v>3285</v>
      </c>
      <c r="J14" s="5">
        <f t="shared" si="4"/>
        <v>525.6</v>
      </c>
      <c r="K14" s="5">
        <f t="shared" si="5"/>
        <v>3810.6</v>
      </c>
      <c r="M14" s="1" t="s">
        <v>175</v>
      </c>
      <c r="N14" s="1" t="s">
        <v>180</v>
      </c>
    </row>
    <row r="15" spans="1:14" ht="15.75">
      <c r="A15" t="s">
        <v>32</v>
      </c>
      <c r="B15" t="s">
        <v>33</v>
      </c>
      <c r="C15">
        <v>2666.71</v>
      </c>
      <c r="F15" s="5">
        <f t="shared" si="0"/>
        <v>2666.71</v>
      </c>
      <c r="G15" s="5">
        <f t="shared" si="1"/>
        <v>53.334200000000003</v>
      </c>
      <c r="H15" s="5">
        <f t="shared" si="2"/>
        <v>200.00325000000001</v>
      </c>
      <c r="I15" s="5">
        <f t="shared" si="3"/>
        <v>2920.04745</v>
      </c>
      <c r="J15" s="5">
        <f t="shared" si="4"/>
        <v>467.20759200000003</v>
      </c>
      <c r="K15" s="5">
        <f t="shared" si="5"/>
        <v>3387.2550420000002</v>
      </c>
      <c r="M15" s="1" t="s">
        <v>181</v>
      </c>
      <c r="N15" s="1" t="s">
        <v>182</v>
      </c>
    </row>
    <row r="16" spans="1:14" ht="15.75">
      <c r="A16" t="s">
        <v>34</v>
      </c>
      <c r="B16" t="s">
        <v>35</v>
      </c>
      <c r="C16">
        <v>2500.0500000000002</v>
      </c>
      <c r="F16" s="5">
        <f t="shared" si="0"/>
        <v>2500.0500000000002</v>
      </c>
      <c r="G16" s="5">
        <f t="shared" si="1"/>
        <v>50.001000000000005</v>
      </c>
      <c r="H16" s="5">
        <f t="shared" si="2"/>
        <v>187.50375</v>
      </c>
      <c r="I16" s="5">
        <f t="shared" si="3"/>
        <v>2737.5547500000002</v>
      </c>
      <c r="J16" s="5">
        <f t="shared" si="4"/>
        <v>438.00876000000005</v>
      </c>
      <c r="K16" s="5">
        <f t="shared" si="5"/>
        <v>3175.5635100000004</v>
      </c>
      <c r="M16" s="1" t="s">
        <v>175</v>
      </c>
      <c r="N16" s="1" t="s">
        <v>183</v>
      </c>
    </row>
    <row r="17" spans="1:14" ht="15.75">
      <c r="A17" t="s">
        <v>36</v>
      </c>
      <c r="B17" t="s">
        <v>37</v>
      </c>
      <c r="C17">
        <v>7500</v>
      </c>
      <c r="F17" s="5">
        <f t="shared" si="0"/>
        <v>7500</v>
      </c>
      <c r="G17" s="5">
        <f t="shared" si="1"/>
        <v>150</v>
      </c>
      <c r="H17" s="5">
        <f t="shared" si="2"/>
        <v>562.5</v>
      </c>
      <c r="I17" s="5">
        <f t="shared" si="3"/>
        <v>8212.5</v>
      </c>
      <c r="J17" s="5">
        <f t="shared" si="4"/>
        <v>1314</v>
      </c>
      <c r="K17" s="5">
        <f t="shared" si="5"/>
        <v>9526.5</v>
      </c>
      <c r="M17" s="1" t="s">
        <v>175</v>
      </c>
      <c r="N17" s="1" t="s">
        <v>184</v>
      </c>
    </row>
    <row r="18" spans="1:14" ht="15.75">
      <c r="A18" t="s">
        <v>38</v>
      </c>
      <c r="B18" t="s">
        <v>39</v>
      </c>
      <c r="C18">
        <v>3016.6</v>
      </c>
      <c r="F18" s="5">
        <f t="shared" si="0"/>
        <v>3016.6</v>
      </c>
      <c r="G18" s="5">
        <f t="shared" si="1"/>
        <v>60.332000000000001</v>
      </c>
      <c r="H18" s="5">
        <f t="shared" si="2"/>
        <v>226.24499999999998</v>
      </c>
      <c r="I18" s="5">
        <f t="shared" si="3"/>
        <v>3303.1769999999997</v>
      </c>
      <c r="J18" s="5">
        <f t="shared" si="4"/>
        <v>528.50831999999991</v>
      </c>
      <c r="K18" s="5">
        <f t="shared" si="5"/>
        <v>3831.6853199999996</v>
      </c>
      <c r="M18" s="1" t="s">
        <v>185</v>
      </c>
      <c r="N18" s="2" t="s">
        <v>186</v>
      </c>
    </row>
    <row r="19" spans="1:14" ht="15.75">
      <c r="A19" t="s">
        <v>40</v>
      </c>
      <c r="B19" t="s">
        <v>41</v>
      </c>
      <c r="C19">
        <v>10000.049999999999</v>
      </c>
      <c r="F19" s="5">
        <f t="shared" si="0"/>
        <v>10000.049999999999</v>
      </c>
      <c r="G19" s="5">
        <f t="shared" si="1"/>
        <v>200.00099999999998</v>
      </c>
      <c r="H19" s="5">
        <f t="shared" si="2"/>
        <v>750.00374999999997</v>
      </c>
      <c r="I19" s="5">
        <f t="shared" si="3"/>
        <v>10950.054749999999</v>
      </c>
      <c r="J19" s="5">
        <f t="shared" si="4"/>
        <v>1752.0087599999999</v>
      </c>
      <c r="K19" s="5">
        <f t="shared" si="5"/>
        <v>12702.06351</v>
      </c>
      <c r="M19" s="1" t="s">
        <v>181</v>
      </c>
      <c r="N19" s="2" t="s">
        <v>187</v>
      </c>
    </row>
    <row r="20" spans="1:14" ht="15.75">
      <c r="A20" t="s">
        <v>42</v>
      </c>
      <c r="B20" t="s">
        <v>43</v>
      </c>
      <c r="C20">
        <v>1650.36</v>
      </c>
      <c r="F20" s="5">
        <f t="shared" si="0"/>
        <v>1650.36</v>
      </c>
      <c r="G20" s="5">
        <f t="shared" si="1"/>
        <v>33.007199999999997</v>
      </c>
      <c r="H20" s="5">
        <f t="shared" si="2"/>
        <v>123.77699999999999</v>
      </c>
      <c r="I20" s="5">
        <f t="shared" si="3"/>
        <v>1807.1442</v>
      </c>
      <c r="J20" s="5">
        <f t="shared" si="4"/>
        <v>289.14307200000002</v>
      </c>
      <c r="K20" s="5">
        <f t="shared" si="5"/>
        <v>2096.287272</v>
      </c>
      <c r="M20" s="3" t="s">
        <v>185</v>
      </c>
      <c r="N20" s="3" t="s">
        <v>188</v>
      </c>
    </row>
    <row r="21" spans="1:14" ht="15.75">
      <c r="A21" t="s">
        <v>44</v>
      </c>
      <c r="B21" t="s">
        <v>45</v>
      </c>
      <c r="C21">
        <v>1516.69</v>
      </c>
      <c r="F21" s="5">
        <f t="shared" si="0"/>
        <v>1516.69</v>
      </c>
      <c r="G21" s="5">
        <f t="shared" si="1"/>
        <v>30.3338</v>
      </c>
      <c r="H21" s="5">
        <f t="shared" si="2"/>
        <v>113.75175</v>
      </c>
      <c r="I21" s="5">
        <f t="shared" si="3"/>
        <v>1660.7755500000001</v>
      </c>
      <c r="J21" s="5">
        <f t="shared" si="4"/>
        <v>265.72408799999999</v>
      </c>
      <c r="K21" s="5">
        <f t="shared" si="5"/>
        <v>1926.499638</v>
      </c>
      <c r="M21" s="4" t="s">
        <v>175</v>
      </c>
      <c r="N21" s="4" t="s">
        <v>189</v>
      </c>
    </row>
    <row r="22" spans="1:14" ht="15.75">
      <c r="A22" t="s">
        <v>46</v>
      </c>
      <c r="B22" t="s">
        <v>47</v>
      </c>
      <c r="C22">
        <v>2500.0500000000002</v>
      </c>
      <c r="F22" s="5">
        <f t="shared" si="0"/>
        <v>2500.0500000000002</v>
      </c>
      <c r="G22" s="5">
        <f t="shared" si="1"/>
        <v>50.001000000000005</v>
      </c>
      <c r="H22" s="5">
        <f t="shared" si="2"/>
        <v>187.50375</v>
      </c>
      <c r="I22" s="5">
        <f t="shared" si="3"/>
        <v>2737.5547500000002</v>
      </c>
      <c r="J22" s="5">
        <f t="shared" si="4"/>
        <v>438.00876000000005</v>
      </c>
      <c r="K22" s="5">
        <f t="shared" si="5"/>
        <v>3175.5635100000004</v>
      </c>
      <c r="M22" s="1" t="s">
        <v>181</v>
      </c>
      <c r="N22" s="2" t="s">
        <v>190</v>
      </c>
    </row>
    <row r="23" spans="1:14" ht="15.75">
      <c r="A23" t="s">
        <v>48</v>
      </c>
      <c r="B23" t="s">
        <v>49</v>
      </c>
      <c r="C23">
        <v>4116.5600000000004</v>
      </c>
      <c r="F23" s="5">
        <f t="shared" si="0"/>
        <v>4116.5600000000004</v>
      </c>
      <c r="G23" s="5">
        <f t="shared" si="1"/>
        <v>82.33120000000001</v>
      </c>
      <c r="H23" s="5">
        <f t="shared" si="2"/>
        <v>308.74200000000002</v>
      </c>
      <c r="I23" s="5">
        <f t="shared" si="3"/>
        <v>4507.6332000000002</v>
      </c>
      <c r="J23" s="5">
        <f t="shared" si="4"/>
        <v>721.22131200000001</v>
      </c>
      <c r="K23" s="5">
        <f t="shared" si="5"/>
        <v>5228.8545119999999</v>
      </c>
      <c r="M23" s="1" t="s">
        <v>175</v>
      </c>
      <c r="N23" s="2" t="s">
        <v>191</v>
      </c>
    </row>
    <row r="24" spans="1:14" ht="15.75">
      <c r="A24" t="s">
        <v>50</v>
      </c>
      <c r="B24" t="s">
        <v>51</v>
      </c>
      <c r="C24">
        <v>2500.0500000000002</v>
      </c>
      <c r="F24" s="5">
        <f t="shared" si="0"/>
        <v>2500.0500000000002</v>
      </c>
      <c r="G24" s="5">
        <f t="shared" si="1"/>
        <v>50.001000000000005</v>
      </c>
      <c r="H24" s="5">
        <f t="shared" si="2"/>
        <v>187.50375</v>
      </c>
      <c r="I24" s="5">
        <f t="shared" si="3"/>
        <v>2737.5547500000002</v>
      </c>
      <c r="J24" s="5">
        <f t="shared" si="4"/>
        <v>438.00876000000005</v>
      </c>
      <c r="K24" s="5">
        <f t="shared" si="5"/>
        <v>3175.5635100000004</v>
      </c>
      <c r="M24" s="1" t="s">
        <v>181</v>
      </c>
      <c r="N24" s="2" t="s">
        <v>192</v>
      </c>
    </row>
    <row r="25" spans="1:14" ht="15.75">
      <c r="A25" t="s">
        <v>52</v>
      </c>
      <c r="B25" t="s">
        <v>53</v>
      </c>
      <c r="C25">
        <v>2500.0500000000002</v>
      </c>
      <c r="F25" s="5">
        <f t="shared" si="0"/>
        <v>2500.0500000000002</v>
      </c>
      <c r="G25" s="5">
        <f t="shared" si="1"/>
        <v>50.001000000000005</v>
      </c>
      <c r="H25" s="5">
        <f t="shared" si="2"/>
        <v>187.50375</v>
      </c>
      <c r="I25" s="5">
        <f t="shared" si="3"/>
        <v>2737.5547500000002</v>
      </c>
      <c r="J25" s="5">
        <f t="shared" si="4"/>
        <v>438.00876000000005</v>
      </c>
      <c r="K25" s="5">
        <f t="shared" si="5"/>
        <v>3175.5635100000004</v>
      </c>
      <c r="M25" s="1" t="s">
        <v>193</v>
      </c>
      <c r="N25" s="2" t="s">
        <v>194</v>
      </c>
    </row>
    <row r="26" spans="1:14" ht="15.75">
      <c r="A26" t="s">
        <v>54</v>
      </c>
      <c r="B26" t="s">
        <v>55</v>
      </c>
      <c r="C26">
        <v>4050.6</v>
      </c>
      <c r="F26" s="5">
        <f t="shared" si="0"/>
        <v>4050.6</v>
      </c>
      <c r="G26" s="5">
        <f t="shared" si="1"/>
        <v>81.012</v>
      </c>
      <c r="H26" s="5">
        <f t="shared" si="2"/>
        <v>303.79499999999996</v>
      </c>
      <c r="I26" s="5">
        <f t="shared" si="3"/>
        <v>4435.4070000000002</v>
      </c>
      <c r="J26" s="5">
        <f t="shared" si="4"/>
        <v>709.66512</v>
      </c>
      <c r="K26" s="5">
        <f t="shared" si="5"/>
        <v>5145.0721199999998</v>
      </c>
      <c r="M26" s="1" t="s">
        <v>185</v>
      </c>
      <c r="N26" s="2" t="s">
        <v>195</v>
      </c>
    </row>
    <row r="27" spans="1:14" ht="15.75">
      <c r="A27" t="s">
        <v>56</v>
      </c>
      <c r="B27" t="s">
        <v>57</v>
      </c>
      <c r="C27">
        <v>4140.6000000000004</v>
      </c>
      <c r="F27" s="5">
        <f t="shared" si="0"/>
        <v>4140.6000000000004</v>
      </c>
      <c r="G27" s="5">
        <f t="shared" si="1"/>
        <v>82.812000000000012</v>
      </c>
      <c r="H27" s="5">
        <f t="shared" si="2"/>
        <v>310.54500000000002</v>
      </c>
      <c r="I27" s="5">
        <f t="shared" si="3"/>
        <v>4533.9570000000003</v>
      </c>
      <c r="J27" s="5">
        <f t="shared" si="4"/>
        <v>725.43312000000003</v>
      </c>
      <c r="K27" s="5">
        <f t="shared" si="5"/>
        <v>5259.39012</v>
      </c>
      <c r="M27" s="1" t="s">
        <v>185</v>
      </c>
      <c r="N27" s="1" t="s">
        <v>196</v>
      </c>
    </row>
    <row r="28" spans="1:14" ht="15.75">
      <c r="A28" t="s">
        <v>58</v>
      </c>
      <c r="B28" t="s">
        <v>59</v>
      </c>
      <c r="C28">
        <v>2500.0500000000002</v>
      </c>
      <c r="F28" s="5">
        <f t="shared" si="0"/>
        <v>2500.0500000000002</v>
      </c>
      <c r="G28" s="5">
        <f t="shared" si="1"/>
        <v>50.001000000000005</v>
      </c>
      <c r="H28" s="5">
        <f t="shared" si="2"/>
        <v>187.50375</v>
      </c>
      <c r="I28" s="5">
        <f t="shared" si="3"/>
        <v>2737.5547500000002</v>
      </c>
      <c r="J28" s="5">
        <f t="shared" si="4"/>
        <v>438.00876000000005</v>
      </c>
      <c r="K28" s="5">
        <f t="shared" si="5"/>
        <v>3175.5635100000004</v>
      </c>
      <c r="M28" s="1" t="s">
        <v>177</v>
      </c>
      <c r="N28" s="1" t="s">
        <v>197</v>
      </c>
    </row>
    <row r="29" spans="1:14" ht="15.75">
      <c r="A29" t="s">
        <v>60</v>
      </c>
      <c r="B29" t="s">
        <v>61</v>
      </c>
      <c r="C29">
        <v>3900.04</v>
      </c>
      <c r="F29" s="5">
        <f t="shared" si="0"/>
        <v>3900.04</v>
      </c>
      <c r="G29" s="5">
        <f t="shared" si="1"/>
        <v>78.000799999999998</v>
      </c>
      <c r="H29" s="5">
        <f t="shared" si="2"/>
        <v>292.50299999999999</v>
      </c>
      <c r="I29" s="5">
        <f t="shared" si="3"/>
        <v>4270.5437999999995</v>
      </c>
      <c r="J29" s="5">
        <f t="shared" si="4"/>
        <v>683.2870079999999</v>
      </c>
      <c r="K29" s="5">
        <f t="shared" si="5"/>
        <v>4953.8308079999997</v>
      </c>
      <c r="M29" s="1" t="s">
        <v>175</v>
      </c>
      <c r="N29" s="1" t="s">
        <v>198</v>
      </c>
    </row>
    <row r="30" spans="1:14" ht="15.75">
      <c r="A30" t="s">
        <v>62</v>
      </c>
      <c r="B30" t="s">
        <v>63</v>
      </c>
      <c r="C30">
        <v>20000.099999999999</v>
      </c>
      <c r="F30" s="5">
        <f t="shared" si="0"/>
        <v>20000.099999999999</v>
      </c>
      <c r="G30" s="5">
        <f t="shared" si="1"/>
        <v>400.00199999999995</v>
      </c>
      <c r="H30" s="5">
        <f t="shared" si="2"/>
        <v>1500.0074999999999</v>
      </c>
      <c r="I30" s="5">
        <f t="shared" si="3"/>
        <v>21900.109499999999</v>
      </c>
      <c r="J30" s="5">
        <f t="shared" si="4"/>
        <v>3504.0175199999999</v>
      </c>
      <c r="K30" s="5">
        <f t="shared" si="5"/>
        <v>25404.12702</v>
      </c>
      <c r="M30" s="1" t="s">
        <v>181</v>
      </c>
      <c r="N30" s="1" t="s">
        <v>199</v>
      </c>
    </row>
    <row r="31" spans="1:14" ht="15.75">
      <c r="A31" t="s">
        <v>64</v>
      </c>
      <c r="B31" t="s">
        <v>65</v>
      </c>
      <c r="C31">
        <v>2500.0500000000002</v>
      </c>
      <c r="F31" s="5">
        <f t="shared" si="0"/>
        <v>2500.0500000000002</v>
      </c>
      <c r="G31" s="5">
        <f t="shared" si="1"/>
        <v>50.001000000000005</v>
      </c>
      <c r="H31" s="5">
        <f t="shared" si="2"/>
        <v>187.50375</v>
      </c>
      <c r="I31" s="5">
        <f t="shared" si="3"/>
        <v>2737.5547500000002</v>
      </c>
      <c r="J31" s="5">
        <f t="shared" si="4"/>
        <v>438.00876000000005</v>
      </c>
      <c r="K31" s="5">
        <f t="shared" si="5"/>
        <v>3175.5635100000004</v>
      </c>
      <c r="M31" s="1" t="s">
        <v>181</v>
      </c>
      <c r="N31" s="2" t="s">
        <v>200</v>
      </c>
    </row>
    <row r="32" spans="1:14" ht="15.75">
      <c r="A32" t="s">
        <v>66</v>
      </c>
      <c r="B32" t="s">
        <v>67</v>
      </c>
      <c r="C32">
        <v>38036.25</v>
      </c>
      <c r="F32" s="5">
        <f t="shared" si="0"/>
        <v>38036.25</v>
      </c>
      <c r="G32" s="5">
        <f t="shared" si="1"/>
        <v>760.72500000000002</v>
      </c>
      <c r="H32" s="5">
        <f t="shared" si="2"/>
        <v>2852.71875</v>
      </c>
      <c r="I32" s="5">
        <f t="shared" si="3"/>
        <v>41649.693749999999</v>
      </c>
      <c r="J32" s="5">
        <f t="shared" si="4"/>
        <v>6663.951</v>
      </c>
      <c r="K32" s="5">
        <f t="shared" si="5"/>
        <v>48313.644749999999</v>
      </c>
      <c r="M32" s="1" t="s">
        <v>175</v>
      </c>
      <c r="N32" s="2" t="s">
        <v>201</v>
      </c>
    </row>
    <row r="33" spans="1:14" ht="15.75">
      <c r="A33" t="s">
        <v>68</v>
      </c>
      <c r="B33" t="s">
        <v>69</v>
      </c>
      <c r="C33">
        <v>7500</v>
      </c>
      <c r="F33" s="5">
        <f t="shared" si="0"/>
        <v>7500</v>
      </c>
      <c r="G33" s="5">
        <f t="shared" si="1"/>
        <v>150</v>
      </c>
      <c r="H33" s="5">
        <f t="shared" si="2"/>
        <v>562.5</v>
      </c>
      <c r="I33" s="5">
        <f t="shared" si="3"/>
        <v>8212.5</v>
      </c>
      <c r="J33" s="5">
        <f t="shared" si="4"/>
        <v>1314</v>
      </c>
      <c r="K33" s="5">
        <f t="shared" si="5"/>
        <v>9526.5</v>
      </c>
      <c r="M33" s="1" t="s">
        <v>175</v>
      </c>
      <c r="N33" s="2" t="s">
        <v>202</v>
      </c>
    </row>
    <row r="34" spans="1:14" ht="15.75">
      <c r="A34" t="s">
        <v>70</v>
      </c>
      <c r="B34" t="s">
        <v>71</v>
      </c>
      <c r="C34">
        <v>3499.95</v>
      </c>
      <c r="F34" s="5">
        <f t="shared" si="0"/>
        <v>3499.95</v>
      </c>
      <c r="G34" s="5">
        <f t="shared" si="1"/>
        <v>69.998999999999995</v>
      </c>
      <c r="H34" s="5">
        <f t="shared" si="2"/>
        <v>262.49624999999997</v>
      </c>
      <c r="I34" s="5">
        <f t="shared" si="3"/>
        <v>3832.4452499999998</v>
      </c>
      <c r="J34" s="5">
        <f t="shared" si="4"/>
        <v>613.19123999999999</v>
      </c>
      <c r="K34" s="5">
        <f t="shared" si="5"/>
        <v>4445.6364899999999</v>
      </c>
      <c r="M34" s="1" t="s">
        <v>175</v>
      </c>
      <c r="N34" s="2" t="s">
        <v>203</v>
      </c>
    </row>
    <row r="35" spans="1:14" ht="15.75">
      <c r="A35" t="s">
        <v>72</v>
      </c>
      <c r="B35" t="s">
        <v>73</v>
      </c>
      <c r="C35">
        <v>3750</v>
      </c>
      <c r="F35" s="5">
        <f t="shared" si="0"/>
        <v>3750</v>
      </c>
      <c r="G35" s="5">
        <f t="shared" si="1"/>
        <v>75</v>
      </c>
      <c r="H35" s="5">
        <f t="shared" si="2"/>
        <v>281.25</v>
      </c>
      <c r="I35" s="5">
        <f t="shared" si="3"/>
        <v>4106.25</v>
      </c>
      <c r="J35" s="5">
        <f t="shared" si="4"/>
        <v>657</v>
      </c>
      <c r="K35" s="5">
        <f t="shared" si="5"/>
        <v>4763.25</v>
      </c>
      <c r="M35" s="1" t="s">
        <v>181</v>
      </c>
      <c r="N35" s="2" t="s">
        <v>204</v>
      </c>
    </row>
    <row r="36" spans="1:14" ht="15.75">
      <c r="A36" t="s">
        <v>74</v>
      </c>
      <c r="B36" t="s">
        <v>75</v>
      </c>
      <c r="C36">
        <v>3984.36</v>
      </c>
      <c r="F36" s="5">
        <f t="shared" si="0"/>
        <v>3984.36</v>
      </c>
      <c r="G36" s="5">
        <f t="shared" si="1"/>
        <v>79.687200000000004</v>
      </c>
      <c r="H36" s="5">
        <f t="shared" si="2"/>
        <v>298.827</v>
      </c>
      <c r="I36" s="5">
        <f t="shared" si="3"/>
        <v>4362.8742000000002</v>
      </c>
      <c r="J36" s="5">
        <f t="shared" si="4"/>
        <v>698.05987200000004</v>
      </c>
      <c r="K36" s="5">
        <f t="shared" si="5"/>
        <v>5060.934072</v>
      </c>
      <c r="M36" s="1" t="s">
        <v>185</v>
      </c>
      <c r="N36" s="2" t="s">
        <v>205</v>
      </c>
    </row>
    <row r="37" spans="1:14" ht="15.75">
      <c r="A37" t="s">
        <v>76</v>
      </c>
      <c r="B37" t="s">
        <v>77</v>
      </c>
      <c r="C37">
        <v>3428.1</v>
      </c>
      <c r="F37" s="5">
        <f t="shared" si="0"/>
        <v>3428.1</v>
      </c>
      <c r="G37" s="5">
        <f t="shared" si="1"/>
        <v>68.561999999999998</v>
      </c>
      <c r="H37" s="5">
        <f t="shared" si="2"/>
        <v>257.10749999999996</v>
      </c>
      <c r="I37" s="5">
        <f t="shared" si="3"/>
        <v>3753.7694999999999</v>
      </c>
      <c r="J37" s="5">
        <f t="shared" si="4"/>
        <v>600.60311999999999</v>
      </c>
      <c r="K37" s="5">
        <f t="shared" si="5"/>
        <v>4354.3726200000001</v>
      </c>
      <c r="M37" s="1" t="s">
        <v>185</v>
      </c>
      <c r="N37" s="2" t="s">
        <v>206</v>
      </c>
    </row>
    <row r="38" spans="1:14" ht="15.75">
      <c r="A38" t="s">
        <v>78</v>
      </c>
      <c r="B38" t="s">
        <v>79</v>
      </c>
      <c r="C38">
        <v>2666.71</v>
      </c>
      <c r="F38" s="5">
        <f t="shared" si="0"/>
        <v>2666.71</v>
      </c>
      <c r="G38" s="5">
        <f t="shared" si="1"/>
        <v>53.334200000000003</v>
      </c>
      <c r="H38" s="5">
        <f t="shared" si="2"/>
        <v>200.00325000000001</v>
      </c>
      <c r="I38" s="5">
        <f t="shared" si="3"/>
        <v>2920.04745</v>
      </c>
      <c r="J38" s="5">
        <f t="shared" si="4"/>
        <v>467.20759200000003</v>
      </c>
      <c r="K38" s="5">
        <f t="shared" si="5"/>
        <v>3387.2550420000002</v>
      </c>
      <c r="M38" s="1" t="s">
        <v>181</v>
      </c>
      <c r="N38" s="2" t="s">
        <v>207</v>
      </c>
    </row>
    <row r="39" spans="1:14" ht="15.75">
      <c r="A39" t="s">
        <v>80</v>
      </c>
      <c r="B39" t="s">
        <v>81</v>
      </c>
      <c r="C39">
        <v>2500.0500000000002</v>
      </c>
      <c r="F39" s="5">
        <f t="shared" si="0"/>
        <v>2500.0500000000002</v>
      </c>
      <c r="G39" s="5">
        <f t="shared" si="1"/>
        <v>50.001000000000005</v>
      </c>
      <c r="H39" s="5">
        <f t="shared" si="2"/>
        <v>187.50375</v>
      </c>
      <c r="I39" s="5">
        <f t="shared" si="3"/>
        <v>2737.5547500000002</v>
      </c>
      <c r="J39" s="5">
        <f t="shared" si="4"/>
        <v>438.00876000000005</v>
      </c>
      <c r="K39" s="5">
        <f t="shared" si="5"/>
        <v>3175.5635100000004</v>
      </c>
      <c r="M39" s="1" t="s">
        <v>181</v>
      </c>
      <c r="N39" s="2" t="s">
        <v>208</v>
      </c>
    </row>
    <row r="40" spans="1:14" ht="15.75">
      <c r="A40" t="s">
        <v>82</v>
      </c>
      <c r="B40" t="s">
        <v>83</v>
      </c>
      <c r="C40">
        <v>7512.6</v>
      </c>
      <c r="F40" s="5">
        <f t="shared" si="0"/>
        <v>7512.6</v>
      </c>
      <c r="G40" s="5">
        <f t="shared" si="1"/>
        <v>150.25200000000001</v>
      </c>
      <c r="H40" s="5">
        <f t="shared" si="2"/>
        <v>563.44500000000005</v>
      </c>
      <c r="I40" s="5">
        <f t="shared" si="3"/>
        <v>8226.2970000000005</v>
      </c>
      <c r="J40" s="5">
        <f t="shared" si="4"/>
        <v>1316.2075200000002</v>
      </c>
      <c r="K40" s="5">
        <f t="shared" si="5"/>
        <v>9542.5045200000004</v>
      </c>
      <c r="M40" s="2" t="s">
        <v>185</v>
      </c>
      <c r="N40" s="2" t="s">
        <v>209</v>
      </c>
    </row>
    <row r="41" spans="1:14" ht="15.75">
      <c r="A41" t="s">
        <v>84</v>
      </c>
      <c r="B41" t="s">
        <v>85</v>
      </c>
      <c r="C41">
        <v>4950.6000000000004</v>
      </c>
      <c r="F41" s="5">
        <f t="shared" si="0"/>
        <v>4950.6000000000004</v>
      </c>
      <c r="G41" s="5">
        <f t="shared" si="1"/>
        <v>99.012000000000015</v>
      </c>
      <c r="H41" s="5">
        <f t="shared" si="2"/>
        <v>371.29500000000002</v>
      </c>
      <c r="I41" s="5">
        <f t="shared" si="3"/>
        <v>5420.9070000000002</v>
      </c>
      <c r="J41" s="5">
        <f t="shared" si="4"/>
        <v>867.34512000000007</v>
      </c>
      <c r="K41" s="5">
        <f t="shared" si="5"/>
        <v>6288.2521200000001</v>
      </c>
      <c r="M41" s="1" t="s">
        <v>185</v>
      </c>
      <c r="N41" s="1" t="s">
        <v>210</v>
      </c>
    </row>
    <row r="42" spans="1:14" ht="15.75">
      <c r="A42" t="s">
        <v>86</v>
      </c>
      <c r="B42" t="s">
        <v>87</v>
      </c>
      <c r="C42">
        <v>5000.05</v>
      </c>
      <c r="F42" s="5">
        <f t="shared" si="0"/>
        <v>5000.05</v>
      </c>
      <c r="G42" s="5">
        <f t="shared" si="1"/>
        <v>100.001</v>
      </c>
      <c r="H42" s="5">
        <f t="shared" si="2"/>
        <v>375.00375000000003</v>
      </c>
      <c r="I42" s="5">
        <f t="shared" si="3"/>
        <v>5475.0547500000002</v>
      </c>
      <c r="J42" s="5">
        <f t="shared" si="4"/>
        <v>876.00876000000005</v>
      </c>
      <c r="K42" s="5">
        <f t="shared" si="5"/>
        <v>6351.06351</v>
      </c>
      <c r="M42" s="2" t="s">
        <v>175</v>
      </c>
      <c r="N42" s="2" t="s">
        <v>211</v>
      </c>
    </row>
    <row r="43" spans="1:14" ht="15.75">
      <c r="A43" t="s">
        <v>88</v>
      </c>
      <c r="B43" t="s">
        <v>89</v>
      </c>
      <c r="C43">
        <v>3725</v>
      </c>
      <c r="F43" s="5">
        <f t="shared" si="0"/>
        <v>3725</v>
      </c>
      <c r="G43" s="5">
        <f t="shared" si="1"/>
        <v>74.5</v>
      </c>
      <c r="H43" s="5">
        <f t="shared" si="2"/>
        <v>279.375</v>
      </c>
      <c r="I43" s="5">
        <f t="shared" si="3"/>
        <v>4078.875</v>
      </c>
      <c r="J43" s="5">
        <f t="shared" si="4"/>
        <v>652.62</v>
      </c>
      <c r="K43" s="5">
        <f t="shared" si="5"/>
        <v>4731.4949999999999</v>
      </c>
      <c r="M43" s="2" t="s">
        <v>193</v>
      </c>
      <c r="N43" s="2" t="s">
        <v>212</v>
      </c>
    </row>
    <row r="44" spans="1:14" ht="15.75">
      <c r="A44" t="s">
        <v>90</v>
      </c>
      <c r="B44" t="s">
        <v>91</v>
      </c>
      <c r="C44">
        <v>3683.38</v>
      </c>
      <c r="F44" s="5">
        <f t="shared" si="0"/>
        <v>3683.38</v>
      </c>
      <c r="G44" s="5">
        <f t="shared" si="1"/>
        <v>73.667600000000007</v>
      </c>
      <c r="H44" s="5">
        <f t="shared" si="2"/>
        <v>276.25349999999997</v>
      </c>
      <c r="I44" s="5">
        <f t="shared" si="3"/>
        <v>4033.3011000000001</v>
      </c>
      <c r="J44" s="5">
        <f t="shared" si="4"/>
        <v>645.32817599999998</v>
      </c>
      <c r="K44" s="5">
        <f t="shared" si="5"/>
        <v>4678.6292759999997</v>
      </c>
      <c r="M44" s="1" t="s">
        <v>175</v>
      </c>
      <c r="N44" s="1" t="s">
        <v>213</v>
      </c>
    </row>
    <row r="45" spans="1:14" ht="15.75">
      <c r="A45" t="s">
        <v>92</v>
      </c>
      <c r="B45" t="s">
        <v>93</v>
      </c>
      <c r="C45">
        <v>1750.05</v>
      </c>
      <c r="F45" s="5">
        <f t="shared" si="0"/>
        <v>1750.05</v>
      </c>
      <c r="G45" s="5">
        <f t="shared" si="1"/>
        <v>35.000999999999998</v>
      </c>
      <c r="H45" s="5">
        <f t="shared" si="2"/>
        <v>131.25375</v>
      </c>
      <c r="I45" s="5">
        <f t="shared" si="3"/>
        <v>1916.30475</v>
      </c>
      <c r="J45" s="5">
        <f t="shared" si="4"/>
        <v>306.60876000000002</v>
      </c>
      <c r="K45" s="5">
        <f t="shared" si="5"/>
        <v>2222.9135099999999</v>
      </c>
      <c r="M45" s="1" t="s">
        <v>181</v>
      </c>
      <c r="N45" s="1" t="s">
        <v>214</v>
      </c>
    </row>
    <row r="46" spans="1:14" ht="15.75">
      <c r="A46" t="s">
        <v>94</v>
      </c>
      <c r="B46" t="s">
        <v>95</v>
      </c>
      <c r="C46">
        <v>2750.1</v>
      </c>
      <c r="F46" s="5">
        <f t="shared" si="0"/>
        <v>2750.1</v>
      </c>
      <c r="G46" s="5">
        <f t="shared" si="1"/>
        <v>55.002000000000002</v>
      </c>
      <c r="H46" s="5">
        <f t="shared" si="2"/>
        <v>206.25749999999999</v>
      </c>
      <c r="I46" s="5">
        <f t="shared" si="3"/>
        <v>3011.3595</v>
      </c>
      <c r="J46" s="5">
        <f t="shared" si="4"/>
        <v>481.81752</v>
      </c>
      <c r="K46" s="5">
        <f t="shared" si="5"/>
        <v>3493.1770200000001</v>
      </c>
      <c r="M46" s="1" t="s">
        <v>193</v>
      </c>
      <c r="N46" s="2" t="s">
        <v>215</v>
      </c>
    </row>
    <row r="47" spans="1:14" ht="15.75">
      <c r="A47" t="s">
        <v>96</v>
      </c>
      <c r="B47" t="s">
        <v>97</v>
      </c>
      <c r="C47">
        <v>3750</v>
      </c>
      <c r="F47" s="5">
        <f t="shared" si="0"/>
        <v>3750</v>
      </c>
      <c r="G47" s="5">
        <f t="shared" si="1"/>
        <v>75</v>
      </c>
      <c r="H47" s="5">
        <f t="shared" si="2"/>
        <v>281.25</v>
      </c>
      <c r="I47" s="5">
        <f t="shared" si="3"/>
        <v>4106.25</v>
      </c>
      <c r="J47" s="5">
        <f t="shared" si="4"/>
        <v>657</v>
      </c>
      <c r="K47" s="5">
        <f t="shared" si="5"/>
        <v>4763.25</v>
      </c>
      <c r="M47" s="1" t="s">
        <v>181</v>
      </c>
      <c r="N47" s="1" t="s">
        <v>216</v>
      </c>
    </row>
    <row r="48" spans="1:14" ht="15.75">
      <c r="A48" t="s">
        <v>98</v>
      </c>
      <c r="B48" t="s">
        <v>99</v>
      </c>
      <c r="C48">
        <v>3355.1</v>
      </c>
      <c r="F48" s="5">
        <f t="shared" si="0"/>
        <v>3355.1</v>
      </c>
      <c r="G48" s="5">
        <f t="shared" si="1"/>
        <v>67.102000000000004</v>
      </c>
      <c r="H48" s="5">
        <f t="shared" si="2"/>
        <v>251.63249999999999</v>
      </c>
      <c r="I48" s="5">
        <f t="shared" si="3"/>
        <v>3673.8344999999999</v>
      </c>
      <c r="J48" s="5">
        <f t="shared" si="4"/>
        <v>587.81352000000004</v>
      </c>
      <c r="K48" s="5">
        <f t="shared" si="5"/>
        <v>4261.6480199999996</v>
      </c>
      <c r="M48" s="1" t="s">
        <v>193</v>
      </c>
      <c r="N48" s="1" t="s">
        <v>217</v>
      </c>
    </row>
    <row r="49" spans="1:14" ht="15.75">
      <c r="A49" t="s">
        <v>100</v>
      </c>
      <c r="B49" t="s">
        <v>101</v>
      </c>
      <c r="C49">
        <v>7000.05</v>
      </c>
      <c r="F49" s="5">
        <f t="shared" si="0"/>
        <v>7000.05</v>
      </c>
      <c r="G49" s="5">
        <f t="shared" si="1"/>
        <v>140.001</v>
      </c>
      <c r="H49" s="5">
        <f t="shared" si="2"/>
        <v>525.00374999999997</v>
      </c>
      <c r="I49" s="5">
        <f t="shared" si="3"/>
        <v>7665.0547500000002</v>
      </c>
      <c r="J49" s="5">
        <f t="shared" si="4"/>
        <v>1226.40876</v>
      </c>
      <c r="K49" s="5">
        <f t="shared" si="5"/>
        <v>8891.4635099999996</v>
      </c>
      <c r="M49" s="2" t="s">
        <v>175</v>
      </c>
      <c r="N49" s="1" t="s">
        <v>218</v>
      </c>
    </row>
    <row r="50" spans="1:14" ht="15.75">
      <c r="A50" t="s">
        <v>102</v>
      </c>
      <c r="B50" t="s">
        <v>103</v>
      </c>
      <c r="C50">
        <v>3675.6</v>
      </c>
      <c r="F50" s="5">
        <f t="shared" si="0"/>
        <v>3675.6</v>
      </c>
      <c r="G50" s="5">
        <f t="shared" si="1"/>
        <v>73.512</v>
      </c>
      <c r="H50" s="5">
        <f t="shared" si="2"/>
        <v>275.66999999999996</v>
      </c>
      <c r="I50" s="5">
        <f t="shared" si="3"/>
        <v>4024.7820000000002</v>
      </c>
      <c r="J50" s="5">
        <f t="shared" si="4"/>
        <v>643.96512000000007</v>
      </c>
      <c r="K50" s="5">
        <f t="shared" si="5"/>
        <v>4668.74712</v>
      </c>
      <c r="M50" s="1" t="s">
        <v>185</v>
      </c>
      <c r="N50" s="1" t="s">
        <v>219</v>
      </c>
    </row>
    <row r="51" spans="1:14" ht="15.75">
      <c r="A51" t="s">
        <v>104</v>
      </c>
      <c r="B51" t="s">
        <v>105</v>
      </c>
      <c r="C51">
        <v>3899.89</v>
      </c>
      <c r="F51" s="5">
        <f t="shared" si="0"/>
        <v>3899.89</v>
      </c>
      <c r="G51" s="5">
        <f t="shared" si="1"/>
        <v>77.997799999999998</v>
      </c>
      <c r="H51" s="5">
        <f t="shared" si="2"/>
        <v>292.49174999999997</v>
      </c>
      <c r="I51" s="5">
        <f t="shared" si="3"/>
        <v>4270.3795499999997</v>
      </c>
      <c r="J51" s="5">
        <f t="shared" si="4"/>
        <v>683.26072799999997</v>
      </c>
      <c r="K51" s="5">
        <f t="shared" si="5"/>
        <v>4953.6402779999999</v>
      </c>
      <c r="M51" s="1" t="s">
        <v>175</v>
      </c>
      <c r="N51" s="1" t="s">
        <v>220</v>
      </c>
    </row>
    <row r="52" spans="1:14" ht="15.75">
      <c r="A52" t="s">
        <v>106</v>
      </c>
      <c r="B52" t="s">
        <v>107</v>
      </c>
      <c r="C52">
        <v>3632.6</v>
      </c>
      <c r="F52" s="5">
        <f t="shared" si="0"/>
        <v>3632.6</v>
      </c>
      <c r="G52" s="5">
        <f t="shared" si="1"/>
        <v>72.652000000000001</v>
      </c>
      <c r="H52" s="5">
        <f t="shared" si="2"/>
        <v>272.44499999999999</v>
      </c>
      <c r="I52" s="5">
        <f t="shared" si="3"/>
        <v>3977.6970000000001</v>
      </c>
      <c r="J52" s="5">
        <f t="shared" si="4"/>
        <v>636.43151999999998</v>
      </c>
      <c r="K52" s="5">
        <f t="shared" si="5"/>
        <v>4614.1285200000002</v>
      </c>
      <c r="M52" s="1" t="s">
        <v>185</v>
      </c>
      <c r="N52" s="1" t="s">
        <v>221</v>
      </c>
    </row>
    <row r="53" spans="1:14" ht="15.75">
      <c r="A53" t="s">
        <v>108</v>
      </c>
      <c r="B53" t="s">
        <v>109</v>
      </c>
      <c r="C53">
        <v>4666.5600000000004</v>
      </c>
      <c r="F53" s="5">
        <f t="shared" si="0"/>
        <v>4666.5600000000004</v>
      </c>
      <c r="G53" s="5">
        <f t="shared" si="1"/>
        <v>93.33120000000001</v>
      </c>
      <c r="H53" s="5">
        <f t="shared" si="2"/>
        <v>349.99200000000002</v>
      </c>
      <c r="I53" s="5">
        <f t="shared" si="3"/>
        <v>5109.8832000000002</v>
      </c>
      <c r="J53" s="5">
        <f t="shared" si="4"/>
        <v>817.58131200000003</v>
      </c>
      <c r="K53" s="5">
        <f t="shared" si="5"/>
        <v>5927.4645120000005</v>
      </c>
      <c r="M53" s="1" t="s">
        <v>193</v>
      </c>
      <c r="N53" s="1" t="s">
        <v>222</v>
      </c>
    </row>
    <row r="54" spans="1:14" ht="15.75">
      <c r="A54" t="s">
        <v>110</v>
      </c>
      <c r="B54" t="s">
        <v>111</v>
      </c>
      <c r="C54">
        <v>7500</v>
      </c>
      <c r="F54" s="5">
        <f t="shared" si="0"/>
        <v>7500</v>
      </c>
      <c r="G54" s="5">
        <f t="shared" si="1"/>
        <v>150</v>
      </c>
      <c r="H54" s="5">
        <f t="shared" si="2"/>
        <v>562.5</v>
      </c>
      <c r="I54" s="5">
        <f t="shared" si="3"/>
        <v>8212.5</v>
      </c>
      <c r="J54" s="5">
        <f t="shared" si="4"/>
        <v>1314</v>
      </c>
      <c r="K54" s="5">
        <f t="shared" si="5"/>
        <v>9526.5</v>
      </c>
      <c r="M54" s="1" t="s">
        <v>223</v>
      </c>
      <c r="N54" s="1" t="s">
        <v>224</v>
      </c>
    </row>
    <row r="55" spans="1:14" ht="15.75">
      <c r="A55" t="s">
        <v>112</v>
      </c>
      <c r="B55" t="s">
        <v>113</v>
      </c>
      <c r="C55">
        <v>1750.05</v>
      </c>
      <c r="F55" s="5">
        <f t="shared" si="0"/>
        <v>1750.05</v>
      </c>
      <c r="G55" s="5">
        <f t="shared" si="1"/>
        <v>35.000999999999998</v>
      </c>
      <c r="H55" s="5">
        <f t="shared" si="2"/>
        <v>131.25375</v>
      </c>
      <c r="I55" s="5">
        <f t="shared" si="3"/>
        <v>1916.30475</v>
      </c>
      <c r="J55" s="5">
        <f t="shared" si="4"/>
        <v>306.60876000000002</v>
      </c>
      <c r="K55" s="5">
        <f t="shared" si="5"/>
        <v>2222.9135099999999</v>
      </c>
      <c r="M55" s="1" t="s">
        <v>181</v>
      </c>
      <c r="N55" s="1" t="s">
        <v>246</v>
      </c>
    </row>
    <row r="56" spans="1:14" ht="15.75">
      <c r="A56" t="s">
        <v>114</v>
      </c>
      <c r="B56" t="s">
        <v>115</v>
      </c>
      <c r="C56">
        <v>3000</v>
      </c>
      <c r="F56" s="5">
        <f t="shared" si="0"/>
        <v>3000</v>
      </c>
      <c r="G56" s="5">
        <f t="shared" si="1"/>
        <v>60</v>
      </c>
      <c r="H56" s="5">
        <f t="shared" si="2"/>
        <v>225</v>
      </c>
      <c r="I56" s="5">
        <f t="shared" si="3"/>
        <v>3285</v>
      </c>
      <c r="J56" s="5">
        <f t="shared" si="4"/>
        <v>525.6</v>
      </c>
      <c r="K56" s="5">
        <f t="shared" si="5"/>
        <v>3810.6</v>
      </c>
      <c r="M56" s="1" t="s">
        <v>193</v>
      </c>
      <c r="N56" s="1" t="s">
        <v>225</v>
      </c>
    </row>
    <row r="57" spans="1:14" ht="15.75">
      <c r="A57" t="s">
        <v>116</v>
      </c>
      <c r="B57" t="s">
        <v>117</v>
      </c>
      <c r="C57">
        <v>4039.2</v>
      </c>
      <c r="F57" s="5">
        <f t="shared" si="0"/>
        <v>4039.2</v>
      </c>
      <c r="G57" s="5">
        <f t="shared" si="1"/>
        <v>80.783999999999992</v>
      </c>
      <c r="H57" s="5">
        <f t="shared" si="2"/>
        <v>302.94</v>
      </c>
      <c r="I57" s="5">
        <f t="shared" si="3"/>
        <v>4422.9239999999991</v>
      </c>
      <c r="J57" s="5">
        <f t="shared" si="4"/>
        <v>707.66783999999984</v>
      </c>
      <c r="K57" s="5">
        <f t="shared" si="5"/>
        <v>5130.5918399999991</v>
      </c>
      <c r="M57" s="1" t="s">
        <v>185</v>
      </c>
      <c r="N57" s="1" t="s">
        <v>226</v>
      </c>
    </row>
    <row r="58" spans="1:14" ht="15.75">
      <c r="A58" t="s">
        <v>118</v>
      </c>
      <c r="B58" t="s">
        <v>119</v>
      </c>
      <c r="C58">
        <v>3499.95</v>
      </c>
      <c r="F58" s="5">
        <f t="shared" si="0"/>
        <v>3499.95</v>
      </c>
      <c r="G58" s="5">
        <f t="shared" si="1"/>
        <v>69.998999999999995</v>
      </c>
      <c r="H58" s="5">
        <f t="shared" si="2"/>
        <v>262.49624999999997</v>
      </c>
      <c r="I58" s="5">
        <f t="shared" si="3"/>
        <v>3832.4452499999998</v>
      </c>
      <c r="J58" s="5">
        <f t="shared" si="4"/>
        <v>613.19123999999999</v>
      </c>
      <c r="K58" s="5">
        <f t="shared" si="5"/>
        <v>4445.6364899999999</v>
      </c>
      <c r="M58" s="1" t="s">
        <v>175</v>
      </c>
      <c r="N58" s="1" t="s">
        <v>227</v>
      </c>
    </row>
    <row r="59" spans="1:14" ht="15.75">
      <c r="A59" t="s">
        <v>120</v>
      </c>
      <c r="B59" t="s">
        <v>121</v>
      </c>
      <c r="C59">
        <v>4116.5600000000004</v>
      </c>
      <c r="F59" s="5">
        <f t="shared" si="0"/>
        <v>4116.5600000000004</v>
      </c>
      <c r="G59" s="5">
        <f t="shared" si="1"/>
        <v>82.33120000000001</v>
      </c>
      <c r="H59" s="5">
        <f t="shared" si="2"/>
        <v>308.74200000000002</v>
      </c>
      <c r="I59" s="5">
        <f t="shared" si="3"/>
        <v>4507.6332000000002</v>
      </c>
      <c r="J59" s="5">
        <f t="shared" si="4"/>
        <v>721.22131200000001</v>
      </c>
      <c r="K59" s="5">
        <f t="shared" si="5"/>
        <v>5228.8545119999999</v>
      </c>
      <c r="M59" s="1" t="s">
        <v>175</v>
      </c>
      <c r="N59" s="1" t="s">
        <v>228</v>
      </c>
    </row>
    <row r="60" spans="1:14" ht="15.75">
      <c r="A60" t="s">
        <v>122</v>
      </c>
      <c r="B60" t="s">
        <v>123</v>
      </c>
      <c r="C60">
        <v>1999.95</v>
      </c>
      <c r="F60" s="5">
        <f t="shared" si="0"/>
        <v>1999.95</v>
      </c>
      <c r="G60" s="5">
        <f t="shared" si="1"/>
        <v>39.999000000000002</v>
      </c>
      <c r="H60" s="5">
        <f t="shared" si="2"/>
        <v>149.99625</v>
      </c>
      <c r="I60" s="5">
        <f t="shared" si="3"/>
        <v>2189.9452500000002</v>
      </c>
      <c r="J60" s="5">
        <f t="shared" si="4"/>
        <v>350.39124000000004</v>
      </c>
      <c r="K60" s="5">
        <f t="shared" si="5"/>
        <v>2540.3364900000001</v>
      </c>
      <c r="M60" s="1" t="s">
        <v>229</v>
      </c>
      <c r="N60" s="1" t="s">
        <v>230</v>
      </c>
    </row>
    <row r="61" spans="1:14" ht="15.75">
      <c r="A61" t="s">
        <v>124</v>
      </c>
      <c r="B61" t="s">
        <v>125</v>
      </c>
      <c r="C61">
        <v>2858.1</v>
      </c>
      <c r="F61" s="5">
        <f t="shared" si="0"/>
        <v>2858.1</v>
      </c>
      <c r="G61" s="5">
        <f t="shared" si="1"/>
        <v>57.161999999999999</v>
      </c>
      <c r="H61" s="5">
        <f t="shared" si="2"/>
        <v>214.35749999999999</v>
      </c>
      <c r="I61" s="5">
        <f t="shared" si="3"/>
        <v>3129.6194999999998</v>
      </c>
      <c r="J61" s="5">
        <f t="shared" si="4"/>
        <v>500.73911999999996</v>
      </c>
      <c r="K61" s="5">
        <f t="shared" si="5"/>
        <v>3630.35862</v>
      </c>
      <c r="M61" s="2" t="s">
        <v>185</v>
      </c>
      <c r="N61" s="2" t="s">
        <v>231</v>
      </c>
    </row>
    <row r="62" spans="1:14" ht="15.75">
      <c r="A62" t="s">
        <v>126</v>
      </c>
      <c r="B62" t="s">
        <v>127</v>
      </c>
      <c r="C62">
        <v>1280.44</v>
      </c>
      <c r="F62" s="5">
        <f t="shared" si="0"/>
        <v>1280.44</v>
      </c>
      <c r="G62" s="5">
        <f t="shared" si="1"/>
        <v>25.608800000000002</v>
      </c>
      <c r="H62" s="5">
        <f t="shared" si="2"/>
        <v>96.033000000000001</v>
      </c>
      <c r="I62" s="5">
        <f t="shared" si="3"/>
        <v>1402.0817999999999</v>
      </c>
      <c r="J62" s="5">
        <f t="shared" si="4"/>
        <v>224.333088</v>
      </c>
      <c r="K62" s="5">
        <f t="shared" si="5"/>
        <v>1626.414888</v>
      </c>
      <c r="M62" s="3" t="s">
        <v>185</v>
      </c>
      <c r="N62" s="3" t="s">
        <v>232</v>
      </c>
    </row>
    <row r="63" spans="1:14" ht="15.75">
      <c r="A63" t="s">
        <v>128</v>
      </c>
      <c r="B63" t="s">
        <v>129</v>
      </c>
      <c r="C63">
        <v>3000</v>
      </c>
      <c r="F63" s="5">
        <f t="shared" si="0"/>
        <v>3000</v>
      </c>
      <c r="G63" s="5">
        <f t="shared" si="1"/>
        <v>60</v>
      </c>
      <c r="H63" s="5">
        <f t="shared" si="2"/>
        <v>225</v>
      </c>
      <c r="I63" s="5">
        <f t="shared" si="3"/>
        <v>3285</v>
      </c>
      <c r="J63" s="5">
        <f t="shared" si="4"/>
        <v>525.6</v>
      </c>
      <c r="K63" s="5">
        <f t="shared" si="5"/>
        <v>3810.6</v>
      </c>
      <c r="M63" s="1" t="s">
        <v>193</v>
      </c>
      <c r="N63" s="2" t="s">
        <v>233</v>
      </c>
    </row>
    <row r="64" spans="1:14" ht="15.75">
      <c r="A64" t="s">
        <v>130</v>
      </c>
      <c r="B64" t="s">
        <v>131</v>
      </c>
      <c r="C64">
        <v>1599.96</v>
      </c>
      <c r="F64" s="5">
        <f t="shared" si="0"/>
        <v>1599.96</v>
      </c>
      <c r="G64" s="5">
        <f t="shared" si="1"/>
        <v>31.999200000000002</v>
      </c>
      <c r="H64" s="5">
        <f t="shared" si="2"/>
        <v>119.997</v>
      </c>
      <c r="I64" s="5">
        <f t="shared" si="3"/>
        <v>1751.9562000000001</v>
      </c>
      <c r="J64" s="5">
        <f t="shared" si="4"/>
        <v>280.31299200000001</v>
      </c>
      <c r="K64" s="5">
        <f t="shared" si="5"/>
        <v>2032.2691920000002</v>
      </c>
      <c r="M64" s="1" t="s">
        <v>193</v>
      </c>
      <c r="N64" s="1" t="s">
        <v>234</v>
      </c>
    </row>
    <row r="65" spans="1:14" ht="15.75">
      <c r="A65" t="s">
        <v>132</v>
      </c>
      <c r="B65" t="s">
        <v>133</v>
      </c>
      <c r="C65">
        <v>2000.1</v>
      </c>
      <c r="F65" s="5">
        <f t="shared" si="0"/>
        <v>2000.1</v>
      </c>
      <c r="G65" s="5">
        <f t="shared" si="1"/>
        <v>40.002000000000002</v>
      </c>
      <c r="H65" s="5">
        <f t="shared" si="2"/>
        <v>150.00749999999999</v>
      </c>
      <c r="I65" s="5">
        <f t="shared" si="3"/>
        <v>2190.1095</v>
      </c>
      <c r="J65" s="5">
        <f t="shared" si="4"/>
        <v>350.41752000000002</v>
      </c>
      <c r="K65" s="5">
        <f t="shared" si="5"/>
        <v>2540.52702</v>
      </c>
      <c r="M65" s="1" t="s">
        <v>193</v>
      </c>
      <c r="N65" s="1" t="s">
        <v>235</v>
      </c>
    </row>
    <row r="66" spans="1:14" ht="15.75">
      <c r="A66" t="s">
        <v>134</v>
      </c>
      <c r="B66" t="s">
        <v>135</v>
      </c>
      <c r="C66">
        <v>7000.05</v>
      </c>
      <c r="F66" s="5">
        <f t="shared" si="0"/>
        <v>7000.05</v>
      </c>
      <c r="G66" s="5">
        <f t="shared" si="1"/>
        <v>140.001</v>
      </c>
      <c r="H66" s="5">
        <f t="shared" si="2"/>
        <v>525.00374999999997</v>
      </c>
      <c r="I66" s="5">
        <f t="shared" si="3"/>
        <v>7665.0547500000002</v>
      </c>
      <c r="J66" s="5">
        <f t="shared" si="4"/>
        <v>1226.40876</v>
      </c>
      <c r="K66" s="5">
        <f t="shared" si="5"/>
        <v>8891.4635099999996</v>
      </c>
      <c r="M66" s="1" t="s">
        <v>229</v>
      </c>
      <c r="N66" s="1" t="s">
        <v>236</v>
      </c>
    </row>
    <row r="67" spans="1:14" ht="15.75">
      <c r="A67" t="s">
        <v>136</v>
      </c>
      <c r="B67" t="s">
        <v>137</v>
      </c>
      <c r="C67">
        <v>13800</v>
      </c>
      <c r="F67" s="5">
        <f t="shared" si="0"/>
        <v>13800</v>
      </c>
      <c r="G67" s="5">
        <f t="shared" si="1"/>
        <v>276</v>
      </c>
      <c r="H67" s="5">
        <f t="shared" si="2"/>
        <v>1035</v>
      </c>
      <c r="I67" s="5">
        <f t="shared" si="3"/>
        <v>15111</v>
      </c>
      <c r="J67" s="5">
        <f t="shared" si="4"/>
        <v>2417.7600000000002</v>
      </c>
      <c r="K67" s="5">
        <f t="shared" si="5"/>
        <v>17528.760000000002</v>
      </c>
      <c r="M67" s="1" t="s">
        <v>175</v>
      </c>
      <c r="N67" s="1" t="s">
        <v>237</v>
      </c>
    </row>
    <row r="68" spans="1:14" ht="15.75">
      <c r="A68" t="s">
        <v>138</v>
      </c>
      <c r="B68" t="s">
        <v>139</v>
      </c>
      <c r="C68">
        <v>3380</v>
      </c>
      <c r="F68" s="5">
        <f t="shared" si="0"/>
        <v>3380</v>
      </c>
      <c r="G68" s="5">
        <f t="shared" si="1"/>
        <v>67.599999999999994</v>
      </c>
      <c r="H68" s="5">
        <f t="shared" si="2"/>
        <v>253.5</v>
      </c>
      <c r="I68" s="5">
        <f t="shared" si="3"/>
        <v>3701.1</v>
      </c>
      <c r="J68" s="5">
        <f t="shared" si="4"/>
        <v>592.17600000000004</v>
      </c>
      <c r="K68" s="5">
        <f t="shared" si="5"/>
        <v>4293.2759999999998</v>
      </c>
      <c r="M68" s="1" t="s">
        <v>193</v>
      </c>
      <c r="N68" s="1" t="s">
        <v>238</v>
      </c>
    </row>
    <row r="69" spans="1:14" ht="15.75">
      <c r="A69" t="s">
        <v>140</v>
      </c>
      <c r="B69" t="s">
        <v>141</v>
      </c>
      <c r="C69">
        <v>5868.75</v>
      </c>
      <c r="F69" s="5">
        <f t="shared" si="0"/>
        <v>5868.75</v>
      </c>
      <c r="G69" s="5">
        <f t="shared" si="1"/>
        <v>117.375</v>
      </c>
      <c r="H69" s="5">
        <f t="shared" si="2"/>
        <v>440.15625</v>
      </c>
      <c r="I69" s="5">
        <f t="shared" si="3"/>
        <v>6426.28125</v>
      </c>
      <c r="J69" s="5">
        <f t="shared" si="4"/>
        <v>1028.2049999999999</v>
      </c>
      <c r="K69" s="5">
        <f t="shared" si="5"/>
        <v>7454.4862499999999</v>
      </c>
      <c r="M69" s="1" t="s">
        <v>181</v>
      </c>
      <c r="N69" s="1" t="s">
        <v>239</v>
      </c>
    </row>
    <row r="70" spans="1:14" ht="15.75">
      <c r="A70" t="s">
        <v>142</v>
      </c>
      <c r="B70" t="s">
        <v>143</v>
      </c>
      <c r="C70">
        <v>3750</v>
      </c>
      <c r="F70" s="5">
        <f t="shared" si="0"/>
        <v>3750</v>
      </c>
      <c r="G70" s="5">
        <f t="shared" si="1"/>
        <v>75</v>
      </c>
      <c r="H70" s="5">
        <f t="shared" si="2"/>
        <v>281.25</v>
      </c>
      <c r="I70" s="5">
        <f t="shared" si="3"/>
        <v>4106.25</v>
      </c>
      <c r="J70" s="5">
        <f t="shared" si="4"/>
        <v>657</v>
      </c>
      <c r="K70" s="5">
        <f t="shared" si="5"/>
        <v>4763.25</v>
      </c>
      <c r="M70" s="1" t="s">
        <v>193</v>
      </c>
      <c r="N70" s="1" t="s">
        <v>240</v>
      </c>
    </row>
    <row r="71" spans="1:14" ht="15.75">
      <c r="A71" t="s">
        <v>144</v>
      </c>
      <c r="B71" t="s">
        <v>145</v>
      </c>
      <c r="C71">
        <v>3300.6</v>
      </c>
      <c r="F71" s="5">
        <f t="shared" si="0"/>
        <v>3300.6</v>
      </c>
      <c r="G71" s="5">
        <f t="shared" si="1"/>
        <v>66.012</v>
      </c>
      <c r="H71" s="5">
        <f t="shared" si="2"/>
        <v>247.54499999999999</v>
      </c>
      <c r="I71" s="5">
        <f t="shared" si="3"/>
        <v>3614.1570000000002</v>
      </c>
      <c r="J71" s="5">
        <f t="shared" si="4"/>
        <v>578.26512000000002</v>
      </c>
      <c r="K71" s="5">
        <f t="shared" si="5"/>
        <v>4192.4221200000002</v>
      </c>
      <c r="M71" s="1" t="s">
        <v>185</v>
      </c>
      <c r="N71" s="1" t="s">
        <v>241</v>
      </c>
    </row>
    <row r="72" spans="1:14" ht="15.75">
      <c r="A72" t="s">
        <v>146</v>
      </c>
      <c r="B72" t="s">
        <v>147</v>
      </c>
      <c r="C72">
        <v>3750</v>
      </c>
      <c r="F72" s="5">
        <f t="shared" si="0"/>
        <v>3750</v>
      </c>
      <c r="G72" s="5">
        <f t="shared" si="1"/>
        <v>75</v>
      </c>
      <c r="H72" s="5">
        <f t="shared" si="2"/>
        <v>281.25</v>
      </c>
      <c r="I72" s="5">
        <f t="shared" si="3"/>
        <v>4106.25</v>
      </c>
      <c r="J72" s="5">
        <f t="shared" si="4"/>
        <v>657</v>
      </c>
      <c r="K72" s="5">
        <f t="shared" si="5"/>
        <v>4763.25</v>
      </c>
      <c r="M72" s="1" t="s">
        <v>223</v>
      </c>
      <c r="N72" s="1" t="s">
        <v>242</v>
      </c>
    </row>
    <row r="73" spans="1:14" ht="15.75">
      <c r="A73" t="s">
        <v>148</v>
      </c>
      <c r="B73" t="s">
        <v>149</v>
      </c>
      <c r="C73">
        <v>3499.95</v>
      </c>
      <c r="F73" s="5">
        <f t="shared" si="0"/>
        <v>3499.95</v>
      </c>
      <c r="G73" s="5">
        <f t="shared" si="1"/>
        <v>69.998999999999995</v>
      </c>
      <c r="H73" s="5">
        <f t="shared" si="2"/>
        <v>262.49624999999997</v>
      </c>
      <c r="I73" s="5">
        <f t="shared" si="3"/>
        <v>3832.4452499999998</v>
      </c>
      <c r="J73" s="5">
        <f t="shared" si="4"/>
        <v>613.19123999999999</v>
      </c>
      <c r="K73" s="5">
        <f t="shared" si="5"/>
        <v>4445.6364899999999</v>
      </c>
      <c r="M73" s="1" t="s">
        <v>175</v>
      </c>
      <c r="N73" s="1" t="s">
        <v>243</v>
      </c>
    </row>
    <row r="74" spans="1:14" ht="15.75">
      <c r="A74" t="s">
        <v>150</v>
      </c>
      <c r="B74" t="s">
        <v>151</v>
      </c>
      <c r="C74">
        <v>3296.85</v>
      </c>
      <c r="F74" s="5">
        <f t="shared" si="0"/>
        <v>3296.85</v>
      </c>
      <c r="G74" s="5">
        <f t="shared" si="1"/>
        <v>65.936999999999998</v>
      </c>
      <c r="H74" s="5">
        <f t="shared" si="2"/>
        <v>247.26374999999999</v>
      </c>
      <c r="I74" s="5">
        <f t="shared" si="3"/>
        <v>3610.0507499999999</v>
      </c>
      <c r="J74" s="5">
        <f t="shared" si="4"/>
        <v>577.60811999999999</v>
      </c>
      <c r="K74" s="5">
        <f t="shared" si="5"/>
        <v>4187.6588700000002</v>
      </c>
      <c r="M74" s="1" t="s">
        <v>185</v>
      </c>
      <c r="N74" s="1" t="s">
        <v>244</v>
      </c>
    </row>
    <row r="75" spans="1:14" ht="15.75">
      <c r="A75" t="s">
        <v>152</v>
      </c>
      <c r="B75" t="s">
        <v>153</v>
      </c>
      <c r="C75">
        <v>3250.05</v>
      </c>
      <c r="F75" s="5">
        <f t="shared" si="0"/>
        <v>3250.05</v>
      </c>
      <c r="G75" s="5">
        <f t="shared" si="1"/>
        <v>65.001000000000005</v>
      </c>
      <c r="H75" s="5">
        <f t="shared" si="2"/>
        <v>243.75375</v>
      </c>
      <c r="I75" s="5">
        <f t="shared" si="3"/>
        <v>3558.8047500000002</v>
      </c>
      <c r="J75" s="5">
        <f t="shared" si="4"/>
        <v>569.40876000000003</v>
      </c>
      <c r="K75" s="5">
        <f t="shared" si="5"/>
        <v>4128.2135100000005</v>
      </c>
      <c r="M75" s="1" t="s">
        <v>175</v>
      </c>
      <c r="N75" s="2" t="s">
        <v>245</v>
      </c>
    </row>
    <row r="76" spans="1:14">
      <c r="F76" s="5"/>
      <c r="G76" s="5"/>
      <c r="H76" s="5"/>
      <c r="I76" s="5"/>
      <c r="J76" s="5"/>
      <c r="K76" s="5"/>
    </row>
    <row r="77" spans="1:14">
      <c r="C77" t="s">
        <v>154</v>
      </c>
      <c r="F77" s="5" t="s">
        <v>154</v>
      </c>
      <c r="G77" s="5" t="s">
        <v>154</v>
      </c>
      <c r="H77" s="5" t="s">
        <v>154</v>
      </c>
      <c r="I77" s="5" t="s">
        <v>154</v>
      </c>
      <c r="J77" s="5" t="s">
        <v>154</v>
      </c>
      <c r="K77" s="5" t="s">
        <v>154</v>
      </c>
    </row>
    <row r="78" spans="1:14" ht="15.75" thickBot="1">
      <c r="A78" t="s">
        <v>155</v>
      </c>
      <c r="B78" t="s">
        <v>156</v>
      </c>
      <c r="C78">
        <v>303066.42</v>
      </c>
      <c r="F78" s="5">
        <f>SUM(F11:F76)</f>
        <v>303066.41999999993</v>
      </c>
      <c r="G78" s="5">
        <f t="shared" ref="G78:K78" si="6">SUM(G11:G76)</f>
        <v>6061.3284000000003</v>
      </c>
      <c r="H78" s="5">
        <f t="shared" si="6"/>
        <v>22729.981499999987</v>
      </c>
      <c r="I78" s="5">
        <f t="shared" si="6"/>
        <v>331857.72990000003</v>
      </c>
      <c r="J78" s="5">
        <f t="shared" si="6"/>
        <v>53097.236784000008</v>
      </c>
      <c r="K78" s="5">
        <f t="shared" si="6"/>
        <v>384954.96668399993</v>
      </c>
    </row>
    <row r="79" spans="1:14" ht="15.75" thickTop="1"/>
    <row r="80" spans="1:14">
      <c r="C80" t="s">
        <v>156</v>
      </c>
    </row>
    <row r="81" spans="1:2">
      <c r="A81" t="s">
        <v>156</v>
      </c>
      <c r="B81" t="s">
        <v>156</v>
      </c>
    </row>
  </sheetData>
  <autoFilter ref="A10:N75"/>
  <mergeCells count="1">
    <mergeCell ref="F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1"/>
  <sheetViews>
    <sheetView workbookViewId="0">
      <pane xSplit="2" ySplit="10" topLeftCell="D59" activePane="bottomRight" state="frozen"/>
      <selection pane="topRight" activeCell="C1" sqref="C1"/>
      <selection pane="bottomLeft" activeCell="A11" sqref="A11"/>
      <selection pane="bottomRight" activeCell="G75" sqref="G75"/>
    </sheetView>
  </sheetViews>
  <sheetFormatPr baseColWidth="10" defaultRowHeight="15"/>
  <cols>
    <col min="1" max="1" width="12.28515625" customWidth="1"/>
    <col min="2" max="2" width="30.7109375" customWidth="1"/>
    <col min="3" max="5" width="15.7109375" customWidth="1"/>
    <col min="6" max="6" width="23.5703125" bestFit="1" customWidth="1"/>
    <col min="7" max="7" width="21.5703125" bestFit="1" customWidth="1"/>
    <col min="8" max="16" width="15.7109375" customWidth="1"/>
  </cols>
  <sheetData>
    <row r="1" spans="1:16" ht="18" customHeight="1">
      <c r="A1" t="s">
        <v>0</v>
      </c>
      <c r="B1" s="17" t="s">
        <v>156</v>
      </c>
      <c r="C1" s="17"/>
    </row>
    <row r="2" spans="1:16" ht="24.95" customHeight="1">
      <c r="A2" t="s">
        <v>1</v>
      </c>
      <c r="B2" t="s">
        <v>2</v>
      </c>
    </row>
    <row r="3" spans="1:16">
      <c r="B3" t="s">
        <v>3</v>
      </c>
    </row>
    <row r="4" spans="1:16">
      <c r="B4" t="s">
        <v>4</v>
      </c>
    </row>
    <row r="5" spans="1:16">
      <c r="B5" t="s">
        <v>5</v>
      </c>
    </row>
    <row r="6" spans="1:16">
      <c r="B6" t="s">
        <v>6</v>
      </c>
    </row>
    <row r="8" spans="1:16" ht="15.75" thickBot="1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  <c r="M8" t="s">
        <v>19</v>
      </c>
      <c r="N8" t="s">
        <v>20</v>
      </c>
      <c r="O8" t="s">
        <v>21</v>
      </c>
      <c r="P8" t="s">
        <v>22</v>
      </c>
    </row>
    <row r="9" spans="1:16" ht="15.75" thickTop="1">
      <c r="A9" t="s">
        <v>23</v>
      </c>
    </row>
    <row r="11" spans="1:16">
      <c r="A11" t="s">
        <v>24</v>
      </c>
      <c r="B11" t="s">
        <v>25</v>
      </c>
      <c r="C11">
        <v>2750.1</v>
      </c>
      <c r="D11">
        <v>0</v>
      </c>
      <c r="E11">
        <v>2750.1</v>
      </c>
      <c r="F11">
        <v>0</v>
      </c>
      <c r="G11">
        <v>0</v>
      </c>
      <c r="H11">
        <v>0</v>
      </c>
      <c r="I11">
        <v>49.79</v>
      </c>
      <c r="J11">
        <v>375.61</v>
      </c>
      <c r="K11">
        <v>0</v>
      </c>
      <c r="L11">
        <v>-0.04</v>
      </c>
      <c r="M11">
        <v>0</v>
      </c>
      <c r="N11">
        <v>533.34</v>
      </c>
      <c r="O11">
        <v>958.7</v>
      </c>
      <c r="P11">
        <v>1791.4</v>
      </c>
    </row>
    <row r="12" spans="1:16">
      <c r="A12" t="s">
        <v>26</v>
      </c>
      <c r="B12" t="s">
        <v>27</v>
      </c>
      <c r="C12">
        <v>2500.0500000000002</v>
      </c>
      <c r="D12">
        <v>0</v>
      </c>
      <c r="E12">
        <v>2500.0500000000002</v>
      </c>
      <c r="F12">
        <v>0</v>
      </c>
      <c r="G12">
        <v>0</v>
      </c>
      <c r="H12">
        <v>0</v>
      </c>
      <c r="I12">
        <v>7.67</v>
      </c>
      <c r="J12">
        <v>66.290000000000006</v>
      </c>
      <c r="K12">
        <v>0</v>
      </c>
      <c r="L12">
        <v>-0.11</v>
      </c>
      <c r="M12">
        <v>0</v>
      </c>
      <c r="N12">
        <v>880</v>
      </c>
      <c r="O12">
        <v>953.85</v>
      </c>
      <c r="P12">
        <v>1546.2</v>
      </c>
    </row>
    <row r="13" spans="1:16">
      <c r="A13" t="s">
        <v>28</v>
      </c>
      <c r="B13" t="s">
        <v>29</v>
      </c>
      <c r="C13">
        <v>5000.1000000000004</v>
      </c>
      <c r="D13">
        <v>0</v>
      </c>
      <c r="E13">
        <v>5000.1000000000004</v>
      </c>
      <c r="F13">
        <v>692</v>
      </c>
      <c r="G13">
        <v>0</v>
      </c>
      <c r="H13">
        <v>0</v>
      </c>
      <c r="I13">
        <v>523.55999999999995</v>
      </c>
      <c r="J13">
        <v>394.88</v>
      </c>
      <c r="K13">
        <v>0</v>
      </c>
      <c r="L13">
        <v>0.06</v>
      </c>
      <c r="M13">
        <v>0</v>
      </c>
      <c r="N13">
        <v>640</v>
      </c>
      <c r="O13">
        <v>2250.5</v>
      </c>
      <c r="P13">
        <v>2749.6</v>
      </c>
    </row>
    <row r="14" spans="1:16">
      <c r="A14" t="s">
        <v>30</v>
      </c>
      <c r="B14" t="s">
        <v>31</v>
      </c>
      <c r="C14">
        <v>3000</v>
      </c>
      <c r="D14">
        <v>0</v>
      </c>
      <c r="E14">
        <v>3000</v>
      </c>
      <c r="F14">
        <v>856</v>
      </c>
      <c r="G14">
        <v>0</v>
      </c>
      <c r="H14">
        <v>0</v>
      </c>
      <c r="I14">
        <v>76.98</v>
      </c>
      <c r="J14">
        <v>157.72999999999999</v>
      </c>
      <c r="K14">
        <v>0</v>
      </c>
      <c r="L14">
        <v>0.15</v>
      </c>
      <c r="M14">
        <v>0</v>
      </c>
      <c r="N14">
        <v>533.34</v>
      </c>
      <c r="O14">
        <v>1624.2</v>
      </c>
      <c r="P14">
        <v>1375.8</v>
      </c>
    </row>
    <row r="15" spans="1:16">
      <c r="A15" t="s">
        <v>32</v>
      </c>
      <c r="B15" t="s">
        <v>33</v>
      </c>
      <c r="C15">
        <v>2500.0500000000002</v>
      </c>
      <c r="D15">
        <v>166.66</v>
      </c>
      <c r="E15">
        <v>2666.71</v>
      </c>
      <c r="F15">
        <v>0</v>
      </c>
      <c r="G15">
        <v>0</v>
      </c>
      <c r="H15">
        <v>0</v>
      </c>
      <c r="I15">
        <v>40.72</v>
      </c>
      <c r="J15">
        <v>66.2</v>
      </c>
      <c r="K15">
        <v>0</v>
      </c>
      <c r="L15">
        <v>-0.01</v>
      </c>
      <c r="M15">
        <v>0</v>
      </c>
      <c r="N15">
        <v>0</v>
      </c>
      <c r="O15">
        <v>106.91</v>
      </c>
      <c r="P15">
        <v>2559.8000000000002</v>
      </c>
    </row>
    <row r="16" spans="1:16">
      <c r="A16" t="s">
        <v>34</v>
      </c>
      <c r="B16" t="s">
        <v>35</v>
      </c>
      <c r="C16">
        <v>2500.0500000000002</v>
      </c>
      <c r="D16">
        <v>0</v>
      </c>
      <c r="E16">
        <v>2500.0500000000002</v>
      </c>
      <c r="F16">
        <v>0</v>
      </c>
      <c r="G16">
        <v>0</v>
      </c>
      <c r="H16">
        <v>0</v>
      </c>
      <c r="I16">
        <v>7.67</v>
      </c>
      <c r="J16">
        <v>309.94</v>
      </c>
      <c r="K16">
        <v>0</v>
      </c>
      <c r="L16">
        <v>0.04</v>
      </c>
      <c r="M16">
        <v>0</v>
      </c>
      <c r="N16">
        <v>0</v>
      </c>
      <c r="O16">
        <v>317.64999999999998</v>
      </c>
      <c r="P16">
        <v>2182.4</v>
      </c>
    </row>
    <row r="17" spans="1:16">
      <c r="A17" t="s">
        <v>36</v>
      </c>
      <c r="B17" t="s">
        <v>37</v>
      </c>
      <c r="C17">
        <v>7500</v>
      </c>
      <c r="D17">
        <v>0</v>
      </c>
      <c r="E17">
        <v>7500</v>
      </c>
      <c r="F17">
        <v>0</v>
      </c>
      <c r="G17">
        <v>0</v>
      </c>
      <c r="H17">
        <v>0</v>
      </c>
      <c r="I17">
        <v>1054.74</v>
      </c>
      <c r="J17">
        <v>217.85</v>
      </c>
      <c r="K17">
        <v>0</v>
      </c>
      <c r="L17">
        <v>0.01</v>
      </c>
      <c r="M17">
        <v>0</v>
      </c>
      <c r="N17">
        <v>0</v>
      </c>
      <c r="O17">
        <v>1272.5999999999999</v>
      </c>
      <c r="P17">
        <v>6227.4</v>
      </c>
    </row>
    <row r="18" spans="1:16">
      <c r="A18" t="s">
        <v>38</v>
      </c>
      <c r="B18" t="s">
        <v>39</v>
      </c>
      <c r="C18">
        <v>1200.5999999999999</v>
      </c>
      <c r="D18">
        <v>1816</v>
      </c>
      <c r="E18">
        <v>3016.6</v>
      </c>
      <c r="F18">
        <v>0</v>
      </c>
      <c r="G18">
        <v>0</v>
      </c>
      <c r="H18">
        <v>0</v>
      </c>
      <c r="I18">
        <v>78.790000000000006</v>
      </c>
      <c r="J18">
        <v>73.7</v>
      </c>
      <c r="K18">
        <v>0</v>
      </c>
      <c r="L18">
        <v>0.09</v>
      </c>
      <c r="M18">
        <v>0</v>
      </c>
      <c r="N18">
        <v>162.82</v>
      </c>
      <c r="O18">
        <v>315.39999999999998</v>
      </c>
      <c r="P18">
        <v>2701.2</v>
      </c>
    </row>
    <row r="19" spans="1:16">
      <c r="A19" t="s">
        <v>40</v>
      </c>
      <c r="B19" t="s">
        <v>41</v>
      </c>
      <c r="C19">
        <v>10000.049999999999</v>
      </c>
      <c r="D19">
        <v>0</v>
      </c>
      <c r="E19">
        <v>10000.049999999999</v>
      </c>
      <c r="F19">
        <v>0</v>
      </c>
      <c r="G19">
        <v>0</v>
      </c>
      <c r="H19">
        <v>0</v>
      </c>
      <c r="I19">
        <v>1588.75</v>
      </c>
      <c r="J19">
        <v>823.46</v>
      </c>
      <c r="K19">
        <v>0</v>
      </c>
      <c r="L19">
        <v>0.04</v>
      </c>
      <c r="M19">
        <v>0</v>
      </c>
      <c r="N19">
        <v>0</v>
      </c>
      <c r="O19">
        <v>2412.25</v>
      </c>
      <c r="P19">
        <v>7587.8</v>
      </c>
    </row>
    <row r="20" spans="1:16">
      <c r="A20" t="s">
        <v>42</v>
      </c>
      <c r="B20" t="s">
        <v>43</v>
      </c>
      <c r="C20">
        <v>720.36</v>
      </c>
      <c r="D20">
        <v>930</v>
      </c>
      <c r="E20">
        <v>1650.36</v>
      </c>
      <c r="F20">
        <v>0</v>
      </c>
      <c r="G20">
        <v>0</v>
      </c>
      <c r="H20">
        <v>-105.98</v>
      </c>
      <c r="I20">
        <v>0</v>
      </c>
      <c r="J20">
        <v>0</v>
      </c>
      <c r="K20">
        <v>0</v>
      </c>
      <c r="L20">
        <v>-0.06</v>
      </c>
      <c r="M20">
        <v>0</v>
      </c>
      <c r="N20">
        <v>0</v>
      </c>
      <c r="O20">
        <v>-106.04</v>
      </c>
      <c r="P20">
        <v>1756.4</v>
      </c>
    </row>
    <row r="21" spans="1:16">
      <c r="A21" t="s">
        <v>44</v>
      </c>
      <c r="B21" t="s">
        <v>45</v>
      </c>
      <c r="C21">
        <v>1516.69</v>
      </c>
      <c r="D21">
        <v>0</v>
      </c>
      <c r="E21">
        <v>1516.69</v>
      </c>
      <c r="F21">
        <v>0</v>
      </c>
      <c r="G21">
        <v>0</v>
      </c>
      <c r="H21">
        <v>-114.54</v>
      </c>
      <c r="I21">
        <v>0</v>
      </c>
      <c r="J21">
        <v>47.7</v>
      </c>
      <c r="K21">
        <v>0</v>
      </c>
      <c r="L21">
        <v>-7.0000000000000007E-2</v>
      </c>
      <c r="M21">
        <v>0</v>
      </c>
      <c r="N21">
        <v>0</v>
      </c>
      <c r="O21">
        <v>-66.91</v>
      </c>
      <c r="P21">
        <v>1583.6</v>
      </c>
    </row>
    <row r="22" spans="1:16">
      <c r="A22" t="s">
        <v>46</v>
      </c>
      <c r="B22" t="s">
        <v>47</v>
      </c>
      <c r="C22">
        <v>2500.0500000000002</v>
      </c>
      <c r="D22">
        <v>0</v>
      </c>
      <c r="E22">
        <v>2500.0500000000002</v>
      </c>
      <c r="F22">
        <v>0</v>
      </c>
      <c r="G22">
        <v>0</v>
      </c>
      <c r="H22">
        <v>0</v>
      </c>
      <c r="I22">
        <v>7.67</v>
      </c>
      <c r="J22">
        <v>117.33</v>
      </c>
      <c r="K22">
        <v>0</v>
      </c>
      <c r="L22">
        <v>-0.09</v>
      </c>
      <c r="M22">
        <v>0</v>
      </c>
      <c r="N22">
        <v>533.34</v>
      </c>
      <c r="O22">
        <v>658.25</v>
      </c>
      <c r="P22">
        <v>1841.8</v>
      </c>
    </row>
    <row r="23" spans="1:16">
      <c r="A23" t="s">
        <v>48</v>
      </c>
      <c r="B23" t="s">
        <v>49</v>
      </c>
      <c r="C23">
        <v>3249.9</v>
      </c>
      <c r="D23">
        <v>866.66</v>
      </c>
      <c r="E23">
        <v>4116.5600000000004</v>
      </c>
      <c r="F23">
        <v>0</v>
      </c>
      <c r="G23">
        <v>0</v>
      </c>
      <c r="H23">
        <v>0</v>
      </c>
      <c r="I23">
        <v>367.68</v>
      </c>
      <c r="J23">
        <v>98.07</v>
      </c>
      <c r="K23">
        <v>0</v>
      </c>
      <c r="L23">
        <v>7.0000000000000007E-2</v>
      </c>
      <c r="M23">
        <v>0</v>
      </c>
      <c r="N23">
        <v>533.34</v>
      </c>
      <c r="O23">
        <v>999.16</v>
      </c>
      <c r="P23">
        <v>3117.4</v>
      </c>
    </row>
    <row r="24" spans="1:16">
      <c r="A24" t="s">
        <v>50</v>
      </c>
      <c r="B24" t="s">
        <v>51</v>
      </c>
      <c r="C24">
        <v>2500.0500000000002</v>
      </c>
      <c r="D24">
        <v>0</v>
      </c>
      <c r="E24">
        <v>2500.0500000000002</v>
      </c>
      <c r="F24">
        <v>0</v>
      </c>
      <c r="G24">
        <v>0</v>
      </c>
      <c r="H24">
        <v>0</v>
      </c>
      <c r="I24">
        <v>7.67</v>
      </c>
      <c r="J24">
        <v>116.39</v>
      </c>
      <c r="K24">
        <v>0</v>
      </c>
      <c r="L24">
        <v>-0.01</v>
      </c>
      <c r="M24">
        <v>0</v>
      </c>
      <c r="N24">
        <v>0</v>
      </c>
      <c r="O24">
        <v>124.05</v>
      </c>
      <c r="P24">
        <v>2376</v>
      </c>
    </row>
    <row r="25" spans="1:16">
      <c r="A25" t="s">
        <v>52</v>
      </c>
      <c r="B25" t="s">
        <v>53</v>
      </c>
      <c r="C25">
        <v>2500.0500000000002</v>
      </c>
      <c r="D25">
        <v>0</v>
      </c>
      <c r="E25">
        <v>2500.0500000000002</v>
      </c>
      <c r="F25">
        <v>0</v>
      </c>
      <c r="G25">
        <v>0</v>
      </c>
      <c r="H25">
        <v>0</v>
      </c>
      <c r="I25">
        <v>7.67</v>
      </c>
      <c r="J25">
        <v>66.290000000000006</v>
      </c>
      <c r="K25">
        <v>0</v>
      </c>
      <c r="L25">
        <v>-0.11</v>
      </c>
      <c r="M25">
        <v>0</v>
      </c>
      <c r="N25">
        <v>0</v>
      </c>
      <c r="O25">
        <v>73.849999999999994</v>
      </c>
      <c r="P25">
        <v>2426.1999999999998</v>
      </c>
    </row>
    <row r="26" spans="1:16">
      <c r="A26" t="s">
        <v>54</v>
      </c>
      <c r="B26" t="s">
        <v>55</v>
      </c>
      <c r="C26">
        <v>1200.5999999999999</v>
      </c>
      <c r="D26">
        <v>2850</v>
      </c>
      <c r="E26">
        <v>4050.6</v>
      </c>
      <c r="F26">
        <v>0</v>
      </c>
      <c r="G26">
        <v>0</v>
      </c>
      <c r="H26">
        <v>0</v>
      </c>
      <c r="I26">
        <v>357.13</v>
      </c>
      <c r="J26">
        <v>97.23</v>
      </c>
      <c r="K26">
        <v>0</v>
      </c>
      <c r="L26">
        <v>0.04</v>
      </c>
      <c r="M26">
        <v>0</v>
      </c>
      <c r="N26">
        <v>0</v>
      </c>
      <c r="O26">
        <v>454.4</v>
      </c>
      <c r="P26">
        <v>3596.2</v>
      </c>
    </row>
    <row r="27" spans="1:16">
      <c r="A27" t="s">
        <v>56</v>
      </c>
      <c r="B27" t="s">
        <v>57</v>
      </c>
      <c r="C27">
        <v>1200.5999999999999</v>
      </c>
      <c r="D27">
        <v>2940</v>
      </c>
      <c r="E27">
        <v>4140.6000000000004</v>
      </c>
      <c r="F27">
        <v>0</v>
      </c>
      <c r="G27">
        <v>0</v>
      </c>
      <c r="H27">
        <v>0</v>
      </c>
      <c r="I27">
        <v>371.53</v>
      </c>
      <c r="J27">
        <v>109.83</v>
      </c>
      <c r="K27">
        <v>0</v>
      </c>
      <c r="L27">
        <v>-0.1</v>
      </c>
      <c r="M27">
        <v>0</v>
      </c>
      <c r="N27">
        <v>823.34</v>
      </c>
      <c r="O27">
        <v>1304.5999999999999</v>
      </c>
      <c r="P27">
        <v>2836</v>
      </c>
    </row>
    <row r="28" spans="1:16">
      <c r="A28" t="s">
        <v>58</v>
      </c>
      <c r="B28" t="s">
        <v>59</v>
      </c>
      <c r="C28">
        <v>2500.0500000000002</v>
      </c>
      <c r="D28">
        <v>0</v>
      </c>
      <c r="E28">
        <v>2500.0500000000002</v>
      </c>
      <c r="F28">
        <v>240</v>
      </c>
      <c r="G28">
        <v>0</v>
      </c>
      <c r="H28">
        <v>0</v>
      </c>
      <c r="I28">
        <v>7.67</v>
      </c>
      <c r="J28">
        <v>552.20000000000005</v>
      </c>
      <c r="K28">
        <v>0</v>
      </c>
      <c r="L28">
        <v>-0.02</v>
      </c>
      <c r="M28">
        <v>0</v>
      </c>
      <c r="N28">
        <v>0</v>
      </c>
      <c r="O28">
        <v>799.85</v>
      </c>
      <c r="P28">
        <v>1700.2</v>
      </c>
    </row>
    <row r="29" spans="1:16">
      <c r="A29" t="s">
        <v>60</v>
      </c>
      <c r="B29" t="s">
        <v>61</v>
      </c>
      <c r="C29">
        <v>3250.05</v>
      </c>
      <c r="D29">
        <v>649.99</v>
      </c>
      <c r="E29">
        <v>3900.04</v>
      </c>
      <c r="F29">
        <v>0</v>
      </c>
      <c r="G29">
        <v>0</v>
      </c>
      <c r="H29">
        <v>0</v>
      </c>
      <c r="I29">
        <v>333.04</v>
      </c>
      <c r="J29">
        <v>86.06</v>
      </c>
      <c r="K29">
        <v>0</v>
      </c>
      <c r="L29">
        <v>-0.06</v>
      </c>
      <c r="M29">
        <v>0</v>
      </c>
      <c r="N29">
        <v>0</v>
      </c>
      <c r="O29">
        <v>419.04</v>
      </c>
      <c r="P29">
        <v>3481</v>
      </c>
    </row>
    <row r="30" spans="1:16">
      <c r="A30" t="s">
        <v>62</v>
      </c>
      <c r="B30" t="s">
        <v>63</v>
      </c>
      <c r="C30">
        <v>20000.099999999999</v>
      </c>
      <c r="D30">
        <v>0</v>
      </c>
      <c r="E30">
        <v>20000.099999999999</v>
      </c>
      <c r="F30">
        <v>0</v>
      </c>
      <c r="G30">
        <v>0</v>
      </c>
      <c r="H30">
        <v>0</v>
      </c>
      <c r="I30">
        <v>4184.68</v>
      </c>
      <c r="J30">
        <v>823.46</v>
      </c>
      <c r="K30">
        <v>0</v>
      </c>
      <c r="L30">
        <v>-0.04</v>
      </c>
      <c r="M30">
        <v>0</v>
      </c>
      <c r="N30">
        <v>0</v>
      </c>
      <c r="O30">
        <v>5008.1000000000004</v>
      </c>
      <c r="P30">
        <v>14992</v>
      </c>
    </row>
    <row r="31" spans="1:16">
      <c r="A31" t="s">
        <v>64</v>
      </c>
      <c r="B31" t="s">
        <v>65</v>
      </c>
      <c r="C31">
        <v>2500.0500000000002</v>
      </c>
      <c r="D31">
        <v>0</v>
      </c>
      <c r="E31">
        <v>2500.0500000000002</v>
      </c>
      <c r="F31">
        <v>0</v>
      </c>
      <c r="G31">
        <v>0</v>
      </c>
      <c r="H31">
        <v>0</v>
      </c>
      <c r="I31">
        <v>7.67</v>
      </c>
      <c r="J31">
        <v>204.72</v>
      </c>
      <c r="K31">
        <v>0</v>
      </c>
      <c r="L31">
        <v>-0.14000000000000001</v>
      </c>
      <c r="M31">
        <v>0</v>
      </c>
      <c r="N31">
        <v>0</v>
      </c>
      <c r="O31">
        <v>212.25</v>
      </c>
      <c r="P31">
        <v>2287.8000000000002</v>
      </c>
    </row>
    <row r="32" spans="1:16">
      <c r="A32" t="s">
        <v>66</v>
      </c>
      <c r="B32" t="s">
        <v>67</v>
      </c>
      <c r="C32">
        <v>38036.25</v>
      </c>
      <c r="D32">
        <v>0</v>
      </c>
      <c r="E32">
        <v>38036.25</v>
      </c>
      <c r="F32">
        <v>333</v>
      </c>
      <c r="G32">
        <v>0</v>
      </c>
      <c r="H32">
        <v>0</v>
      </c>
      <c r="I32">
        <v>9739.48</v>
      </c>
      <c r="J32">
        <v>823.46</v>
      </c>
      <c r="K32">
        <v>0</v>
      </c>
      <c r="L32">
        <v>-0.09</v>
      </c>
      <c r="M32">
        <v>0</v>
      </c>
      <c r="N32">
        <v>0</v>
      </c>
      <c r="O32">
        <v>10895.85</v>
      </c>
      <c r="P32">
        <v>27140.400000000001</v>
      </c>
    </row>
    <row r="33" spans="1:16">
      <c r="A33" t="s">
        <v>68</v>
      </c>
      <c r="B33" t="s">
        <v>69</v>
      </c>
      <c r="C33">
        <v>7500</v>
      </c>
      <c r="D33">
        <v>0</v>
      </c>
      <c r="E33">
        <v>7500</v>
      </c>
      <c r="F33">
        <v>1281</v>
      </c>
      <c r="G33">
        <v>0</v>
      </c>
      <c r="H33">
        <v>0</v>
      </c>
      <c r="I33">
        <v>1054.74</v>
      </c>
      <c r="J33">
        <v>523.5</v>
      </c>
      <c r="K33">
        <v>0</v>
      </c>
      <c r="L33">
        <v>-0.18</v>
      </c>
      <c r="M33">
        <v>0</v>
      </c>
      <c r="N33">
        <v>533.34</v>
      </c>
      <c r="O33">
        <v>3392.4</v>
      </c>
      <c r="P33">
        <v>4107.6000000000004</v>
      </c>
    </row>
    <row r="34" spans="1:16">
      <c r="A34" t="s">
        <v>70</v>
      </c>
      <c r="B34" t="s">
        <v>71</v>
      </c>
      <c r="C34">
        <v>3499.95</v>
      </c>
      <c r="D34">
        <v>0</v>
      </c>
      <c r="E34">
        <v>3499.95</v>
      </c>
      <c r="F34">
        <v>0</v>
      </c>
      <c r="G34">
        <v>0</v>
      </c>
      <c r="H34">
        <v>0</v>
      </c>
      <c r="I34">
        <v>151.65</v>
      </c>
      <c r="J34">
        <v>111.55</v>
      </c>
      <c r="K34">
        <v>0</v>
      </c>
      <c r="L34">
        <v>-0.05</v>
      </c>
      <c r="M34">
        <v>0</v>
      </c>
      <c r="N34">
        <v>0</v>
      </c>
      <c r="O34">
        <v>263.14999999999998</v>
      </c>
      <c r="P34">
        <v>3236.8</v>
      </c>
    </row>
    <row r="35" spans="1:16">
      <c r="A35" t="s">
        <v>72</v>
      </c>
      <c r="B35" t="s">
        <v>73</v>
      </c>
      <c r="C35">
        <v>3750</v>
      </c>
      <c r="D35">
        <v>0</v>
      </c>
      <c r="E35">
        <v>3750</v>
      </c>
      <c r="F35">
        <v>0</v>
      </c>
      <c r="G35">
        <v>0</v>
      </c>
      <c r="H35">
        <v>0</v>
      </c>
      <c r="I35">
        <v>309.02999999999997</v>
      </c>
      <c r="J35">
        <v>101.68</v>
      </c>
      <c r="K35">
        <v>0</v>
      </c>
      <c r="L35">
        <v>0.09</v>
      </c>
      <c r="M35">
        <v>0</v>
      </c>
      <c r="N35">
        <v>0</v>
      </c>
      <c r="O35">
        <v>410.8</v>
      </c>
      <c r="P35">
        <v>3339.2</v>
      </c>
    </row>
    <row r="36" spans="1:16">
      <c r="A36" t="s">
        <v>74</v>
      </c>
      <c r="B36" t="s">
        <v>75</v>
      </c>
      <c r="C36">
        <v>1200.5999999999999</v>
      </c>
      <c r="D36">
        <v>2783.76</v>
      </c>
      <c r="E36">
        <v>3984.36</v>
      </c>
      <c r="F36">
        <v>0</v>
      </c>
      <c r="G36">
        <v>0</v>
      </c>
      <c r="H36">
        <v>0</v>
      </c>
      <c r="I36">
        <v>346.53</v>
      </c>
      <c r="J36">
        <v>122.69</v>
      </c>
      <c r="K36">
        <v>0</v>
      </c>
      <c r="L36">
        <v>-0.06</v>
      </c>
      <c r="M36">
        <v>0</v>
      </c>
      <c r="N36">
        <v>500</v>
      </c>
      <c r="O36">
        <v>969.16</v>
      </c>
      <c r="P36">
        <v>3015.2</v>
      </c>
    </row>
    <row r="37" spans="1:16">
      <c r="A37" t="s">
        <v>76</v>
      </c>
      <c r="B37" t="s">
        <v>77</v>
      </c>
      <c r="C37">
        <v>1200.5999999999999</v>
      </c>
      <c r="D37">
        <v>2227.5</v>
      </c>
      <c r="E37">
        <v>3428.1</v>
      </c>
      <c r="F37">
        <v>0</v>
      </c>
      <c r="G37">
        <v>0</v>
      </c>
      <c r="H37">
        <v>0</v>
      </c>
      <c r="I37">
        <v>143.84</v>
      </c>
      <c r="J37">
        <v>92.51</v>
      </c>
      <c r="K37">
        <v>0</v>
      </c>
      <c r="L37">
        <v>-0.05</v>
      </c>
      <c r="M37">
        <v>0</v>
      </c>
      <c r="N37">
        <v>0</v>
      </c>
      <c r="O37">
        <v>236.3</v>
      </c>
      <c r="P37">
        <v>3191.8</v>
      </c>
    </row>
    <row r="38" spans="1:16">
      <c r="A38" t="s">
        <v>78</v>
      </c>
      <c r="B38" t="s">
        <v>79</v>
      </c>
      <c r="C38">
        <v>2500.0500000000002</v>
      </c>
      <c r="D38">
        <v>166.66</v>
      </c>
      <c r="E38">
        <v>2666.71</v>
      </c>
      <c r="F38">
        <v>0</v>
      </c>
      <c r="G38">
        <v>0</v>
      </c>
      <c r="H38">
        <v>0</v>
      </c>
      <c r="I38">
        <v>40.72</v>
      </c>
      <c r="J38">
        <v>116.49</v>
      </c>
      <c r="K38">
        <v>0</v>
      </c>
      <c r="L38">
        <v>-0.05</v>
      </c>
      <c r="M38">
        <v>0</v>
      </c>
      <c r="N38">
        <v>533.35</v>
      </c>
      <c r="O38">
        <v>690.51</v>
      </c>
      <c r="P38">
        <v>1976.2</v>
      </c>
    </row>
    <row r="39" spans="1:16">
      <c r="A39" t="s">
        <v>80</v>
      </c>
      <c r="B39" t="s">
        <v>81</v>
      </c>
      <c r="C39">
        <v>2500.0500000000002</v>
      </c>
      <c r="D39">
        <v>0</v>
      </c>
      <c r="E39">
        <v>2500.0500000000002</v>
      </c>
      <c r="F39">
        <v>0</v>
      </c>
      <c r="G39">
        <v>0</v>
      </c>
      <c r="H39">
        <v>0</v>
      </c>
      <c r="I39">
        <v>7.67</v>
      </c>
      <c r="J39">
        <v>78.08</v>
      </c>
      <c r="K39">
        <v>0</v>
      </c>
      <c r="L39">
        <v>-0.05</v>
      </c>
      <c r="M39">
        <v>0</v>
      </c>
      <c r="N39">
        <v>533.35</v>
      </c>
      <c r="O39">
        <v>619.04999999999995</v>
      </c>
      <c r="P39">
        <v>1881</v>
      </c>
    </row>
    <row r="40" spans="1:16">
      <c r="A40" t="s">
        <v>82</v>
      </c>
      <c r="B40" t="s">
        <v>83</v>
      </c>
      <c r="C40">
        <v>1200.5999999999999</v>
      </c>
      <c r="D40">
        <v>6312</v>
      </c>
      <c r="E40">
        <v>7512.6</v>
      </c>
      <c r="F40">
        <v>0</v>
      </c>
      <c r="G40">
        <v>0</v>
      </c>
      <c r="H40">
        <v>0</v>
      </c>
      <c r="I40">
        <v>1057.43</v>
      </c>
      <c r="J40">
        <v>230.8</v>
      </c>
      <c r="K40">
        <v>0</v>
      </c>
      <c r="L40">
        <v>-0.03</v>
      </c>
      <c r="M40">
        <v>0</v>
      </c>
      <c r="N40">
        <v>0</v>
      </c>
      <c r="O40">
        <v>1288.2</v>
      </c>
      <c r="P40">
        <v>6224.4</v>
      </c>
    </row>
    <row r="41" spans="1:16">
      <c r="A41" t="s">
        <v>84</v>
      </c>
      <c r="B41" t="s">
        <v>85</v>
      </c>
      <c r="C41">
        <v>1200.5999999999999</v>
      </c>
      <c r="D41">
        <v>3750</v>
      </c>
      <c r="E41">
        <v>4950.6000000000004</v>
      </c>
      <c r="F41">
        <v>747</v>
      </c>
      <c r="G41">
        <v>0</v>
      </c>
      <c r="H41">
        <v>0</v>
      </c>
      <c r="I41">
        <v>514.69000000000005</v>
      </c>
      <c r="J41">
        <v>145.4</v>
      </c>
      <c r="K41">
        <v>0</v>
      </c>
      <c r="L41">
        <v>-0.09</v>
      </c>
      <c r="M41">
        <v>0</v>
      </c>
      <c r="N41">
        <v>350</v>
      </c>
      <c r="O41">
        <v>1757</v>
      </c>
      <c r="P41">
        <v>3193.6</v>
      </c>
    </row>
    <row r="42" spans="1:16">
      <c r="A42" t="s">
        <v>86</v>
      </c>
      <c r="B42" t="s">
        <v>87</v>
      </c>
      <c r="C42">
        <v>4000.05</v>
      </c>
      <c r="D42">
        <v>1000</v>
      </c>
      <c r="E42">
        <v>5000.05</v>
      </c>
      <c r="F42">
        <v>0</v>
      </c>
      <c r="G42">
        <v>0</v>
      </c>
      <c r="H42">
        <v>0</v>
      </c>
      <c r="I42">
        <v>523.54999999999995</v>
      </c>
      <c r="J42">
        <v>289.79000000000002</v>
      </c>
      <c r="K42">
        <v>0</v>
      </c>
      <c r="L42">
        <v>0.11</v>
      </c>
      <c r="M42">
        <v>0</v>
      </c>
      <c r="N42">
        <v>400</v>
      </c>
      <c r="O42">
        <v>1213.45</v>
      </c>
      <c r="P42">
        <v>3786.6</v>
      </c>
    </row>
    <row r="43" spans="1:16">
      <c r="A43" t="s">
        <v>88</v>
      </c>
      <c r="B43" t="s">
        <v>89</v>
      </c>
      <c r="C43">
        <v>2250</v>
      </c>
      <c r="D43">
        <v>1475</v>
      </c>
      <c r="E43">
        <v>3725</v>
      </c>
      <c r="F43">
        <v>0</v>
      </c>
      <c r="G43">
        <v>0</v>
      </c>
      <c r="H43">
        <v>0</v>
      </c>
      <c r="I43">
        <v>305.02999999999997</v>
      </c>
      <c r="J43">
        <v>121.99</v>
      </c>
      <c r="K43">
        <v>0</v>
      </c>
      <c r="L43">
        <v>-0.02</v>
      </c>
      <c r="M43">
        <v>0</v>
      </c>
      <c r="N43">
        <v>0</v>
      </c>
      <c r="O43">
        <v>427</v>
      </c>
      <c r="P43">
        <v>3298</v>
      </c>
    </row>
    <row r="44" spans="1:16">
      <c r="A44" t="s">
        <v>90</v>
      </c>
      <c r="B44" t="s">
        <v>91</v>
      </c>
      <c r="C44">
        <v>3250.05</v>
      </c>
      <c r="D44">
        <v>433.33</v>
      </c>
      <c r="E44">
        <v>3683.38</v>
      </c>
      <c r="F44">
        <v>0</v>
      </c>
      <c r="G44">
        <v>326</v>
      </c>
      <c r="H44">
        <v>0</v>
      </c>
      <c r="I44">
        <v>298.37</v>
      </c>
      <c r="J44">
        <v>133.35</v>
      </c>
      <c r="K44">
        <v>0</v>
      </c>
      <c r="L44">
        <v>0.06</v>
      </c>
      <c r="M44">
        <v>0</v>
      </c>
      <c r="N44">
        <v>0</v>
      </c>
      <c r="O44">
        <v>757.78</v>
      </c>
      <c r="P44">
        <v>2925.6</v>
      </c>
    </row>
    <row r="45" spans="1:16">
      <c r="A45" t="s">
        <v>92</v>
      </c>
      <c r="B45" t="s">
        <v>93</v>
      </c>
      <c r="C45">
        <v>1750.05</v>
      </c>
      <c r="D45">
        <v>0</v>
      </c>
      <c r="E45">
        <v>1750.05</v>
      </c>
      <c r="F45">
        <v>0</v>
      </c>
      <c r="G45">
        <v>0</v>
      </c>
      <c r="H45">
        <v>-87.68</v>
      </c>
      <c r="I45">
        <v>0</v>
      </c>
      <c r="J45">
        <v>192.77</v>
      </c>
      <c r="K45">
        <v>0</v>
      </c>
      <c r="L45">
        <v>-0.04</v>
      </c>
      <c r="M45">
        <v>0</v>
      </c>
      <c r="N45">
        <v>400</v>
      </c>
      <c r="O45">
        <v>505.05</v>
      </c>
      <c r="P45">
        <v>1245</v>
      </c>
    </row>
    <row r="46" spans="1:16">
      <c r="A46" t="s">
        <v>94</v>
      </c>
      <c r="B46" t="s">
        <v>95</v>
      </c>
      <c r="C46">
        <v>2750.1</v>
      </c>
      <c r="D46">
        <v>0</v>
      </c>
      <c r="E46">
        <v>2750.1</v>
      </c>
      <c r="F46">
        <v>0</v>
      </c>
      <c r="G46">
        <v>0</v>
      </c>
      <c r="H46">
        <v>0</v>
      </c>
      <c r="I46">
        <v>49.79</v>
      </c>
      <c r="J46">
        <v>223.47</v>
      </c>
      <c r="K46">
        <v>0</v>
      </c>
      <c r="L46">
        <v>-0.1</v>
      </c>
      <c r="M46">
        <v>0</v>
      </c>
      <c r="N46">
        <v>533.34</v>
      </c>
      <c r="O46">
        <v>806.5</v>
      </c>
      <c r="P46">
        <v>1943.6</v>
      </c>
    </row>
    <row r="47" spans="1:16">
      <c r="A47" t="s">
        <v>96</v>
      </c>
      <c r="B47" t="s">
        <v>97</v>
      </c>
      <c r="C47">
        <v>3750</v>
      </c>
      <c r="D47">
        <v>0</v>
      </c>
      <c r="E47">
        <v>3750</v>
      </c>
      <c r="F47">
        <v>335</v>
      </c>
      <c r="G47">
        <v>0</v>
      </c>
      <c r="H47">
        <v>0</v>
      </c>
      <c r="I47">
        <v>309.02999999999997</v>
      </c>
      <c r="J47">
        <v>526.16</v>
      </c>
      <c r="K47">
        <v>0</v>
      </c>
      <c r="L47">
        <v>7.0000000000000007E-2</v>
      </c>
      <c r="M47">
        <v>0</v>
      </c>
      <c r="N47">
        <v>533.34</v>
      </c>
      <c r="O47">
        <v>1703.6</v>
      </c>
      <c r="P47">
        <v>2046.4</v>
      </c>
    </row>
    <row r="48" spans="1:16">
      <c r="A48" t="s">
        <v>98</v>
      </c>
      <c r="B48" t="s">
        <v>99</v>
      </c>
      <c r="C48">
        <v>2000.1</v>
      </c>
      <c r="D48">
        <v>1355</v>
      </c>
      <c r="E48">
        <v>3355.1</v>
      </c>
      <c r="F48">
        <v>0</v>
      </c>
      <c r="G48">
        <v>0</v>
      </c>
      <c r="H48">
        <v>0</v>
      </c>
      <c r="I48">
        <v>135.88999999999999</v>
      </c>
      <c r="J48">
        <v>85.33</v>
      </c>
      <c r="K48">
        <v>0</v>
      </c>
      <c r="L48">
        <v>0.08</v>
      </c>
      <c r="M48">
        <v>0</v>
      </c>
      <c r="N48">
        <v>0</v>
      </c>
      <c r="O48">
        <v>221.3</v>
      </c>
      <c r="P48">
        <v>3133.8</v>
      </c>
    </row>
    <row r="49" spans="1:16">
      <c r="A49" t="s">
        <v>100</v>
      </c>
      <c r="B49" t="s">
        <v>101</v>
      </c>
      <c r="C49">
        <v>7000.05</v>
      </c>
      <c r="D49">
        <v>0</v>
      </c>
      <c r="E49">
        <v>7000.05</v>
      </c>
      <c r="F49">
        <v>0</v>
      </c>
      <c r="G49">
        <v>0</v>
      </c>
      <c r="H49">
        <v>0</v>
      </c>
      <c r="I49">
        <v>947.95</v>
      </c>
      <c r="J49">
        <v>202.35</v>
      </c>
      <c r="K49">
        <v>0</v>
      </c>
      <c r="L49">
        <v>0.15</v>
      </c>
      <c r="M49">
        <v>0</v>
      </c>
      <c r="N49">
        <v>0</v>
      </c>
      <c r="O49">
        <v>1150.45</v>
      </c>
      <c r="P49">
        <v>5849.6</v>
      </c>
    </row>
    <row r="50" spans="1:16">
      <c r="A50" t="s">
        <v>102</v>
      </c>
      <c r="B50" t="s">
        <v>103</v>
      </c>
      <c r="C50">
        <v>1200.5999999999999</v>
      </c>
      <c r="D50">
        <v>2475</v>
      </c>
      <c r="E50">
        <v>3675.6</v>
      </c>
      <c r="F50">
        <v>0</v>
      </c>
      <c r="G50">
        <v>0</v>
      </c>
      <c r="H50">
        <v>0</v>
      </c>
      <c r="I50">
        <v>297.13</v>
      </c>
      <c r="J50">
        <v>76.430000000000007</v>
      </c>
      <c r="K50">
        <v>0</v>
      </c>
      <c r="L50">
        <v>0.04</v>
      </c>
      <c r="M50">
        <v>0</v>
      </c>
      <c r="N50">
        <v>0</v>
      </c>
      <c r="O50">
        <v>373.6</v>
      </c>
      <c r="P50">
        <v>3302</v>
      </c>
    </row>
    <row r="51" spans="1:16">
      <c r="A51" t="s">
        <v>104</v>
      </c>
      <c r="B51" t="s">
        <v>105</v>
      </c>
      <c r="C51">
        <v>3249.9</v>
      </c>
      <c r="D51">
        <v>649.99</v>
      </c>
      <c r="E51">
        <v>3899.89</v>
      </c>
      <c r="F51">
        <v>0</v>
      </c>
      <c r="G51">
        <v>0</v>
      </c>
      <c r="H51">
        <v>0</v>
      </c>
      <c r="I51">
        <v>333.01</v>
      </c>
      <c r="J51">
        <v>98.07</v>
      </c>
      <c r="K51">
        <v>0</v>
      </c>
      <c r="L51">
        <v>0.01</v>
      </c>
      <c r="M51">
        <v>0</v>
      </c>
      <c r="N51">
        <v>0</v>
      </c>
      <c r="O51">
        <v>431.09</v>
      </c>
      <c r="P51">
        <v>3468.8</v>
      </c>
    </row>
    <row r="52" spans="1:16">
      <c r="A52" t="s">
        <v>106</v>
      </c>
      <c r="B52" t="s">
        <v>107</v>
      </c>
      <c r="C52">
        <v>1200.5999999999999</v>
      </c>
      <c r="D52">
        <v>2432</v>
      </c>
      <c r="E52">
        <v>3632.6</v>
      </c>
      <c r="F52">
        <v>0</v>
      </c>
      <c r="G52">
        <v>0</v>
      </c>
      <c r="H52">
        <v>0</v>
      </c>
      <c r="I52">
        <v>183.81</v>
      </c>
      <c r="J52">
        <v>0</v>
      </c>
      <c r="K52">
        <v>0</v>
      </c>
      <c r="L52">
        <v>-0.01</v>
      </c>
      <c r="M52">
        <v>0</v>
      </c>
      <c r="N52">
        <v>0</v>
      </c>
      <c r="O52">
        <v>183.8</v>
      </c>
      <c r="P52">
        <v>3448.8</v>
      </c>
    </row>
    <row r="53" spans="1:16">
      <c r="A53" t="s">
        <v>108</v>
      </c>
      <c r="B53" t="s">
        <v>109</v>
      </c>
      <c r="C53">
        <v>2799.9</v>
      </c>
      <c r="D53">
        <v>1866.66</v>
      </c>
      <c r="E53">
        <v>4666.5600000000004</v>
      </c>
      <c r="F53">
        <v>0</v>
      </c>
      <c r="G53">
        <v>0</v>
      </c>
      <c r="H53">
        <v>0</v>
      </c>
      <c r="I53">
        <v>463.79</v>
      </c>
      <c r="J53">
        <v>81.05</v>
      </c>
      <c r="K53">
        <v>0</v>
      </c>
      <c r="L53">
        <v>0.12</v>
      </c>
      <c r="M53">
        <v>0</v>
      </c>
      <c r="N53">
        <v>440</v>
      </c>
      <c r="O53">
        <v>984.96</v>
      </c>
      <c r="P53">
        <v>3681.6</v>
      </c>
    </row>
    <row r="54" spans="1:16">
      <c r="A54" t="s">
        <v>110</v>
      </c>
      <c r="B54" t="s">
        <v>111</v>
      </c>
      <c r="C54">
        <v>7500</v>
      </c>
      <c r="D54">
        <v>0</v>
      </c>
      <c r="E54">
        <v>7500</v>
      </c>
      <c r="F54">
        <v>861</v>
      </c>
      <c r="G54">
        <v>0</v>
      </c>
      <c r="H54">
        <v>0</v>
      </c>
      <c r="I54">
        <v>1054.74</v>
      </c>
      <c r="J54">
        <v>823.46</v>
      </c>
      <c r="K54">
        <v>0</v>
      </c>
      <c r="L54">
        <v>0</v>
      </c>
      <c r="M54">
        <v>0</v>
      </c>
      <c r="N54">
        <v>680</v>
      </c>
      <c r="O54">
        <v>3419.2</v>
      </c>
      <c r="P54">
        <v>4080.8</v>
      </c>
    </row>
    <row r="55" spans="1:16">
      <c r="A55" t="s">
        <v>112</v>
      </c>
      <c r="B55" t="s">
        <v>113</v>
      </c>
      <c r="C55">
        <v>1750.05</v>
      </c>
      <c r="D55">
        <v>0</v>
      </c>
      <c r="E55">
        <v>1750.05</v>
      </c>
      <c r="F55">
        <v>0</v>
      </c>
      <c r="G55">
        <v>0</v>
      </c>
      <c r="H55">
        <v>-87.68</v>
      </c>
      <c r="I55">
        <v>0</v>
      </c>
      <c r="J55">
        <v>207.36</v>
      </c>
      <c r="K55">
        <v>0</v>
      </c>
      <c r="L55">
        <v>-0.03</v>
      </c>
      <c r="M55">
        <v>0</v>
      </c>
      <c r="N55">
        <v>0</v>
      </c>
      <c r="O55">
        <v>119.65</v>
      </c>
      <c r="P55">
        <v>1630.4</v>
      </c>
    </row>
    <row r="56" spans="1:16">
      <c r="A56" t="s">
        <v>114</v>
      </c>
      <c r="B56" t="s">
        <v>115</v>
      </c>
      <c r="C56">
        <v>3000</v>
      </c>
      <c r="D56">
        <v>0</v>
      </c>
      <c r="E56">
        <v>3000</v>
      </c>
      <c r="F56">
        <v>0</v>
      </c>
      <c r="G56">
        <v>0</v>
      </c>
      <c r="H56">
        <v>0</v>
      </c>
      <c r="I56">
        <v>76.98</v>
      </c>
      <c r="J56">
        <v>122.71</v>
      </c>
      <c r="K56">
        <v>0</v>
      </c>
      <c r="L56">
        <v>-0.03</v>
      </c>
      <c r="M56">
        <v>0</v>
      </c>
      <c r="N56">
        <v>533.34</v>
      </c>
      <c r="O56">
        <v>733</v>
      </c>
      <c r="P56">
        <v>2267</v>
      </c>
    </row>
    <row r="57" spans="1:16">
      <c r="A57" t="s">
        <v>116</v>
      </c>
      <c r="B57" t="s">
        <v>117</v>
      </c>
      <c r="C57">
        <v>1200</v>
      </c>
      <c r="D57">
        <v>2839.2</v>
      </c>
      <c r="E57">
        <v>4039.2</v>
      </c>
      <c r="F57">
        <v>0</v>
      </c>
      <c r="G57">
        <v>0</v>
      </c>
      <c r="H57">
        <v>0</v>
      </c>
      <c r="I57">
        <v>355.3</v>
      </c>
      <c r="J57">
        <v>84.1</v>
      </c>
      <c r="K57">
        <v>0</v>
      </c>
      <c r="L57">
        <v>0</v>
      </c>
      <c r="M57">
        <v>0</v>
      </c>
      <c r="N57">
        <v>0</v>
      </c>
      <c r="O57">
        <v>439.4</v>
      </c>
      <c r="P57">
        <v>3599.8</v>
      </c>
    </row>
    <row r="58" spans="1:16">
      <c r="A58" t="s">
        <v>118</v>
      </c>
      <c r="B58" t="s">
        <v>119</v>
      </c>
      <c r="C58">
        <v>3499.95</v>
      </c>
      <c r="D58">
        <v>0</v>
      </c>
      <c r="E58">
        <v>3499.95</v>
      </c>
      <c r="F58">
        <v>0</v>
      </c>
      <c r="G58">
        <v>0</v>
      </c>
      <c r="H58">
        <v>0</v>
      </c>
      <c r="I58">
        <v>151.65</v>
      </c>
      <c r="J58">
        <v>93.79</v>
      </c>
      <c r="K58">
        <v>0</v>
      </c>
      <c r="L58">
        <v>-0.03</v>
      </c>
      <c r="M58">
        <v>0</v>
      </c>
      <c r="N58">
        <v>533.34</v>
      </c>
      <c r="O58">
        <v>778.75</v>
      </c>
      <c r="P58">
        <v>2721.2</v>
      </c>
    </row>
    <row r="59" spans="1:16">
      <c r="A59" t="s">
        <v>120</v>
      </c>
      <c r="B59" t="s">
        <v>121</v>
      </c>
      <c r="C59">
        <v>3249.9</v>
      </c>
      <c r="D59">
        <v>866.66</v>
      </c>
      <c r="E59">
        <v>4116.5600000000004</v>
      </c>
      <c r="F59">
        <v>1497</v>
      </c>
      <c r="G59">
        <v>0</v>
      </c>
      <c r="H59">
        <v>0</v>
      </c>
      <c r="I59">
        <v>367.68</v>
      </c>
      <c r="J59">
        <v>142.09</v>
      </c>
      <c r="K59">
        <v>0</v>
      </c>
      <c r="L59">
        <v>-0.01</v>
      </c>
      <c r="M59">
        <v>0</v>
      </c>
      <c r="N59">
        <v>640</v>
      </c>
      <c r="O59">
        <v>2646.76</v>
      </c>
      <c r="P59">
        <v>1469.8</v>
      </c>
    </row>
    <row r="60" spans="1:16">
      <c r="A60" t="s">
        <v>122</v>
      </c>
      <c r="B60" t="s">
        <v>123</v>
      </c>
      <c r="C60">
        <v>1999.95</v>
      </c>
      <c r="D60">
        <v>0</v>
      </c>
      <c r="E60">
        <v>1999.95</v>
      </c>
      <c r="F60">
        <v>0</v>
      </c>
      <c r="G60">
        <v>0</v>
      </c>
      <c r="H60">
        <v>-71.69</v>
      </c>
      <c r="I60">
        <v>0</v>
      </c>
      <c r="J60">
        <v>176.78</v>
      </c>
      <c r="K60">
        <v>0</v>
      </c>
      <c r="L60">
        <v>0.06</v>
      </c>
      <c r="M60">
        <v>0</v>
      </c>
      <c r="N60">
        <v>800</v>
      </c>
      <c r="O60">
        <v>905.15</v>
      </c>
      <c r="P60">
        <v>1094.8</v>
      </c>
    </row>
    <row r="61" spans="1:16">
      <c r="A61" t="s">
        <v>124</v>
      </c>
      <c r="B61" t="s">
        <v>125</v>
      </c>
      <c r="C61">
        <v>1200.5999999999999</v>
      </c>
      <c r="D61">
        <v>1657.5</v>
      </c>
      <c r="E61">
        <v>2858.1</v>
      </c>
      <c r="F61">
        <v>0</v>
      </c>
      <c r="G61">
        <v>0</v>
      </c>
      <c r="H61">
        <v>0</v>
      </c>
      <c r="I61">
        <v>61.54</v>
      </c>
      <c r="J61">
        <v>143.27000000000001</v>
      </c>
      <c r="K61">
        <v>0</v>
      </c>
      <c r="L61">
        <v>-0.11</v>
      </c>
      <c r="M61">
        <v>0</v>
      </c>
      <c r="N61">
        <v>0</v>
      </c>
      <c r="O61">
        <v>204.7</v>
      </c>
      <c r="P61">
        <v>2653.4</v>
      </c>
    </row>
    <row r="62" spans="1:16">
      <c r="A62" t="s">
        <v>126</v>
      </c>
      <c r="B62" t="s">
        <v>127</v>
      </c>
      <c r="C62">
        <v>880.44</v>
      </c>
      <c r="D62">
        <v>400</v>
      </c>
      <c r="E62">
        <v>1280.44</v>
      </c>
      <c r="F62">
        <v>0</v>
      </c>
      <c r="G62">
        <v>0</v>
      </c>
      <c r="H62">
        <v>-129.76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-129.76</v>
      </c>
      <c r="P62">
        <v>1410.2</v>
      </c>
    </row>
    <row r="63" spans="1:16">
      <c r="A63" t="s">
        <v>128</v>
      </c>
      <c r="B63" t="s">
        <v>129</v>
      </c>
      <c r="C63">
        <v>3000</v>
      </c>
      <c r="D63">
        <v>0</v>
      </c>
      <c r="E63">
        <v>3000</v>
      </c>
      <c r="F63">
        <v>0</v>
      </c>
      <c r="G63">
        <v>0</v>
      </c>
      <c r="H63">
        <v>0</v>
      </c>
      <c r="I63">
        <v>76.98</v>
      </c>
      <c r="J63">
        <v>144.19</v>
      </c>
      <c r="K63">
        <v>0</v>
      </c>
      <c r="L63">
        <v>0.09</v>
      </c>
      <c r="M63">
        <v>0</v>
      </c>
      <c r="N63">
        <v>533.34</v>
      </c>
      <c r="O63">
        <v>754.6</v>
      </c>
      <c r="P63">
        <v>2245.4</v>
      </c>
    </row>
    <row r="64" spans="1:16">
      <c r="A64" t="s">
        <v>130</v>
      </c>
      <c r="B64" t="s">
        <v>131</v>
      </c>
      <c r="C64">
        <v>1599.96</v>
      </c>
      <c r="D64">
        <v>0</v>
      </c>
      <c r="E64">
        <v>1599.96</v>
      </c>
      <c r="F64">
        <v>337</v>
      </c>
      <c r="G64">
        <v>0</v>
      </c>
      <c r="H64">
        <v>-109.21</v>
      </c>
      <c r="I64">
        <v>0</v>
      </c>
      <c r="J64">
        <v>43.43</v>
      </c>
      <c r="K64">
        <v>0</v>
      </c>
      <c r="L64">
        <v>-0.06</v>
      </c>
      <c r="M64">
        <v>0</v>
      </c>
      <c r="N64">
        <v>0</v>
      </c>
      <c r="O64">
        <v>271.16000000000003</v>
      </c>
      <c r="P64">
        <v>1328.8</v>
      </c>
    </row>
    <row r="65" spans="1:16">
      <c r="A65" t="s">
        <v>132</v>
      </c>
      <c r="B65" t="s">
        <v>133</v>
      </c>
      <c r="C65">
        <v>2000.1</v>
      </c>
      <c r="D65">
        <v>0</v>
      </c>
      <c r="E65">
        <v>2000.1</v>
      </c>
      <c r="F65">
        <v>0</v>
      </c>
      <c r="G65">
        <v>0</v>
      </c>
      <c r="H65">
        <v>-71.680000000000007</v>
      </c>
      <c r="I65">
        <v>0</v>
      </c>
      <c r="J65">
        <v>53.16</v>
      </c>
      <c r="K65">
        <v>0</v>
      </c>
      <c r="L65">
        <v>-0.18</v>
      </c>
      <c r="M65">
        <v>0</v>
      </c>
      <c r="N65">
        <v>0</v>
      </c>
      <c r="O65">
        <v>-18.7</v>
      </c>
      <c r="P65">
        <v>2018.8</v>
      </c>
    </row>
    <row r="66" spans="1:16">
      <c r="A66" t="s">
        <v>134</v>
      </c>
      <c r="B66" t="s">
        <v>135</v>
      </c>
      <c r="C66">
        <v>7000.05</v>
      </c>
      <c r="D66">
        <v>0</v>
      </c>
      <c r="E66">
        <v>7000.05</v>
      </c>
      <c r="F66">
        <v>0</v>
      </c>
      <c r="G66">
        <v>0</v>
      </c>
      <c r="H66">
        <v>0</v>
      </c>
      <c r="I66">
        <v>947.95</v>
      </c>
      <c r="J66">
        <v>203.21</v>
      </c>
      <c r="K66">
        <v>0</v>
      </c>
      <c r="L66">
        <v>-0.05</v>
      </c>
      <c r="M66">
        <v>0</v>
      </c>
      <c r="N66">
        <v>533.34</v>
      </c>
      <c r="O66">
        <v>1684.45</v>
      </c>
      <c r="P66">
        <v>5315.6</v>
      </c>
    </row>
    <row r="67" spans="1:16">
      <c r="A67" t="s">
        <v>136</v>
      </c>
      <c r="B67" t="s">
        <v>137</v>
      </c>
      <c r="C67">
        <v>13800</v>
      </c>
      <c r="D67">
        <v>0</v>
      </c>
      <c r="E67">
        <v>13800</v>
      </c>
      <c r="F67">
        <v>0</v>
      </c>
      <c r="G67">
        <v>0</v>
      </c>
      <c r="H67">
        <v>0</v>
      </c>
      <c r="I67">
        <v>2477.13</v>
      </c>
      <c r="J67">
        <v>413.57</v>
      </c>
      <c r="K67">
        <v>0</v>
      </c>
      <c r="L67">
        <v>0</v>
      </c>
      <c r="M67">
        <v>108.1</v>
      </c>
      <c r="N67">
        <v>0</v>
      </c>
      <c r="O67">
        <v>2998.8</v>
      </c>
      <c r="P67">
        <v>10801.2</v>
      </c>
    </row>
    <row r="68" spans="1:16">
      <c r="A68" t="s">
        <v>138</v>
      </c>
      <c r="B68" t="s">
        <v>139</v>
      </c>
      <c r="C68">
        <v>2250</v>
      </c>
      <c r="D68">
        <v>1130</v>
      </c>
      <c r="E68">
        <v>3380</v>
      </c>
      <c r="F68">
        <v>0</v>
      </c>
      <c r="G68">
        <v>0</v>
      </c>
      <c r="H68">
        <v>0</v>
      </c>
      <c r="I68">
        <v>138.6</v>
      </c>
      <c r="J68">
        <v>105.04</v>
      </c>
      <c r="K68">
        <v>0</v>
      </c>
      <c r="L68">
        <v>0.16</v>
      </c>
      <c r="M68">
        <v>0</v>
      </c>
      <c r="N68">
        <v>0</v>
      </c>
      <c r="O68">
        <v>243.8</v>
      </c>
      <c r="P68">
        <v>3136.2</v>
      </c>
    </row>
    <row r="69" spans="1:16">
      <c r="A69" t="s">
        <v>140</v>
      </c>
      <c r="B69" t="s">
        <v>141</v>
      </c>
      <c r="C69">
        <v>5868.75</v>
      </c>
      <c r="D69">
        <v>0</v>
      </c>
      <c r="E69">
        <v>5868.75</v>
      </c>
      <c r="F69">
        <v>0</v>
      </c>
      <c r="G69">
        <v>0</v>
      </c>
      <c r="H69">
        <v>0</v>
      </c>
      <c r="I69">
        <v>706.3</v>
      </c>
      <c r="J69">
        <v>200.94</v>
      </c>
      <c r="K69">
        <v>0</v>
      </c>
      <c r="L69">
        <v>0.04</v>
      </c>
      <c r="M69">
        <v>0</v>
      </c>
      <c r="N69">
        <v>266.67</v>
      </c>
      <c r="O69">
        <v>1173.95</v>
      </c>
      <c r="P69">
        <v>4694.8</v>
      </c>
    </row>
    <row r="70" spans="1:16">
      <c r="A70" t="s">
        <v>142</v>
      </c>
      <c r="B70" t="s">
        <v>143</v>
      </c>
      <c r="C70">
        <v>3750</v>
      </c>
      <c r="D70">
        <v>0</v>
      </c>
      <c r="E70">
        <v>3750</v>
      </c>
      <c r="F70">
        <v>725</v>
      </c>
      <c r="G70">
        <v>0</v>
      </c>
      <c r="H70">
        <v>0</v>
      </c>
      <c r="I70">
        <v>309.02999999999997</v>
      </c>
      <c r="J70">
        <v>102.28</v>
      </c>
      <c r="K70">
        <v>0</v>
      </c>
      <c r="L70">
        <v>-0.11</v>
      </c>
      <c r="M70">
        <v>0</v>
      </c>
      <c r="N70">
        <v>0</v>
      </c>
      <c r="O70">
        <v>1136.2</v>
      </c>
      <c r="P70">
        <v>2613.8000000000002</v>
      </c>
    </row>
    <row r="71" spans="1:16">
      <c r="A71" t="s">
        <v>144</v>
      </c>
      <c r="B71" t="s">
        <v>145</v>
      </c>
      <c r="C71">
        <v>1200.5999999999999</v>
      </c>
      <c r="D71">
        <v>2100</v>
      </c>
      <c r="E71">
        <v>3300.6</v>
      </c>
      <c r="F71">
        <v>0</v>
      </c>
      <c r="G71">
        <v>0</v>
      </c>
      <c r="H71">
        <v>0</v>
      </c>
      <c r="I71">
        <v>129.96</v>
      </c>
      <c r="J71">
        <v>80.94</v>
      </c>
      <c r="K71">
        <v>0</v>
      </c>
      <c r="L71">
        <v>-0.12</v>
      </c>
      <c r="M71">
        <v>0</v>
      </c>
      <c r="N71">
        <v>162.82</v>
      </c>
      <c r="O71">
        <v>373.6</v>
      </c>
      <c r="P71">
        <v>2927</v>
      </c>
    </row>
    <row r="72" spans="1:16">
      <c r="A72" t="s">
        <v>146</v>
      </c>
      <c r="B72" t="s">
        <v>147</v>
      </c>
      <c r="C72">
        <v>3750</v>
      </c>
      <c r="D72">
        <v>0</v>
      </c>
      <c r="E72">
        <v>3750</v>
      </c>
      <c r="F72">
        <v>324</v>
      </c>
      <c r="G72">
        <v>0</v>
      </c>
      <c r="H72">
        <v>0</v>
      </c>
      <c r="I72">
        <v>309.02999999999997</v>
      </c>
      <c r="J72">
        <v>101.68</v>
      </c>
      <c r="K72">
        <v>0</v>
      </c>
      <c r="L72">
        <v>-0.11</v>
      </c>
      <c r="M72">
        <v>0</v>
      </c>
      <c r="N72">
        <v>960</v>
      </c>
      <c r="O72">
        <v>1694.6</v>
      </c>
      <c r="P72">
        <v>2055.4</v>
      </c>
    </row>
    <row r="73" spans="1:16">
      <c r="A73" t="s">
        <v>148</v>
      </c>
      <c r="B73" t="s">
        <v>149</v>
      </c>
      <c r="C73">
        <v>3499.95</v>
      </c>
      <c r="D73">
        <v>0</v>
      </c>
      <c r="E73">
        <v>3499.95</v>
      </c>
      <c r="F73">
        <v>0</v>
      </c>
      <c r="G73">
        <v>0</v>
      </c>
      <c r="H73">
        <v>0</v>
      </c>
      <c r="I73">
        <v>151.65</v>
      </c>
      <c r="J73">
        <v>177.32</v>
      </c>
      <c r="K73">
        <v>0</v>
      </c>
      <c r="L73">
        <v>-0.02</v>
      </c>
      <c r="M73">
        <v>0</v>
      </c>
      <c r="N73">
        <v>0</v>
      </c>
      <c r="O73">
        <v>328.95</v>
      </c>
      <c r="P73">
        <v>3171</v>
      </c>
    </row>
    <row r="74" spans="1:16">
      <c r="A74" t="s">
        <v>150</v>
      </c>
      <c r="B74" t="s">
        <v>151</v>
      </c>
      <c r="C74">
        <v>1200.5999999999999</v>
      </c>
      <c r="D74">
        <v>2096.25</v>
      </c>
      <c r="E74">
        <v>3296.85</v>
      </c>
      <c r="F74">
        <v>0</v>
      </c>
      <c r="G74">
        <v>774</v>
      </c>
      <c r="H74">
        <v>0</v>
      </c>
      <c r="I74">
        <v>129.56</v>
      </c>
      <c r="J74">
        <v>141.35</v>
      </c>
      <c r="K74">
        <v>309.01</v>
      </c>
      <c r="L74">
        <v>-0.04</v>
      </c>
      <c r="M74">
        <v>0</v>
      </c>
      <c r="N74">
        <v>833.97</v>
      </c>
      <c r="O74">
        <v>2187.85</v>
      </c>
      <c r="P74">
        <v>1109</v>
      </c>
    </row>
    <row r="75" spans="1:16">
      <c r="A75" t="s">
        <v>152</v>
      </c>
      <c r="B75" t="s">
        <v>153</v>
      </c>
      <c r="C75">
        <v>3250.05</v>
      </c>
      <c r="D75">
        <v>0</v>
      </c>
      <c r="E75">
        <v>3250.05</v>
      </c>
      <c r="F75">
        <v>0</v>
      </c>
      <c r="G75">
        <v>0</v>
      </c>
      <c r="H75">
        <v>0</v>
      </c>
      <c r="I75">
        <v>124.46</v>
      </c>
      <c r="J75">
        <v>86.06</v>
      </c>
      <c r="K75">
        <v>297.48</v>
      </c>
      <c r="L75">
        <v>0.11</v>
      </c>
      <c r="M75">
        <v>0</v>
      </c>
      <c r="N75">
        <v>533.34</v>
      </c>
      <c r="O75">
        <v>1041.45</v>
      </c>
      <c r="P75">
        <v>2208.6</v>
      </c>
    </row>
    <row r="77" spans="1:16">
      <c r="C77" t="s">
        <v>154</v>
      </c>
      <c r="D77" t="s">
        <v>154</v>
      </c>
      <c r="E77" t="s">
        <v>154</v>
      </c>
      <c r="F77" t="s">
        <v>154</v>
      </c>
      <c r="G77" t="s">
        <v>154</v>
      </c>
      <c r="H77" t="s">
        <v>154</v>
      </c>
      <c r="I77" t="s">
        <v>154</v>
      </c>
      <c r="J77" t="s">
        <v>154</v>
      </c>
      <c r="K77" t="s">
        <v>154</v>
      </c>
      <c r="L77" t="s">
        <v>154</v>
      </c>
      <c r="M77" t="s">
        <v>154</v>
      </c>
      <c r="N77" t="s">
        <v>154</v>
      </c>
      <c r="O77" t="s">
        <v>154</v>
      </c>
      <c r="P77" t="s">
        <v>154</v>
      </c>
    </row>
    <row r="78" spans="1:16">
      <c r="A78" t="s">
        <v>155</v>
      </c>
      <c r="B78" t="s">
        <v>156</v>
      </c>
      <c r="C78">
        <v>254830.6</v>
      </c>
      <c r="D78">
        <v>48235.82</v>
      </c>
      <c r="E78">
        <v>303066.42</v>
      </c>
      <c r="F78">
        <v>8228</v>
      </c>
      <c r="G78">
        <v>1100</v>
      </c>
      <c r="H78">
        <v>-778.22</v>
      </c>
      <c r="I78">
        <v>33862.75</v>
      </c>
      <c r="J78">
        <v>12828.59</v>
      </c>
      <c r="K78">
        <v>606.49</v>
      </c>
      <c r="L78">
        <v>-0.89</v>
      </c>
      <c r="M78">
        <v>108.1</v>
      </c>
      <c r="N78">
        <v>16406.400000000001</v>
      </c>
      <c r="O78">
        <v>72361.22</v>
      </c>
      <c r="P78">
        <v>230705.2</v>
      </c>
    </row>
    <row r="80" spans="1:16">
      <c r="C80" t="s">
        <v>156</v>
      </c>
      <c r="D80" t="s">
        <v>156</v>
      </c>
      <c r="E80" t="s">
        <v>156</v>
      </c>
      <c r="F80" t="s">
        <v>156</v>
      </c>
      <c r="G80" t="s">
        <v>156</v>
      </c>
      <c r="H80" t="s">
        <v>156</v>
      </c>
      <c r="I80" t="s">
        <v>156</v>
      </c>
      <c r="J80" t="s">
        <v>156</v>
      </c>
      <c r="K80" t="s">
        <v>156</v>
      </c>
      <c r="L80" t="s">
        <v>156</v>
      </c>
      <c r="M80" t="s">
        <v>156</v>
      </c>
      <c r="N80" t="s">
        <v>156</v>
      </c>
      <c r="O80" t="s">
        <v>156</v>
      </c>
      <c r="P80" t="s">
        <v>156</v>
      </c>
    </row>
    <row r="81" spans="1:2">
      <c r="A81" t="s">
        <v>156</v>
      </c>
      <c r="B81" t="s">
        <v>156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0"/>
  <sheetViews>
    <sheetView workbookViewId="0">
      <selection activeCell="D4" sqref="D4"/>
    </sheetView>
  </sheetViews>
  <sheetFormatPr baseColWidth="10" defaultRowHeight="15"/>
  <cols>
    <col min="3" max="3" width="19.42578125" customWidth="1"/>
    <col min="4" max="4" width="12.5703125" bestFit="1" customWidth="1"/>
    <col min="5" max="5" width="34.7109375" bestFit="1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163</v>
      </c>
    </row>
    <row r="8" spans="1:5">
      <c r="A8" t="s">
        <v>164</v>
      </c>
      <c r="B8" t="s">
        <v>165</v>
      </c>
      <c r="C8" t="s">
        <v>166</v>
      </c>
      <c r="D8" t="s">
        <v>167</v>
      </c>
      <c r="E8" t="s">
        <v>168</v>
      </c>
    </row>
    <row r="9" spans="1:5">
      <c r="A9" t="s">
        <v>114</v>
      </c>
      <c r="C9" t="s">
        <v>169</v>
      </c>
      <c r="D9">
        <v>2267</v>
      </c>
      <c r="E9" t="s">
        <v>115</v>
      </c>
    </row>
    <row r="10" spans="1:5">
      <c r="A10" t="s">
        <v>80</v>
      </c>
      <c r="C10" t="s">
        <v>169</v>
      </c>
      <c r="D10">
        <v>1881</v>
      </c>
      <c r="E10" t="s">
        <v>81</v>
      </c>
    </row>
    <row r="11" spans="1:5">
      <c r="A11" t="s">
        <v>48</v>
      </c>
      <c r="C11" t="s">
        <v>169</v>
      </c>
      <c r="D11">
        <v>3117.4</v>
      </c>
      <c r="E11" t="s">
        <v>49</v>
      </c>
    </row>
    <row r="12" spans="1:5">
      <c r="A12" t="s">
        <v>32</v>
      </c>
      <c r="C12" t="s">
        <v>169</v>
      </c>
      <c r="D12">
        <v>2559.8000000000002</v>
      </c>
      <c r="E12" t="s">
        <v>33</v>
      </c>
    </row>
    <row r="13" spans="1:5">
      <c r="A13" t="s">
        <v>60</v>
      </c>
      <c r="C13" t="s">
        <v>169</v>
      </c>
      <c r="D13">
        <v>3481</v>
      </c>
      <c r="E13" t="s">
        <v>61</v>
      </c>
    </row>
    <row r="14" spans="1:5">
      <c r="A14" t="s">
        <v>118</v>
      </c>
      <c r="C14" t="s">
        <v>169</v>
      </c>
      <c r="D14">
        <v>2721.2000000000003</v>
      </c>
      <c r="E14" t="s">
        <v>119</v>
      </c>
    </row>
    <row r="15" spans="1:5">
      <c r="A15" t="s">
        <v>126</v>
      </c>
      <c r="C15" t="s">
        <v>169</v>
      </c>
      <c r="D15">
        <v>1410.2</v>
      </c>
      <c r="E15" t="s">
        <v>127</v>
      </c>
    </row>
    <row r="16" spans="1:5">
      <c r="B16" t="s">
        <v>170</v>
      </c>
      <c r="D16">
        <v>17437.599999999999</v>
      </c>
      <c r="E16" t="s">
        <v>171</v>
      </c>
    </row>
    <row r="18" spans="1:5">
      <c r="A18">
        <v>3</v>
      </c>
      <c r="B18">
        <v>2606499058</v>
      </c>
      <c r="C18" t="s">
        <v>172</v>
      </c>
      <c r="D18">
        <v>27140.400000000001</v>
      </c>
      <c r="E18" t="s">
        <v>67</v>
      </c>
    </row>
    <row r="19" spans="1:5">
      <c r="A19" t="s">
        <v>84</v>
      </c>
      <c r="B19">
        <v>2981497219</v>
      </c>
      <c r="C19" t="s">
        <v>172</v>
      </c>
      <c r="D19">
        <v>3193.6000000000004</v>
      </c>
      <c r="E19" t="s">
        <v>85</v>
      </c>
    </row>
    <row r="20" spans="1:5">
      <c r="A20">
        <v>56</v>
      </c>
      <c r="B20">
        <v>2691096109</v>
      </c>
      <c r="C20" t="s">
        <v>172</v>
      </c>
      <c r="D20">
        <v>1245</v>
      </c>
      <c r="E20" t="s">
        <v>93</v>
      </c>
    </row>
    <row r="21" spans="1:5">
      <c r="A21">
        <v>12</v>
      </c>
      <c r="B21">
        <v>1473807924</v>
      </c>
      <c r="C21" t="s">
        <v>172</v>
      </c>
      <c r="D21">
        <v>2046.4</v>
      </c>
      <c r="E21" t="s">
        <v>97</v>
      </c>
    </row>
    <row r="22" spans="1:5">
      <c r="A22">
        <v>23</v>
      </c>
      <c r="B22">
        <v>2618036896</v>
      </c>
      <c r="C22" t="s">
        <v>172</v>
      </c>
      <c r="D22">
        <v>3133.8</v>
      </c>
      <c r="E22" t="s">
        <v>99</v>
      </c>
    </row>
    <row r="23" spans="1:5">
      <c r="A23" t="s">
        <v>102</v>
      </c>
      <c r="B23">
        <v>2705849497</v>
      </c>
      <c r="C23" t="s">
        <v>172</v>
      </c>
      <c r="D23">
        <v>3302</v>
      </c>
      <c r="E23" t="s">
        <v>103</v>
      </c>
    </row>
    <row r="24" spans="1:5">
      <c r="A24" t="s">
        <v>130</v>
      </c>
      <c r="B24">
        <v>2728413096</v>
      </c>
      <c r="C24" t="s">
        <v>172</v>
      </c>
      <c r="D24">
        <v>1328.8000000000002</v>
      </c>
      <c r="E24" t="s">
        <v>131</v>
      </c>
    </row>
    <row r="25" spans="1:5">
      <c r="A25" t="s">
        <v>132</v>
      </c>
      <c r="B25">
        <v>2968629145</v>
      </c>
      <c r="C25" t="s">
        <v>172</v>
      </c>
      <c r="D25">
        <v>2018.8000000000002</v>
      </c>
      <c r="E25" t="s">
        <v>133</v>
      </c>
    </row>
    <row r="26" spans="1:5">
      <c r="A26">
        <v>8</v>
      </c>
      <c r="B26">
        <v>2621332406</v>
      </c>
      <c r="C26" t="s">
        <v>172</v>
      </c>
      <c r="D26">
        <v>5315.6</v>
      </c>
      <c r="E26" t="s">
        <v>135</v>
      </c>
    </row>
    <row r="27" spans="1:5">
      <c r="A27">
        <v>18</v>
      </c>
      <c r="B27">
        <v>1443382265</v>
      </c>
      <c r="C27" t="s">
        <v>172</v>
      </c>
      <c r="D27">
        <v>2613.8000000000002</v>
      </c>
      <c r="E27" t="s">
        <v>143</v>
      </c>
    </row>
    <row r="28" spans="1:5">
      <c r="A28" t="s">
        <v>146</v>
      </c>
      <c r="B28">
        <v>2759868704</v>
      </c>
      <c r="C28" t="s">
        <v>172</v>
      </c>
      <c r="D28">
        <v>2055.4</v>
      </c>
      <c r="E28" t="s">
        <v>147</v>
      </c>
    </row>
    <row r="29" spans="1:5">
      <c r="A29" t="s">
        <v>136</v>
      </c>
      <c r="B29">
        <v>2849178457</v>
      </c>
      <c r="C29" t="s">
        <v>172</v>
      </c>
      <c r="D29">
        <v>10801.2</v>
      </c>
      <c r="E29" t="s">
        <v>137</v>
      </c>
    </row>
    <row r="30" spans="1:5">
      <c r="A30" t="s">
        <v>88</v>
      </c>
      <c r="B30">
        <v>2892547139</v>
      </c>
      <c r="C30" t="s">
        <v>172</v>
      </c>
      <c r="D30">
        <v>3298</v>
      </c>
      <c r="E30" t="s">
        <v>89</v>
      </c>
    </row>
    <row r="31" spans="1:5">
      <c r="A31" t="s">
        <v>128</v>
      </c>
      <c r="B31">
        <v>1496058264</v>
      </c>
      <c r="C31" t="s">
        <v>172</v>
      </c>
      <c r="D31">
        <v>2245.4</v>
      </c>
      <c r="E31" t="s">
        <v>129</v>
      </c>
    </row>
    <row r="32" spans="1:5">
      <c r="A32" t="s">
        <v>94</v>
      </c>
      <c r="B32">
        <v>2970227897</v>
      </c>
      <c r="C32" t="s">
        <v>172</v>
      </c>
      <c r="D32">
        <v>1943.6000000000001</v>
      </c>
      <c r="E32" t="s">
        <v>95</v>
      </c>
    </row>
    <row r="33" spans="1:5">
      <c r="A33" t="s">
        <v>52</v>
      </c>
      <c r="B33">
        <v>2903153908</v>
      </c>
      <c r="C33" t="s">
        <v>172</v>
      </c>
      <c r="D33">
        <v>2426.2000000000003</v>
      </c>
      <c r="E33" t="s">
        <v>53</v>
      </c>
    </row>
    <row r="34" spans="1:5">
      <c r="A34" t="s">
        <v>62</v>
      </c>
      <c r="B34">
        <v>2984454235</v>
      </c>
      <c r="C34" t="s">
        <v>172</v>
      </c>
      <c r="D34">
        <v>14992</v>
      </c>
      <c r="E34" t="s">
        <v>63</v>
      </c>
    </row>
    <row r="35" spans="1:5">
      <c r="A35" t="s">
        <v>72</v>
      </c>
      <c r="B35">
        <v>2948180032</v>
      </c>
      <c r="C35" t="s">
        <v>172</v>
      </c>
      <c r="D35">
        <v>3339.2000000000003</v>
      </c>
      <c r="E35" t="s">
        <v>73</v>
      </c>
    </row>
    <row r="36" spans="1:5">
      <c r="A36" t="s">
        <v>78</v>
      </c>
      <c r="B36">
        <v>2990259950</v>
      </c>
      <c r="C36" t="s">
        <v>172</v>
      </c>
      <c r="D36">
        <v>1976.2</v>
      </c>
      <c r="E36" t="s">
        <v>79</v>
      </c>
    </row>
    <row r="37" spans="1:5">
      <c r="A37" t="s">
        <v>64</v>
      </c>
      <c r="B37">
        <v>2849681825</v>
      </c>
      <c r="C37" t="s">
        <v>172</v>
      </c>
      <c r="D37">
        <v>2287.8000000000002</v>
      </c>
      <c r="E37" t="s">
        <v>65</v>
      </c>
    </row>
    <row r="38" spans="1:5">
      <c r="A38" t="s">
        <v>100</v>
      </c>
      <c r="B38">
        <v>2694584996</v>
      </c>
      <c r="C38" t="s">
        <v>172</v>
      </c>
      <c r="D38">
        <v>5849.6</v>
      </c>
      <c r="E38" t="s">
        <v>101</v>
      </c>
    </row>
    <row r="39" spans="1:5">
      <c r="A39" t="s">
        <v>30</v>
      </c>
      <c r="B39">
        <v>2887403623</v>
      </c>
      <c r="C39" t="s">
        <v>172</v>
      </c>
      <c r="D39">
        <v>1375.8000000000002</v>
      </c>
      <c r="E39" t="s">
        <v>31</v>
      </c>
    </row>
    <row r="40" spans="1:5">
      <c r="A40" t="s">
        <v>36</v>
      </c>
      <c r="B40">
        <v>2871175246</v>
      </c>
      <c r="C40" t="s">
        <v>172</v>
      </c>
      <c r="D40">
        <v>6227.4000000000005</v>
      </c>
      <c r="E40" t="s">
        <v>37</v>
      </c>
    </row>
    <row r="41" spans="1:5">
      <c r="A41" t="s">
        <v>34</v>
      </c>
      <c r="B41">
        <v>2903220311</v>
      </c>
      <c r="C41" t="s">
        <v>172</v>
      </c>
      <c r="D41">
        <v>2182.4</v>
      </c>
      <c r="E41" t="s">
        <v>35</v>
      </c>
    </row>
    <row r="42" spans="1:5">
      <c r="A42" t="s">
        <v>56</v>
      </c>
      <c r="B42">
        <v>1167104413</v>
      </c>
      <c r="C42" t="s">
        <v>172</v>
      </c>
      <c r="D42">
        <v>2836</v>
      </c>
      <c r="E42" t="s">
        <v>57</v>
      </c>
    </row>
    <row r="43" spans="1:5">
      <c r="A43" t="s">
        <v>124</v>
      </c>
      <c r="B43">
        <v>1169445331</v>
      </c>
      <c r="C43" t="s">
        <v>172</v>
      </c>
      <c r="D43">
        <v>2653.4</v>
      </c>
      <c r="E43" t="s">
        <v>125</v>
      </c>
    </row>
    <row r="44" spans="1:5">
      <c r="A44" t="s">
        <v>82</v>
      </c>
      <c r="B44">
        <v>1118281017</v>
      </c>
      <c r="C44" t="s">
        <v>172</v>
      </c>
      <c r="D44">
        <v>6224.4000000000005</v>
      </c>
      <c r="E44" t="s">
        <v>83</v>
      </c>
    </row>
    <row r="45" spans="1:5">
      <c r="A45" t="s">
        <v>58</v>
      </c>
      <c r="B45">
        <v>2885831555</v>
      </c>
      <c r="C45" t="s">
        <v>172</v>
      </c>
      <c r="D45">
        <v>1700.2</v>
      </c>
      <c r="E45" t="s">
        <v>59</v>
      </c>
    </row>
    <row r="46" spans="1:5">
      <c r="A46">
        <v>9</v>
      </c>
      <c r="B46">
        <v>2650346551</v>
      </c>
      <c r="C46" t="s">
        <v>172</v>
      </c>
      <c r="D46">
        <v>4080.8</v>
      </c>
      <c r="E46" t="s">
        <v>111</v>
      </c>
    </row>
    <row r="47" spans="1:5">
      <c r="A47" t="s">
        <v>86</v>
      </c>
      <c r="B47">
        <v>1190429015</v>
      </c>
      <c r="C47" t="s">
        <v>172</v>
      </c>
      <c r="D47">
        <v>3786.6000000000004</v>
      </c>
      <c r="E47" t="s">
        <v>87</v>
      </c>
    </row>
    <row r="48" spans="1:5">
      <c r="A48" t="s">
        <v>152</v>
      </c>
      <c r="B48">
        <v>1171167405</v>
      </c>
      <c r="C48" t="s">
        <v>172</v>
      </c>
      <c r="D48">
        <v>2208.6</v>
      </c>
      <c r="E48" t="s">
        <v>153</v>
      </c>
    </row>
    <row r="49" spans="1:5">
      <c r="A49" t="s">
        <v>26</v>
      </c>
      <c r="B49">
        <v>2858200513</v>
      </c>
      <c r="C49" t="s">
        <v>172</v>
      </c>
      <c r="D49">
        <v>1546.2</v>
      </c>
      <c r="E49" t="s">
        <v>27</v>
      </c>
    </row>
    <row r="50" spans="1:5">
      <c r="A50" t="s">
        <v>44</v>
      </c>
      <c r="B50">
        <v>1165894999</v>
      </c>
      <c r="C50" t="s">
        <v>172</v>
      </c>
      <c r="D50">
        <v>1583.6000000000001</v>
      </c>
      <c r="E50" t="s">
        <v>45</v>
      </c>
    </row>
    <row r="51" spans="1:5">
      <c r="A51" t="s">
        <v>140</v>
      </c>
      <c r="B51">
        <v>2885978777</v>
      </c>
      <c r="C51" t="s">
        <v>172</v>
      </c>
      <c r="D51">
        <v>4694.8</v>
      </c>
      <c r="E51" t="s">
        <v>141</v>
      </c>
    </row>
    <row r="52" spans="1:5">
      <c r="A52" t="s">
        <v>76</v>
      </c>
      <c r="B52">
        <v>1147943679</v>
      </c>
      <c r="C52" t="s">
        <v>172</v>
      </c>
      <c r="D52">
        <v>3191.8</v>
      </c>
      <c r="E52" t="s">
        <v>77</v>
      </c>
    </row>
    <row r="53" spans="1:5">
      <c r="A53" t="s">
        <v>40</v>
      </c>
      <c r="B53">
        <v>2693866491</v>
      </c>
      <c r="C53" t="s">
        <v>172</v>
      </c>
      <c r="D53">
        <v>7587.8</v>
      </c>
      <c r="E53" t="s">
        <v>41</v>
      </c>
    </row>
    <row r="54" spans="1:5">
      <c r="A54" t="s">
        <v>68</v>
      </c>
      <c r="B54">
        <v>2745564778</v>
      </c>
      <c r="C54" t="s">
        <v>172</v>
      </c>
      <c r="D54">
        <v>4107.6000000000004</v>
      </c>
      <c r="E54" t="s">
        <v>69</v>
      </c>
    </row>
    <row r="55" spans="1:5">
      <c r="A55" t="s">
        <v>112</v>
      </c>
      <c r="B55">
        <v>2603237745</v>
      </c>
      <c r="C55" t="s">
        <v>172</v>
      </c>
      <c r="D55">
        <v>1630.4</v>
      </c>
      <c r="E55" t="s">
        <v>113</v>
      </c>
    </row>
    <row r="56" spans="1:5">
      <c r="A56" t="s">
        <v>24</v>
      </c>
      <c r="B56">
        <v>2744500016</v>
      </c>
      <c r="C56" t="s">
        <v>172</v>
      </c>
      <c r="D56">
        <v>1791.4</v>
      </c>
      <c r="E56" t="s">
        <v>25</v>
      </c>
    </row>
    <row r="57" spans="1:5">
      <c r="A57" t="s">
        <v>54</v>
      </c>
      <c r="B57">
        <v>1132634759</v>
      </c>
      <c r="C57" t="s">
        <v>172</v>
      </c>
      <c r="D57">
        <v>3596.2000000000003</v>
      </c>
      <c r="E57" t="s">
        <v>55</v>
      </c>
    </row>
    <row r="58" spans="1:5">
      <c r="A58" t="s">
        <v>138</v>
      </c>
      <c r="B58">
        <v>1136601197</v>
      </c>
      <c r="C58" t="s">
        <v>172</v>
      </c>
      <c r="D58">
        <v>3136.2000000000003</v>
      </c>
      <c r="E58" t="s">
        <v>139</v>
      </c>
    </row>
    <row r="59" spans="1:5">
      <c r="A59" t="s">
        <v>150</v>
      </c>
      <c r="B59">
        <v>2643837181</v>
      </c>
      <c r="C59" t="s">
        <v>172</v>
      </c>
      <c r="D59">
        <v>1109</v>
      </c>
      <c r="E59" t="s">
        <v>151</v>
      </c>
    </row>
    <row r="60" spans="1:5">
      <c r="A60" t="s">
        <v>74</v>
      </c>
      <c r="B60">
        <v>1168261504</v>
      </c>
      <c r="C60" t="s">
        <v>172</v>
      </c>
      <c r="D60">
        <v>3015.2000000000003</v>
      </c>
      <c r="E60" t="s">
        <v>75</v>
      </c>
    </row>
    <row r="61" spans="1:5">
      <c r="A61" t="s">
        <v>46</v>
      </c>
      <c r="B61">
        <v>1501459155</v>
      </c>
      <c r="C61" t="s">
        <v>172</v>
      </c>
      <c r="D61">
        <v>1841.8000000000002</v>
      </c>
      <c r="E61" t="s">
        <v>47</v>
      </c>
    </row>
    <row r="62" spans="1:5">
      <c r="A62" t="s">
        <v>50</v>
      </c>
      <c r="B62">
        <v>1500835080</v>
      </c>
      <c r="C62" t="s">
        <v>172</v>
      </c>
      <c r="D62">
        <v>2376</v>
      </c>
      <c r="E62" t="s">
        <v>51</v>
      </c>
    </row>
    <row r="63" spans="1:5">
      <c r="A63" t="s">
        <v>144</v>
      </c>
      <c r="B63">
        <v>1501247905</v>
      </c>
      <c r="C63" t="s">
        <v>172</v>
      </c>
      <c r="D63">
        <v>2927</v>
      </c>
      <c r="E63" t="s">
        <v>145</v>
      </c>
    </row>
    <row r="64" spans="1:5">
      <c r="A64" t="s">
        <v>148</v>
      </c>
      <c r="B64">
        <v>1129582916</v>
      </c>
      <c r="C64" t="s">
        <v>172</v>
      </c>
      <c r="D64">
        <v>3171</v>
      </c>
      <c r="E64" t="s">
        <v>149</v>
      </c>
    </row>
    <row r="65" spans="1:5">
      <c r="A65" t="s">
        <v>90</v>
      </c>
      <c r="B65">
        <v>2944075773</v>
      </c>
      <c r="C65" t="s">
        <v>172</v>
      </c>
      <c r="D65">
        <v>2925.6000000000004</v>
      </c>
      <c r="E65" t="s">
        <v>91</v>
      </c>
    </row>
    <row r="66" spans="1:5">
      <c r="A66" t="s">
        <v>28</v>
      </c>
      <c r="B66">
        <v>2774820320</v>
      </c>
      <c r="C66" t="s">
        <v>172</v>
      </c>
      <c r="D66">
        <v>2749.6000000000004</v>
      </c>
      <c r="E66" t="s">
        <v>29</v>
      </c>
    </row>
    <row r="67" spans="1:5">
      <c r="A67" t="s">
        <v>70</v>
      </c>
      <c r="B67">
        <v>2896740960</v>
      </c>
      <c r="C67" t="s">
        <v>172</v>
      </c>
      <c r="D67">
        <v>3236.8</v>
      </c>
      <c r="E67" t="s">
        <v>71</v>
      </c>
    </row>
    <row r="68" spans="1:5">
      <c r="A68" t="s">
        <v>108</v>
      </c>
      <c r="B68">
        <v>1505406986</v>
      </c>
      <c r="C68" t="s">
        <v>172</v>
      </c>
      <c r="D68">
        <v>3681.6000000000004</v>
      </c>
      <c r="E68" t="s">
        <v>109</v>
      </c>
    </row>
    <row r="69" spans="1:5">
      <c r="A69" t="s">
        <v>116</v>
      </c>
      <c r="B69">
        <v>1506862888</v>
      </c>
      <c r="C69" t="s">
        <v>172</v>
      </c>
      <c r="D69">
        <v>3599.8</v>
      </c>
      <c r="E69" t="s">
        <v>117</v>
      </c>
    </row>
    <row r="70" spans="1:5">
      <c r="A70" t="s">
        <v>38</v>
      </c>
      <c r="B70">
        <v>1507294816</v>
      </c>
      <c r="C70" t="s">
        <v>172</v>
      </c>
      <c r="D70">
        <v>2701.2000000000003</v>
      </c>
      <c r="E70" t="s">
        <v>39</v>
      </c>
    </row>
    <row r="71" spans="1:5">
      <c r="A71" t="s">
        <v>122</v>
      </c>
      <c r="B71">
        <v>2696332722</v>
      </c>
      <c r="C71" t="s">
        <v>172</v>
      </c>
      <c r="D71">
        <v>1094.8</v>
      </c>
      <c r="E71" t="s">
        <v>123</v>
      </c>
    </row>
    <row r="72" spans="1:5">
      <c r="A72" t="s">
        <v>120</v>
      </c>
      <c r="B72">
        <v>1510709530</v>
      </c>
      <c r="C72" t="s">
        <v>172</v>
      </c>
      <c r="D72">
        <v>1469.8000000000002</v>
      </c>
      <c r="E72" t="s">
        <v>121</v>
      </c>
    </row>
    <row r="73" spans="1:5">
      <c r="A73" t="s">
        <v>104</v>
      </c>
      <c r="B73">
        <v>1295053048</v>
      </c>
      <c r="C73" t="s">
        <v>172</v>
      </c>
      <c r="D73">
        <v>3468.8</v>
      </c>
      <c r="E73" t="s">
        <v>105</v>
      </c>
    </row>
    <row r="74" spans="1:5">
      <c r="A74" t="s">
        <v>106</v>
      </c>
      <c r="B74">
        <v>2798902275</v>
      </c>
      <c r="C74" t="s">
        <v>172</v>
      </c>
      <c r="D74">
        <v>3448.8</v>
      </c>
      <c r="E74" t="s">
        <v>107</v>
      </c>
    </row>
    <row r="75" spans="1:5">
      <c r="A75" t="s">
        <v>42</v>
      </c>
      <c r="B75">
        <v>456610757</v>
      </c>
      <c r="C75" t="s">
        <v>172</v>
      </c>
      <c r="D75">
        <v>1756.4</v>
      </c>
      <c r="E75" t="s">
        <v>43</v>
      </c>
    </row>
    <row r="76" spans="1:5">
      <c r="B76" t="s">
        <v>173</v>
      </c>
      <c r="D76">
        <v>213267.6</v>
      </c>
      <c r="E76" t="s">
        <v>174</v>
      </c>
    </row>
    <row r="78" spans="1:5">
      <c r="B78" t="s">
        <v>170</v>
      </c>
      <c r="D78">
        <v>17437.599999999999</v>
      </c>
      <c r="E78" t="s">
        <v>171</v>
      </c>
    </row>
    <row r="79" spans="1:5">
      <c r="B79" t="s">
        <v>173</v>
      </c>
      <c r="D79">
        <v>213267.6</v>
      </c>
      <c r="E79" t="s">
        <v>174</v>
      </c>
    </row>
    <row r="80" spans="1:5">
      <c r="D80">
        <v>230705.2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14" sqref="B14"/>
    </sheetView>
  </sheetViews>
  <sheetFormatPr baseColWidth="10" defaultRowHeight="15"/>
  <cols>
    <col min="1" max="1" width="24.5703125" bestFit="1" customWidth="1"/>
    <col min="2" max="2" width="11.5703125" bestFit="1" customWidth="1"/>
  </cols>
  <sheetData>
    <row r="1" spans="1:5">
      <c r="A1" s="6" t="s">
        <v>247</v>
      </c>
      <c r="B1" s="6"/>
      <c r="C1" s="7"/>
      <c r="D1" s="8"/>
      <c r="E1" s="8"/>
    </row>
    <row r="2" spans="1:5">
      <c r="A2" s="6" t="s">
        <v>248</v>
      </c>
      <c r="B2" s="6" t="s">
        <v>249</v>
      </c>
      <c r="C2" s="7"/>
      <c r="D2" s="8"/>
      <c r="E2" s="8"/>
    </row>
    <row r="3" spans="1:5">
      <c r="A3" s="6" t="s">
        <v>260</v>
      </c>
      <c r="B3" s="9" t="s">
        <v>261</v>
      </c>
      <c r="C3" s="7"/>
      <c r="D3" s="8"/>
      <c r="E3" s="8"/>
    </row>
    <row r="4" spans="1:5">
      <c r="A4" s="7"/>
      <c r="B4" s="7"/>
      <c r="C4" s="7"/>
      <c r="D4" s="8"/>
      <c r="E4" s="8"/>
    </row>
    <row r="5" spans="1:5">
      <c r="A5" s="7" t="s">
        <v>250</v>
      </c>
      <c r="B5" s="7" t="s">
        <v>251</v>
      </c>
      <c r="C5" s="7"/>
      <c r="D5" s="8"/>
      <c r="E5" s="8"/>
    </row>
    <row r="6" spans="1:5">
      <c r="A6" s="8" t="s">
        <v>252</v>
      </c>
      <c r="B6" s="10">
        <v>68111.87</v>
      </c>
      <c r="C6" s="8"/>
      <c r="D6" s="8"/>
      <c r="E6" s="8"/>
    </row>
    <row r="7" spans="1:5">
      <c r="A7" s="8" t="s">
        <v>253</v>
      </c>
      <c r="B7" s="10">
        <v>5475.11</v>
      </c>
      <c r="C7" s="8"/>
      <c r="D7" s="8"/>
      <c r="E7" s="8"/>
    </row>
    <row r="8" spans="1:5">
      <c r="A8" s="8" t="s">
        <v>254</v>
      </c>
      <c r="B8" s="10">
        <v>12318.75</v>
      </c>
      <c r="C8" s="8"/>
      <c r="D8" s="8"/>
      <c r="E8" s="8"/>
    </row>
    <row r="9" spans="1:5">
      <c r="A9" s="8" t="s">
        <v>255</v>
      </c>
      <c r="B9" s="10">
        <v>139141.23000000001</v>
      </c>
      <c r="C9" s="8"/>
      <c r="D9" s="8"/>
      <c r="E9" s="8"/>
    </row>
    <row r="10" spans="1:5">
      <c r="A10" s="8" t="s">
        <v>256</v>
      </c>
      <c r="B10" s="10">
        <v>9855</v>
      </c>
      <c r="C10" s="8"/>
      <c r="D10" s="11"/>
      <c r="E10" s="8"/>
    </row>
    <row r="11" spans="1:5">
      <c r="A11" s="8" t="s">
        <v>257</v>
      </c>
      <c r="B11" s="10">
        <v>36930.92</v>
      </c>
      <c r="C11" s="8"/>
      <c r="D11" s="8"/>
      <c r="E11" s="8"/>
    </row>
    <row r="12" spans="1:5">
      <c r="A12" s="8" t="s">
        <v>258</v>
      </c>
      <c r="B12" s="12">
        <v>0</v>
      </c>
      <c r="C12" s="8"/>
      <c r="D12" s="8"/>
      <c r="E12" s="8"/>
    </row>
    <row r="13" spans="1:5" ht="15.75" thickBot="1">
      <c r="A13" s="8" t="s">
        <v>259</v>
      </c>
      <c r="B13" s="13">
        <v>60024.84</v>
      </c>
      <c r="C13" s="8"/>
      <c r="D13" s="8"/>
      <c r="E13" s="8"/>
    </row>
    <row r="14" spans="1:5">
      <c r="A14" s="8"/>
      <c r="B14" s="14">
        <f>SUM(B6:B13)</f>
        <v>331857.71999999997</v>
      </c>
      <c r="C14" s="8"/>
      <c r="D14" s="8"/>
      <c r="E14" s="8"/>
    </row>
    <row r="15" spans="1:5" ht="15.75" thickBot="1">
      <c r="A15" s="8"/>
      <c r="B15" s="15">
        <f>B14*0.16</f>
        <v>53097.235199999996</v>
      </c>
      <c r="C15" s="8"/>
      <c r="D15" s="8"/>
      <c r="E15" s="8"/>
    </row>
    <row r="16" spans="1:5" ht="15.75" thickTop="1">
      <c r="A16" s="8"/>
      <c r="B16" s="16">
        <f>+B14+B15</f>
        <v>384954.95519999997</v>
      </c>
      <c r="C16" s="8"/>
      <c r="D16" s="8"/>
      <c r="E16" s="8"/>
    </row>
    <row r="17" spans="1:5">
      <c r="A17" s="8"/>
      <c r="B17" s="10">
        <v>384954.97</v>
      </c>
      <c r="C17" s="8"/>
      <c r="D17" s="8"/>
      <c r="E17" s="8"/>
    </row>
    <row r="18" spans="1:5">
      <c r="A18" s="8"/>
      <c r="B18" s="10">
        <f>B16-B17</f>
        <v>-1.4800000004470348E-2</v>
      </c>
      <c r="C18" s="8"/>
      <c r="D18" s="8"/>
      <c r="E18" s="8"/>
    </row>
    <row r="19" spans="1:5">
      <c r="A19" s="8"/>
      <c r="B19" s="10"/>
      <c r="C19" s="8"/>
      <c r="D19" s="8"/>
      <c r="E19" s="8"/>
    </row>
    <row r="20" spans="1:5">
      <c r="A20" s="8"/>
      <c r="B20" s="8"/>
      <c r="C20" s="8"/>
      <c r="D20" s="8"/>
      <c r="E2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2017-03-28T23:38:50Z</dcterms:created>
  <dcterms:modified xsi:type="dcterms:W3CDTF">2017-04-08T16:14:26Z</dcterms:modified>
</cp:coreProperties>
</file>