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FACTURACION!$A$10:$M$75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E12" i="3" l="1"/>
  <c r="F12" s="1"/>
  <c r="E13"/>
  <c r="G13" s="1"/>
  <c r="E14"/>
  <c r="G14" s="1"/>
  <c r="E15"/>
  <c r="G15" s="1"/>
  <c r="E16"/>
  <c r="G16" s="1"/>
  <c r="E17"/>
  <c r="G17" s="1"/>
  <c r="E18"/>
  <c r="G18" s="1"/>
  <c r="E19"/>
  <c r="F19" s="1"/>
  <c r="E20"/>
  <c r="G20" s="1"/>
  <c r="E21"/>
  <c r="F21" s="1"/>
  <c r="E22"/>
  <c r="G22" s="1"/>
  <c r="E23"/>
  <c r="G23" s="1"/>
  <c r="E24"/>
  <c r="G24" s="1"/>
  <c r="E25"/>
  <c r="G25" s="1"/>
  <c r="E26"/>
  <c r="G26" s="1"/>
  <c r="E27"/>
  <c r="F27" s="1"/>
  <c r="E28"/>
  <c r="G28" s="1"/>
  <c r="E29"/>
  <c r="F29" s="1"/>
  <c r="E30"/>
  <c r="G30" s="1"/>
  <c r="E31"/>
  <c r="G31" s="1"/>
  <c r="E32"/>
  <c r="G32" s="1"/>
  <c r="E33"/>
  <c r="F33" s="1"/>
  <c r="E34"/>
  <c r="G34" s="1"/>
  <c r="E35"/>
  <c r="G35" s="1"/>
  <c r="E36"/>
  <c r="G36" s="1"/>
  <c r="E37"/>
  <c r="F37" s="1"/>
  <c r="E38"/>
  <c r="G38" s="1"/>
  <c r="E39"/>
  <c r="G39" s="1"/>
  <c r="E40"/>
  <c r="G40" s="1"/>
  <c r="E41"/>
  <c r="G41" s="1"/>
  <c r="E42"/>
  <c r="G42" s="1"/>
  <c r="E43"/>
  <c r="F43" s="1"/>
  <c r="E44"/>
  <c r="G44" s="1"/>
  <c r="E45"/>
  <c r="G45" s="1"/>
  <c r="E46"/>
  <c r="G46" s="1"/>
  <c r="E47"/>
  <c r="F47" s="1"/>
  <c r="E48"/>
  <c r="G48" s="1"/>
  <c r="E49"/>
  <c r="G49" s="1"/>
  <c r="E50"/>
  <c r="G50" s="1"/>
  <c r="E51"/>
  <c r="F51" s="1"/>
  <c r="E52"/>
  <c r="G52" s="1"/>
  <c r="E53"/>
  <c r="G53" s="1"/>
  <c r="E54"/>
  <c r="G54" s="1"/>
  <c r="E55"/>
  <c r="G55" s="1"/>
  <c r="E56"/>
  <c r="G56" s="1"/>
  <c r="E57"/>
  <c r="G57" s="1"/>
  <c r="E58"/>
  <c r="G58" s="1"/>
  <c r="E59"/>
  <c r="F59" s="1"/>
  <c r="E60"/>
  <c r="G60" s="1"/>
  <c r="E61"/>
  <c r="G61" s="1"/>
  <c r="E62"/>
  <c r="G62" s="1"/>
  <c r="E63"/>
  <c r="F63" s="1"/>
  <c r="E64"/>
  <c r="G64" s="1"/>
  <c r="E65"/>
  <c r="G65" s="1"/>
  <c r="E66"/>
  <c r="G66" s="1"/>
  <c r="E67"/>
  <c r="F67" s="1"/>
  <c r="E68"/>
  <c r="G68" s="1"/>
  <c r="E69"/>
  <c r="G69" s="1"/>
  <c r="E70"/>
  <c r="G70" s="1"/>
  <c r="E71"/>
  <c r="G71" s="1"/>
  <c r="E72"/>
  <c r="G72" s="1"/>
  <c r="E73"/>
  <c r="G73" s="1"/>
  <c r="E74"/>
  <c r="G74" s="1"/>
  <c r="E75"/>
  <c r="F75" s="1"/>
  <c r="E11"/>
  <c r="F11" s="1"/>
  <c r="G43" l="1"/>
  <c r="H43" s="1"/>
  <c r="G75"/>
  <c r="H75" s="1"/>
  <c r="G59"/>
  <c r="G67"/>
  <c r="F49"/>
  <c r="H49" s="1"/>
  <c r="G51"/>
  <c r="H51" s="1"/>
  <c r="G63"/>
  <c r="F57"/>
  <c r="H57" s="1"/>
  <c r="F55"/>
  <c r="H55" s="1"/>
  <c r="G47"/>
  <c r="F44"/>
  <c r="G21"/>
  <c r="H21" s="1"/>
  <c r="I21" s="1"/>
  <c r="J21" s="1"/>
  <c r="F18"/>
  <c r="H18" s="1"/>
  <c r="I18" s="1"/>
  <c r="J18" s="1"/>
  <c r="F66"/>
  <c r="H66" s="1"/>
  <c r="I66" s="1"/>
  <c r="J66" s="1"/>
  <c r="F62"/>
  <c r="H62" s="1"/>
  <c r="I62" s="1"/>
  <c r="J62" s="1"/>
  <c r="F58"/>
  <c r="H58" s="1"/>
  <c r="I58" s="1"/>
  <c r="J58" s="1"/>
  <c r="F54"/>
  <c r="F50"/>
  <c r="F39"/>
  <c r="H39" s="1"/>
  <c r="F36"/>
  <c r="H36" s="1"/>
  <c r="I36" s="1"/>
  <c r="J36" s="1"/>
  <c r="F23"/>
  <c r="H23" s="1"/>
  <c r="I23" s="1"/>
  <c r="J23" s="1"/>
  <c r="F15"/>
  <c r="H15" s="1"/>
  <c r="I15" s="1"/>
  <c r="J15" s="1"/>
  <c r="F71"/>
  <c r="H71" s="1"/>
  <c r="F68"/>
  <c r="H68" s="1"/>
  <c r="I68" s="1"/>
  <c r="J68" s="1"/>
  <c r="F60"/>
  <c r="F52"/>
  <c r="F46"/>
  <c r="H46" s="1"/>
  <c r="I46" s="1"/>
  <c r="J46" s="1"/>
  <c r="F42"/>
  <c r="H42" s="1"/>
  <c r="I42" s="1"/>
  <c r="F35"/>
  <c r="H35" s="1"/>
  <c r="I35" s="1"/>
  <c r="F32"/>
  <c r="H32" s="1"/>
  <c r="I32" s="1"/>
  <c r="J32" s="1"/>
  <c r="G29"/>
  <c r="H29" s="1"/>
  <c r="I29" s="1"/>
  <c r="J29" s="1"/>
  <c r="F26"/>
  <c r="H26" s="1"/>
  <c r="F65"/>
  <c r="H65" s="1"/>
  <c r="H47"/>
  <c r="I47" s="1"/>
  <c r="H67"/>
  <c r="H59"/>
  <c r="H54"/>
  <c r="I54" s="1"/>
  <c r="J54" s="1"/>
  <c r="G37"/>
  <c r="H37" s="1"/>
  <c r="G33"/>
  <c r="H33" s="1"/>
  <c r="I33" s="1"/>
  <c r="J33" s="1"/>
  <c r="G27"/>
  <c r="H27" s="1"/>
  <c r="I27" s="1"/>
  <c r="J27" s="1"/>
  <c r="F24"/>
  <c r="H24" s="1"/>
  <c r="I24" s="1"/>
  <c r="J24" s="1"/>
  <c r="G19"/>
  <c r="H19" s="1"/>
  <c r="F16"/>
  <c r="H16" s="1"/>
  <c r="I16" s="1"/>
  <c r="J16" s="1"/>
  <c r="F13"/>
  <c r="H13" s="1"/>
  <c r="I13" s="1"/>
  <c r="J13" s="1"/>
  <c r="F74"/>
  <c r="H74" s="1"/>
  <c r="I74" s="1"/>
  <c r="J74" s="1"/>
  <c r="F73"/>
  <c r="H73" s="1"/>
  <c r="F70"/>
  <c r="H70" s="1"/>
  <c r="I70" s="1"/>
  <c r="J70" s="1"/>
  <c r="E78"/>
  <c r="G11"/>
  <c r="H11" s="1"/>
  <c r="F72"/>
  <c r="F69"/>
  <c r="H69" s="1"/>
  <c r="I69" s="1"/>
  <c r="F64"/>
  <c r="H64" s="1"/>
  <c r="I64" s="1"/>
  <c r="J64" s="1"/>
  <c r="F61"/>
  <c r="H61" s="1"/>
  <c r="I61" s="1"/>
  <c r="F56"/>
  <c r="H56" s="1"/>
  <c r="I56" s="1"/>
  <c r="J56" s="1"/>
  <c r="F53"/>
  <c r="H53" s="1"/>
  <c r="I53" s="1"/>
  <c r="H50"/>
  <c r="I50" s="1"/>
  <c r="J50" s="1"/>
  <c r="F48"/>
  <c r="H48" s="1"/>
  <c r="I48" s="1"/>
  <c r="J48" s="1"/>
  <c r="F45"/>
  <c r="H45" s="1"/>
  <c r="I45" s="1"/>
  <c r="F41"/>
  <c r="H41" s="1"/>
  <c r="I41" s="1"/>
  <c r="F38"/>
  <c r="H38" s="1"/>
  <c r="I38" s="1"/>
  <c r="J38" s="1"/>
  <c r="F34"/>
  <c r="H34" s="1"/>
  <c r="I34" s="1"/>
  <c r="J34" s="1"/>
  <c r="F31"/>
  <c r="H31" s="1"/>
  <c r="I31" s="1"/>
  <c r="J31" s="1"/>
  <c r="F28"/>
  <c r="H28" s="1"/>
  <c r="I28" s="1"/>
  <c r="J28" s="1"/>
  <c r="F25"/>
  <c r="H25" s="1"/>
  <c r="I25" s="1"/>
  <c r="J25" s="1"/>
  <c r="F20"/>
  <c r="H20" s="1"/>
  <c r="I20" s="1"/>
  <c r="J20" s="1"/>
  <c r="F17"/>
  <c r="H17" s="1"/>
  <c r="I17" s="1"/>
  <c r="J17" s="1"/>
  <c r="H72"/>
  <c r="I72" s="1"/>
  <c r="J72" s="1"/>
  <c r="H63"/>
  <c r="I63" s="1"/>
  <c r="H60"/>
  <c r="I60" s="1"/>
  <c r="J60" s="1"/>
  <c r="H52"/>
  <c r="I52" s="1"/>
  <c r="J52" s="1"/>
  <c r="H44"/>
  <c r="I44" s="1"/>
  <c r="J44" s="1"/>
  <c r="F40"/>
  <c r="H40" s="1"/>
  <c r="J35"/>
  <c r="F30"/>
  <c r="H30" s="1"/>
  <c r="F22"/>
  <c r="H22" s="1"/>
  <c r="I22" s="1"/>
  <c r="J22" s="1"/>
  <c r="F14"/>
  <c r="H14" s="1"/>
  <c r="I14" s="1"/>
  <c r="J14" s="1"/>
  <c r="J69"/>
  <c r="G12"/>
  <c r="H12" s="1"/>
  <c r="I37" l="1"/>
  <c r="J37" s="1"/>
  <c r="J47"/>
  <c r="J45"/>
  <c r="I75"/>
  <c r="J75" s="1"/>
  <c r="J61"/>
  <c r="I71"/>
  <c r="J71" s="1"/>
  <c r="I39"/>
  <c r="J39" s="1"/>
  <c r="I26"/>
  <c r="J26" s="1"/>
  <c r="I55"/>
  <c r="J55" s="1"/>
  <c r="J42"/>
  <c r="J41"/>
  <c r="J53"/>
  <c r="J63"/>
  <c r="I19"/>
  <c r="J19" s="1"/>
  <c r="I30"/>
  <c r="J30" s="1"/>
  <c r="I40"/>
  <c r="J40" s="1"/>
  <c r="I73"/>
  <c r="J73" s="1"/>
  <c r="I43"/>
  <c r="J43" s="1"/>
  <c r="I59"/>
  <c r="J59" s="1"/>
  <c r="F78"/>
  <c r="H78"/>
  <c r="I11"/>
  <c r="J11" s="1"/>
  <c r="I65"/>
  <c r="J65" s="1"/>
  <c r="I57"/>
  <c r="J57" s="1"/>
  <c r="I51"/>
  <c r="J51" s="1"/>
  <c r="I67"/>
  <c r="J67" s="1"/>
  <c r="I49"/>
  <c r="J49" s="1"/>
  <c r="G78"/>
  <c r="I12"/>
  <c r="J12" s="1"/>
  <c r="J78" l="1"/>
  <c r="I78"/>
</calcChain>
</file>

<file path=xl/sharedStrings.xml><?xml version="1.0" encoding="utf-8"?>
<sst xmlns="http://schemas.openxmlformats.org/spreadsheetml/2006/main" count="711" uniqueCount="267">
  <si>
    <t>CONTPAQ i</t>
  </si>
  <si>
    <t xml:space="preserve">      NÓMINAS</t>
  </si>
  <si>
    <t>05 INGENIERIA FISCAL LABORAL SC</t>
  </si>
  <si>
    <t>Lista de Raya (forma tabular)</t>
  </si>
  <si>
    <t>Periodo 14 al 14 Quincenal del 16/07/2017 al 31/07/2017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</si>
  <si>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</si>
  <si>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</si>
  <si>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</si>
  <si>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</si>
  <si>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</si>
  <si>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</si>
  <si>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</si>
  <si>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</si>
  <si>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</si>
  <si>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</si>
  <si>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</si>
  <si>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</si>
  <si>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</si>
  <si>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</si>
  <si>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</si>
  <si>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</si>
  <si>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</si>
  <si>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</si>
  <si>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</si>
  <si>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</si>
  <si>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AML20</t>
  </si>
  <si>
    <t>Aguilar Macias Leopoldo</t>
  </si>
  <si>
    <t>AMM19</t>
  </si>
  <si>
    <t>Almanza Martinez Maribel</t>
  </si>
  <si>
    <t>ALM29</t>
  </si>
  <si>
    <t>Animas Leon Manuel Emilio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</si>
  <si>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</si>
  <si>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</si>
  <si>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</si>
  <si>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</si>
  <si>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</si>
  <si>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</si>
  <si>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</si>
  <si>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</si>
  <si>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</si>
  <si>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</si>
  <si>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</si>
  <si>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</si>
  <si>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CGB09</t>
  </si>
  <si>
    <t>Cortes Garcia Blanca Estela</t>
  </si>
  <si>
    <t>DRR01</t>
  </si>
  <si>
    <t>Diaz Rojas Rocio Janet</t>
  </si>
  <si>
    <t>EBV23</t>
  </si>
  <si>
    <t>Echeverria Bustamante Victor Manuel</t>
  </si>
  <si>
    <t>GVJ19</t>
  </si>
  <si>
    <t>Galvan Vazquez Jose Manuel</t>
  </si>
  <si>
    <t>GTM21</t>
  </si>
  <si>
    <t>Garita Torres Marcos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</si>
  <si>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</si>
  <si>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</si>
  <si>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</si>
  <si>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</si>
  <si>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</si>
  <si>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</si>
  <si>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</si>
  <si>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</si>
  <si>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</si>
  <si>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</si>
  <si>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GA003</t>
  </si>
  <si>
    <t>Guillen Ayala Juan Carlos</t>
  </si>
  <si>
    <t>GCJ02</t>
  </si>
  <si>
    <t>Gutierrez Carvarin Jacob</t>
  </si>
  <si>
    <t>HBS06</t>
  </si>
  <si>
    <t>Hernandez Barrera Salvador</t>
  </si>
  <si>
    <t>0HE04</t>
  </si>
  <si>
    <t>Hernandez Espinoza Victor Benjamin</t>
  </si>
  <si>
    <t>HMC20</t>
  </si>
  <si>
    <t>Hernandez Morales Carlos</t>
  </si>
  <si>
    <t>0HA01</t>
  </si>
  <si>
    <t>Herrera Almaraz Blanca Sofia</t>
  </si>
  <si>
    <t>00003</t>
  </si>
  <si>
    <t>Jimenez Suarez Ludivina</t>
  </si>
  <si>
    <t>LAS24</t>
  </si>
  <si>
    <t>Lemus Alvarado Sandra Karina</t>
  </si>
  <si>
    <t>0LU18</t>
  </si>
  <si>
    <t>Lizardi Urzua Arizbet</t>
  </si>
  <si>
    <t>LJV15</t>
  </si>
  <si>
    <t>Lopez Jimenez Victor Manuel</t>
  </si>
  <si>
    <t>LEV29</t>
  </si>
  <si>
    <t>Lucio Escutia Victor</t>
  </si>
  <si>
    <t>0ME05</t>
  </si>
  <si>
    <t>Mandujano Estrada  Ilse Georgina</t>
  </si>
  <si>
    <t>MSM13</t>
  </si>
  <si>
    <t>Mandujano Segura Maria De La Luz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</si>
  <si>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</si>
  <si>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</si>
  <si>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</si>
  <si>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</si>
  <si>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</si>
  <si>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</si>
  <si>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</si>
  <si>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</si>
  <si>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</si>
  <si>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</si>
  <si>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</si>
  <si>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</si>
  <si>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</si>
  <si>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</si>
  <si>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</si>
  <si>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</si>
  <si>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</si>
  <si>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</si>
  <si>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</si>
  <si>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</si>
  <si>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OOM06</t>
  </si>
  <si>
    <t>Olivares Olalde Ma Guadalupe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</si>
  <si>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</si>
  <si>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</si>
  <si>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</si>
  <si>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</si>
  <si>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</si>
  <si>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</si>
  <si>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</si>
  <si>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</si>
  <si>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</si>
  <si>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</si>
  <si>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</si>
  <si>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</si>
  <si>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</si>
  <si>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</si>
  <si>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</si>
  <si>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</si>
  <si>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RGR08</t>
  </si>
  <si>
    <t>Romero Gonzalez Roberto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</si>
  <si>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</si>
  <si>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</si>
  <si>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</si>
  <si>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</si>
  <si>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</si>
  <si>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</si>
  <si>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</si>
  <si>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</si>
  <si>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</si>
  <si>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</si>
  <si>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</si>
  <si>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</si>
  <si>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SJM18</t>
  </si>
  <si>
    <t>Solorzano Juarez Monica Elisa</t>
  </si>
  <si>
    <t>00018</t>
  </si>
  <si>
    <t>Tierrablanca Sanchez Victor Hugo</t>
  </si>
  <si>
    <t>TCM05</t>
  </si>
  <si>
    <t>Torres Casas Maria Jose</t>
  </si>
  <si>
    <t>TJM06</t>
  </si>
  <si>
    <t>Torres Jimenez Martin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</si>
  <si>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</si>
  <si>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</si>
  <si>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</si>
  <si>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</si>
  <si>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</si>
  <si>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</si>
  <si>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</si>
  <si>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</si>
  <si>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</si>
  <si>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</si>
  <si>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</si>
  <si>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</si>
  <si>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</si>
  <si>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</si>
  <si>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</si>
  <si>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14 del 2017-07-16 al 2017-07-31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</si>
  <si>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</si>
  <si>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</si>
  <si>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</si>
  <si>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</si>
  <si>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</si>
  <si>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</si>
  <si>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</si>
  <si>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8</t>
  </si>
  <si>
    <t>03 Transferencia electrónica de fondos</t>
  </si>
  <si>
    <t>INGENIERIA</t>
  </si>
  <si>
    <t>Total Transferencia electrónica de fondos</t>
  </si>
  <si>
    <t>Total de movimientos 6</t>
  </si>
  <si>
    <t>28 Tarjeta de Débito</t>
  </si>
  <si>
    <t>Total Tarjeta de Débito</t>
  </si>
  <si>
    <t>Total de movimientos 51</t>
  </si>
  <si>
    <t>ALECSA CELAYA, SRL DE CV</t>
  </si>
  <si>
    <t xml:space="preserve">DESGLOSE DE NOMINA </t>
  </si>
  <si>
    <t>JULIO</t>
  </si>
  <si>
    <t>PERIODO 2DA QUINCENA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</si>
  <si>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</si>
  <si>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</si>
  <si>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</si>
  <si>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</si>
  <si>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</si>
  <si>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</si>
  <si>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</si>
  <si>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</si>
  <si>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</si>
  <si>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</si>
  <si>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16/07/2017 AL 31/07/2017</t>
  </si>
  <si>
    <t>ADMINISTRACION</t>
  </si>
  <si>
    <t>AGUILAR MACIAS LEOPOLDO</t>
  </si>
  <si>
    <t>ALMANZA MARTINEZ MARIBEL</t>
  </si>
  <si>
    <t>SERVICIO</t>
  </si>
  <si>
    <t>ANIMAS LEON MANUEL EMILIO</t>
  </si>
  <si>
    <t>SEMINUEVOS</t>
  </si>
  <si>
    <t>BAEZ MONROY ELIZABETH</t>
  </si>
  <si>
    <t>BALBUENA SALAZAR PATRICIA</t>
  </si>
  <si>
    <t>BALTAZAR CRUZ DESIREE DE JESUS</t>
  </si>
  <si>
    <t>CAMACHO RIVERA MARTHA SARAHI</t>
  </si>
  <si>
    <t>CAMPOS SANCEN LUIS FELIPE</t>
  </si>
  <si>
    <t>VENTAS</t>
  </si>
  <si>
    <t>CASTRO MAGUEYAL MIGUEL ANGEL</t>
  </si>
  <si>
    <t xml:space="preserve">CORTES GARCIA BLANCA ESTELA </t>
  </si>
  <si>
    <t>DIAZ ROJAS ROCIO JANET</t>
  </si>
  <si>
    <t>COSTO</t>
  </si>
  <si>
    <t>ECHEVERRIA BUSTAMANTE VICTOR MANUEL</t>
  </si>
  <si>
    <t>GALVAN VAZQUEZ JOSE MANUEL</t>
  </si>
  <si>
    <t>GARITA TORRES MARCOS</t>
  </si>
  <si>
    <t>GOMEZ PALOBLANCO ISMAEL</t>
  </si>
  <si>
    <t>GOMEZ VERA ARMANDO</t>
  </si>
  <si>
    <t>GUERRA AGUILAR ALEJANDRO</t>
  </si>
  <si>
    <t>GUERRERO HERNANDEZ JUAN CARLOS</t>
  </si>
  <si>
    <t>GUEVARA ALEMAN NAYELY</t>
  </si>
  <si>
    <t>GUILLEN AYALA JUAN CARLOS</t>
  </si>
  <si>
    <t>GUTIERREZ CARVARIN JACOB</t>
  </si>
  <si>
    <t>HERNANDEZ BARRERA SALVADOR</t>
  </si>
  <si>
    <t>HERNANDEZ ESPINOZA VICTOR BENJAMIN</t>
  </si>
  <si>
    <t>HERNANDEZ MORALES CARLOS</t>
  </si>
  <si>
    <t>HERRERA ALMARAZ BLANCA SOFIA</t>
  </si>
  <si>
    <t>JIMENEZ SUAREZ LUDIVINA</t>
  </si>
  <si>
    <t>LEMUS ALVARADO SANDRA KARINA</t>
  </si>
  <si>
    <t>LIZARDI URZUA ARIZBETH</t>
  </si>
  <si>
    <t>LOPEZ JIMENEZ VICTOR MANUEL</t>
  </si>
  <si>
    <t>LUCIO ESCUTIA VICTOR</t>
  </si>
  <si>
    <t>MANDUJANO ESTRADA ILSE GEORGINA</t>
  </si>
  <si>
    <t xml:space="preserve">MANDUJANO SEGURA MARIA DE LA LUZ </t>
  </si>
  <si>
    <t>MARTINEZ HERRERA CRISTIAN</t>
  </si>
  <si>
    <t>MARTINEZ ORTIZ JOSUE ALEJANDRO</t>
  </si>
  <si>
    <t>MEJIA VILLEGAS NALLELY BEATRIZ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</si>
  <si>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</si>
  <si>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</si>
  <si>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</si>
  <si>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</si>
  <si>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</si>
  <si>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</si>
  <si>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</si>
  <si>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OLIVARES OLALDE MA.GUADALUPE</t>
  </si>
  <si>
    <t>PACHECO LEON JUANA</t>
  </si>
  <si>
    <t>F&amp;I</t>
  </si>
  <si>
    <t>PATIÑO MUÑOZ ANA LAURA</t>
  </si>
  <si>
    <t>PESCADOR JURADO NANCY TERESA</t>
  </si>
  <si>
    <t>PICAZO BASTIDA GUSTAVO</t>
  </si>
  <si>
    <t xml:space="preserve">PRIETO LOPEZ LEOBIGILDO </t>
  </si>
  <si>
    <t>RAMIREZ ECHEVERRIA ARMANDO</t>
  </si>
  <si>
    <t>RODRIGUEZ ANDRADE ERIKA YASMIN</t>
  </si>
  <si>
    <t>ROMERO GONZALEZ ROBERTO</t>
  </si>
  <si>
    <t>REFACCIONES</t>
  </si>
  <si>
    <t>RUIZ LAGUNA ANABEL</t>
  </si>
  <si>
    <t>SALAS CORREA VICTOR EDUARDO</t>
  </si>
  <si>
    <t>SALCEDO MORENO JANITZY XOCHITL</t>
  </si>
  <si>
    <t>SANCHEZ ESCAMILLA ROSALBA</t>
  </si>
  <si>
    <t>SANCHEZ VEANA JAVIER</t>
  </si>
  <si>
    <t>SANTANA ANAYA GILDARDO ENRIQUE</t>
  </si>
  <si>
    <t>SOLORZANO JUAREZ MONICA ELISA</t>
  </si>
  <si>
    <t>TIERRABLANCA SANCHEZ VICTOR HUGO</t>
  </si>
  <si>
    <t xml:space="preserve">TORRES CASAS MARIA JOSE </t>
  </si>
  <si>
    <t>TORRES JIMENEZ MARTIN</t>
  </si>
  <si>
    <t>VEGA FERNANDEZ AMALIA</t>
  </si>
  <si>
    <t>VENTURA SANTAMARIA EFRAIN ENRIQUE</t>
  </si>
  <si>
    <t>YERENA MARTINEZ CINTHIA GUADALUPE</t>
  </si>
  <si>
    <t>RANGEL GONZALEZ DIANA ENEYSIS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</si>
</sst>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4" borderId="4" xfId="0" applyFont="1" applyFill="1" applyBorder="1"/>
    <xf numFmtId="0" fontId="25" fillId="0" borderId="4" xfId="0" applyFont="1" applyBorder="1"/>
    <xf numFmtId="0" fontId="25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1"/>
  <sheetViews>
    <sheetView workbookViewId="0">
      <pane xSplit="2" ySplit="10" topLeftCell="C65" activePane="bottomRight" state="frozen"/>
      <selection pane="topRight" activeCell="C1" sqref="C1"/>
      <selection pane="bottomLeft" activeCell="A13" sqref="A13"/>
      <selection pane="bottomRight" activeCell="L19" sqref="L19"/>
    </sheetView>
  </sheetViews>
  <sheetFormatPr baseColWidth="10" defaultRowHeight="11.25"/>
  <cols>
    <col min="1" max="1" width="9.28515625" style="2" customWidth="1"/>
    <col min="2" max="2" width="28.140625" style="1" customWidth="1"/>
    <col min="3" max="3" width="13.5703125" style="1" bestFit="1" customWidth="1"/>
    <col min="4" max="4" width="11.42578125" style="1"/>
    <col min="5" max="5" width="13.855468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157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158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13</v>
      </c>
      <c r="E8" s="27" t="s">
        <v>13</v>
      </c>
      <c r="F8" s="27" t="s">
        <v>159</v>
      </c>
      <c r="G8" s="27" t="s">
        <v>160</v>
      </c>
      <c r="H8" s="27" t="s">
        <v>161</v>
      </c>
      <c r="I8" s="27" t="s">
        <v>162</v>
      </c>
      <c r="J8" s="27" t="s">
        <v>163</v>
      </c>
    </row>
    <row r="9" spans="1:13" ht="12" thickTop="1">
      <c r="A9" s="12" t="s">
        <v>24</v>
      </c>
    </row>
    <row r="11" spans="1:13" ht="15.75">
      <c r="A11" s="2" t="s">
        <v>25</v>
      </c>
      <c r="B11" s="1" t="s">
        <v>26</v>
      </c>
      <c r="C11" s="13">
        <v>2400</v>
      </c>
      <c r="E11" s="28">
        <f>+C11</f>
        <v>2400</v>
      </c>
      <c r="F11" s="28">
        <f>+E11*2%</f>
        <v>48</v>
      </c>
      <c r="G11" s="28">
        <f>+E11*7.5%</f>
        <v>180</v>
      </c>
      <c r="H11" s="28">
        <f>SUM(E11:G11)</f>
        <v>2628</v>
      </c>
      <c r="I11" s="28">
        <f>+H11*16%</f>
        <v>420.48</v>
      </c>
      <c r="J11" s="28">
        <f>+H11+I11</f>
        <v>3048.48</v>
      </c>
      <c r="L11" s="56" t="s">
        <v>195</v>
      </c>
      <c r="M11" s="56" t="s">
        <v>196</v>
      </c>
    </row>
    <row r="12" spans="1:13" ht="15.75">
      <c r="A12" s="2" t="s">
        <v>27</v>
      </c>
      <c r="B12" s="1" t="s">
        <v>28</v>
      </c>
      <c r="C12" s="13">
        <v>2750.1</v>
      </c>
      <c r="E12" s="28">
        <f t="shared" ref="E12:E75" si="0">+C12</f>
        <v>2750.1</v>
      </c>
      <c r="F12" s="28">
        <f t="shared" ref="F12:F75" si="1">+E12*2%</f>
        <v>55.002000000000002</v>
      </c>
      <c r="G12" s="28">
        <f t="shared" ref="G12:G75" si="2">+E12*7.5%</f>
        <v>206.25749999999999</v>
      </c>
      <c r="H12" s="28">
        <f t="shared" ref="H12:H75" si="3">SUM(E12:G12)</f>
        <v>3011.3595</v>
      </c>
      <c r="I12" s="28">
        <f t="shared" ref="I12:I75" si="4">+H12*16%</f>
        <v>481.81752</v>
      </c>
      <c r="J12" s="28">
        <f t="shared" ref="J12:J75" si="5">+H12+I12</f>
        <v>3493.1770200000001</v>
      </c>
      <c r="L12" s="57" t="s">
        <v>195</v>
      </c>
      <c r="M12" s="57" t="s">
        <v>197</v>
      </c>
    </row>
    <row r="13" spans="1:13" ht="15.75">
      <c r="A13" s="2" t="s">
        <v>29</v>
      </c>
      <c r="B13" s="1" t="s">
        <v>30</v>
      </c>
      <c r="C13" s="13">
        <v>2500.0500000000002</v>
      </c>
      <c r="E13" s="28">
        <f t="shared" si="0"/>
        <v>2500.0500000000002</v>
      </c>
      <c r="F13" s="28">
        <f t="shared" si="1"/>
        <v>50.001000000000005</v>
      </c>
      <c r="G13" s="28">
        <f t="shared" si="2"/>
        <v>187.50375</v>
      </c>
      <c r="H13" s="28">
        <f t="shared" si="3"/>
        <v>2737.5547500000002</v>
      </c>
      <c r="I13" s="28">
        <f t="shared" si="4"/>
        <v>438.00876000000005</v>
      </c>
      <c r="J13" s="28">
        <f t="shared" si="5"/>
        <v>3175.5635100000004</v>
      </c>
      <c r="L13" s="57" t="s">
        <v>198</v>
      </c>
      <c r="M13" s="57" t="s">
        <v>199</v>
      </c>
    </row>
    <row r="14" spans="1:13" ht="15.75">
      <c r="A14" s="2" t="s">
        <v>31</v>
      </c>
      <c r="B14" s="1" t="s">
        <v>32</v>
      </c>
      <c r="C14" s="13">
        <v>2500.0500000000002</v>
      </c>
      <c r="E14" s="28">
        <f t="shared" si="0"/>
        <v>2500.0500000000002</v>
      </c>
      <c r="F14" s="28">
        <f t="shared" si="1"/>
        <v>50.001000000000005</v>
      </c>
      <c r="G14" s="28">
        <f t="shared" si="2"/>
        <v>187.50375</v>
      </c>
      <c r="H14" s="28">
        <f t="shared" si="3"/>
        <v>2737.5547500000002</v>
      </c>
      <c r="I14" s="28">
        <f t="shared" si="4"/>
        <v>438.00876000000005</v>
      </c>
      <c r="J14" s="28">
        <f t="shared" si="5"/>
        <v>3175.5635100000004</v>
      </c>
      <c r="L14" s="57" t="s">
        <v>200</v>
      </c>
      <c r="M14" s="57" t="s">
        <v>201</v>
      </c>
    </row>
    <row r="15" spans="1:13" ht="15.75">
      <c r="A15" s="2" t="s">
        <v>33</v>
      </c>
      <c r="B15" s="1" t="s">
        <v>34</v>
      </c>
      <c r="C15" s="13">
        <v>5000.1000000000004</v>
      </c>
      <c r="E15" s="28">
        <f t="shared" si="0"/>
        <v>5000.1000000000004</v>
      </c>
      <c r="F15" s="28">
        <f t="shared" si="1"/>
        <v>100.00200000000001</v>
      </c>
      <c r="G15" s="28">
        <f t="shared" si="2"/>
        <v>375.00749999999999</v>
      </c>
      <c r="H15" s="28">
        <f t="shared" si="3"/>
        <v>5475.1095000000005</v>
      </c>
      <c r="I15" s="28">
        <f t="shared" si="4"/>
        <v>876.0175200000001</v>
      </c>
      <c r="J15" s="28">
        <f t="shared" si="5"/>
        <v>6351.1270200000008</v>
      </c>
      <c r="L15" s="57" t="s">
        <v>195</v>
      </c>
      <c r="M15" s="57" t="s">
        <v>202</v>
      </c>
    </row>
    <row r="16" spans="1:13" ht="15.75">
      <c r="A16" s="2" t="s">
        <v>35</v>
      </c>
      <c r="B16" s="1" t="s">
        <v>36</v>
      </c>
      <c r="C16" s="13">
        <v>3000</v>
      </c>
      <c r="E16" s="28">
        <f t="shared" si="0"/>
        <v>3000</v>
      </c>
      <c r="F16" s="28">
        <f t="shared" si="1"/>
        <v>60</v>
      </c>
      <c r="G16" s="28">
        <f t="shared" si="2"/>
        <v>225</v>
      </c>
      <c r="H16" s="28">
        <f t="shared" si="3"/>
        <v>3285</v>
      </c>
      <c r="I16" s="28">
        <f t="shared" si="4"/>
        <v>525.6</v>
      </c>
      <c r="J16" s="28">
        <f t="shared" si="5"/>
        <v>3810.6</v>
      </c>
      <c r="L16" s="57" t="s">
        <v>195</v>
      </c>
      <c r="M16" s="57" t="s">
        <v>203</v>
      </c>
    </row>
    <row r="17" spans="1:13" ht="15.75">
      <c r="A17" s="2" t="s">
        <v>37</v>
      </c>
      <c r="B17" s="1" t="s">
        <v>38</v>
      </c>
      <c r="C17" s="13">
        <v>4970.05</v>
      </c>
      <c r="E17" s="28">
        <f t="shared" si="0"/>
        <v>4970.05</v>
      </c>
      <c r="F17" s="28">
        <f t="shared" si="1"/>
        <v>99.40100000000001</v>
      </c>
      <c r="G17" s="28">
        <f t="shared" si="2"/>
        <v>372.75375000000003</v>
      </c>
      <c r="H17" s="28">
        <f t="shared" si="3"/>
        <v>5442.2047499999999</v>
      </c>
      <c r="I17" s="28">
        <f t="shared" si="4"/>
        <v>870.75275999999997</v>
      </c>
      <c r="J17" s="28">
        <f t="shared" si="5"/>
        <v>6312.9575100000002</v>
      </c>
      <c r="L17" s="57" t="s">
        <v>195</v>
      </c>
      <c r="M17" s="57" t="s">
        <v>204</v>
      </c>
    </row>
    <row r="18" spans="1:13" ht="15.75">
      <c r="A18" s="2" t="s">
        <v>39</v>
      </c>
      <c r="B18" s="1" t="s">
        <v>40</v>
      </c>
      <c r="C18" s="13">
        <v>7500</v>
      </c>
      <c r="E18" s="28">
        <f t="shared" si="0"/>
        <v>7500</v>
      </c>
      <c r="F18" s="28">
        <f t="shared" si="1"/>
        <v>150</v>
      </c>
      <c r="G18" s="28">
        <f t="shared" si="2"/>
        <v>562.5</v>
      </c>
      <c r="H18" s="28">
        <f t="shared" si="3"/>
        <v>8212.5</v>
      </c>
      <c r="I18" s="28">
        <f t="shared" si="4"/>
        <v>1314</v>
      </c>
      <c r="J18" s="28">
        <f t="shared" si="5"/>
        <v>9526.5</v>
      </c>
      <c r="L18" s="57" t="s">
        <v>195</v>
      </c>
      <c r="M18" s="57" t="s">
        <v>205</v>
      </c>
    </row>
    <row r="19" spans="1:13" ht="15.75">
      <c r="A19" s="2" t="s">
        <v>41</v>
      </c>
      <c r="B19" s="1" t="s">
        <v>42</v>
      </c>
      <c r="C19" s="13">
        <v>3500.1</v>
      </c>
      <c r="E19" s="28">
        <f t="shared" si="0"/>
        <v>3500.1</v>
      </c>
      <c r="F19" s="28">
        <f t="shared" si="1"/>
        <v>70.001999999999995</v>
      </c>
      <c r="G19" s="28">
        <f t="shared" si="2"/>
        <v>262.50749999999999</v>
      </c>
      <c r="H19" s="28">
        <f t="shared" si="3"/>
        <v>3832.6095</v>
      </c>
      <c r="I19" s="28">
        <f t="shared" si="4"/>
        <v>613.21752000000004</v>
      </c>
      <c r="J19" s="28">
        <f t="shared" si="5"/>
        <v>4445.8270199999997</v>
      </c>
      <c r="L19" s="57" t="s">
        <v>206</v>
      </c>
      <c r="M19" s="58" t="s">
        <v>207</v>
      </c>
    </row>
    <row r="20" spans="1:13" ht="15.75">
      <c r="A20" s="2" t="s">
        <v>43</v>
      </c>
      <c r="B20" s="1" t="s">
        <v>44</v>
      </c>
      <c r="C20" s="13">
        <v>2500.0500000000002</v>
      </c>
      <c r="E20" s="28">
        <f t="shared" si="0"/>
        <v>2500.0500000000002</v>
      </c>
      <c r="F20" s="28">
        <f t="shared" si="1"/>
        <v>50.001000000000005</v>
      </c>
      <c r="G20" s="28">
        <f t="shared" si="2"/>
        <v>187.50375</v>
      </c>
      <c r="H20" s="28">
        <f t="shared" si="3"/>
        <v>2737.5547500000002</v>
      </c>
      <c r="I20" s="28">
        <f t="shared" si="4"/>
        <v>438.00876000000005</v>
      </c>
      <c r="J20" s="28">
        <f t="shared" si="5"/>
        <v>3175.5635100000004</v>
      </c>
      <c r="L20" s="57" t="s">
        <v>206</v>
      </c>
      <c r="M20" s="58" t="s">
        <v>208</v>
      </c>
    </row>
    <row r="21" spans="1:13" ht="15.75">
      <c r="A21" s="2" t="s">
        <v>45</v>
      </c>
      <c r="B21" s="1" t="s">
        <v>46</v>
      </c>
      <c r="C21" s="13">
        <v>10000.049999999999</v>
      </c>
      <c r="E21" s="28">
        <f t="shared" si="0"/>
        <v>10000.049999999999</v>
      </c>
      <c r="F21" s="28">
        <f t="shared" si="1"/>
        <v>200.00099999999998</v>
      </c>
      <c r="G21" s="28">
        <f t="shared" si="2"/>
        <v>750.00374999999997</v>
      </c>
      <c r="H21" s="28">
        <f t="shared" si="3"/>
        <v>10950.054749999999</v>
      </c>
      <c r="I21" s="28">
        <f t="shared" si="4"/>
        <v>1752.0087599999999</v>
      </c>
      <c r="J21" s="28">
        <f t="shared" si="5"/>
        <v>12702.06351</v>
      </c>
      <c r="L21" s="57" t="s">
        <v>206</v>
      </c>
      <c r="M21" s="58" t="s">
        <v>209</v>
      </c>
    </row>
    <row r="22" spans="1:13" ht="15.75">
      <c r="A22" s="2" t="s">
        <v>47</v>
      </c>
      <c r="B22" s="1" t="s">
        <v>48</v>
      </c>
      <c r="C22" s="13">
        <v>4230.6000000000004</v>
      </c>
      <c r="E22" s="28">
        <f t="shared" si="0"/>
        <v>4230.6000000000004</v>
      </c>
      <c r="F22" s="28">
        <f t="shared" si="1"/>
        <v>84.612000000000009</v>
      </c>
      <c r="G22" s="28">
        <f t="shared" si="2"/>
        <v>317.29500000000002</v>
      </c>
      <c r="H22" s="28">
        <f t="shared" si="3"/>
        <v>4632.5070000000005</v>
      </c>
      <c r="I22" s="28">
        <f t="shared" si="4"/>
        <v>741.20112000000006</v>
      </c>
      <c r="J22" s="28">
        <f t="shared" si="5"/>
        <v>5373.7081200000002</v>
      </c>
      <c r="L22" s="57" t="s">
        <v>210</v>
      </c>
      <c r="M22" s="58" t="s">
        <v>211</v>
      </c>
    </row>
    <row r="23" spans="1:13" ht="15.75">
      <c r="A23" s="2" t="s">
        <v>49</v>
      </c>
      <c r="B23" s="1" t="s">
        <v>50</v>
      </c>
      <c r="C23" s="13">
        <v>3560.52</v>
      </c>
      <c r="E23" s="28">
        <f t="shared" si="0"/>
        <v>3560.52</v>
      </c>
      <c r="F23" s="28">
        <f t="shared" si="1"/>
        <v>71.210400000000007</v>
      </c>
      <c r="G23" s="28">
        <f t="shared" si="2"/>
        <v>267.03899999999999</v>
      </c>
      <c r="H23" s="28">
        <f t="shared" si="3"/>
        <v>3898.7694000000001</v>
      </c>
      <c r="I23" s="28">
        <f t="shared" si="4"/>
        <v>623.80310400000008</v>
      </c>
      <c r="J23" s="28">
        <f t="shared" si="5"/>
        <v>4522.5725039999998</v>
      </c>
      <c r="L23" s="56" t="s">
        <v>210</v>
      </c>
      <c r="M23" s="56" t="s">
        <v>212</v>
      </c>
    </row>
    <row r="24" spans="1:13" ht="15.75">
      <c r="A24" s="2" t="s">
        <v>51</v>
      </c>
      <c r="B24" s="1" t="s">
        <v>52</v>
      </c>
      <c r="C24" s="13">
        <v>3899.89</v>
      </c>
      <c r="E24" s="28">
        <f t="shared" si="0"/>
        <v>3899.89</v>
      </c>
      <c r="F24" s="28">
        <f t="shared" si="1"/>
        <v>77.997799999999998</v>
      </c>
      <c r="G24" s="28">
        <f t="shared" si="2"/>
        <v>292.49174999999997</v>
      </c>
      <c r="H24" s="28">
        <f t="shared" si="3"/>
        <v>4270.3795499999997</v>
      </c>
      <c r="I24" s="28">
        <f t="shared" si="4"/>
        <v>683.26072799999997</v>
      </c>
      <c r="J24" s="28">
        <f t="shared" si="5"/>
        <v>4953.6402779999999</v>
      </c>
      <c r="L24" s="57" t="s">
        <v>195</v>
      </c>
      <c r="M24" s="58" t="s">
        <v>213</v>
      </c>
    </row>
    <row r="25" spans="1:13" ht="15.75">
      <c r="A25" s="2" t="s">
        <v>53</v>
      </c>
      <c r="B25" s="1" t="s">
        <v>54</v>
      </c>
      <c r="C25" s="13">
        <v>5008.68</v>
      </c>
      <c r="E25" s="28">
        <f t="shared" si="0"/>
        <v>5008.68</v>
      </c>
      <c r="F25" s="28">
        <f t="shared" si="1"/>
        <v>100.17360000000001</v>
      </c>
      <c r="G25" s="28">
        <f t="shared" si="2"/>
        <v>375.65100000000001</v>
      </c>
      <c r="H25" s="28">
        <f t="shared" si="3"/>
        <v>5484.5046000000002</v>
      </c>
      <c r="I25" s="28">
        <f t="shared" si="4"/>
        <v>877.52073600000006</v>
      </c>
      <c r="J25" s="28">
        <f t="shared" si="5"/>
        <v>6362.0253360000006</v>
      </c>
      <c r="L25" s="57" t="s">
        <v>210</v>
      </c>
      <c r="M25" s="58" t="s">
        <v>214</v>
      </c>
    </row>
    <row r="26" spans="1:13" ht="15.75">
      <c r="A26" s="2" t="s">
        <v>55</v>
      </c>
      <c r="B26" s="1" t="s">
        <v>56</v>
      </c>
      <c r="C26" s="13">
        <v>3115.6</v>
      </c>
      <c r="E26" s="28">
        <f t="shared" si="0"/>
        <v>3115.6</v>
      </c>
      <c r="F26" s="28">
        <f t="shared" si="1"/>
        <v>62.311999999999998</v>
      </c>
      <c r="G26" s="28">
        <f t="shared" si="2"/>
        <v>233.67</v>
      </c>
      <c r="H26" s="28">
        <f t="shared" si="3"/>
        <v>3411.5819999999999</v>
      </c>
      <c r="I26" s="28">
        <f t="shared" si="4"/>
        <v>545.85311999999999</v>
      </c>
      <c r="J26" s="28">
        <f t="shared" si="5"/>
        <v>3957.4351200000001</v>
      </c>
      <c r="L26" s="57" t="s">
        <v>210</v>
      </c>
      <c r="M26" s="57" t="s">
        <v>215</v>
      </c>
    </row>
    <row r="27" spans="1:13" ht="15.75">
      <c r="A27" s="2" t="s">
        <v>57</v>
      </c>
      <c r="B27" s="1" t="s">
        <v>58</v>
      </c>
      <c r="C27" s="13">
        <v>2500.0500000000002</v>
      </c>
      <c r="E27" s="28">
        <f t="shared" si="0"/>
        <v>2500.0500000000002</v>
      </c>
      <c r="F27" s="28">
        <f t="shared" si="1"/>
        <v>50.001000000000005</v>
      </c>
      <c r="G27" s="28">
        <f t="shared" si="2"/>
        <v>187.50375</v>
      </c>
      <c r="H27" s="28">
        <f t="shared" si="3"/>
        <v>2737.5547500000002</v>
      </c>
      <c r="I27" s="28">
        <f t="shared" si="4"/>
        <v>438.00876000000005</v>
      </c>
      <c r="J27" s="28">
        <f t="shared" si="5"/>
        <v>3175.5635100000004</v>
      </c>
      <c r="L27" s="57" t="s">
        <v>198</v>
      </c>
      <c r="M27" s="58" t="s">
        <v>216</v>
      </c>
    </row>
    <row r="28" spans="1:13" ht="15.75">
      <c r="A28" s="2" t="s">
        <v>59</v>
      </c>
      <c r="B28" s="1" t="s">
        <v>60</v>
      </c>
      <c r="C28" s="13">
        <v>4275.6000000000004</v>
      </c>
      <c r="E28" s="28">
        <f t="shared" si="0"/>
        <v>4275.6000000000004</v>
      </c>
      <c r="F28" s="28">
        <f t="shared" si="1"/>
        <v>85.512000000000015</v>
      </c>
      <c r="G28" s="28">
        <f t="shared" si="2"/>
        <v>320.67</v>
      </c>
      <c r="H28" s="28">
        <f t="shared" si="3"/>
        <v>4681.7820000000002</v>
      </c>
      <c r="I28" s="28">
        <f t="shared" si="4"/>
        <v>749.08512000000007</v>
      </c>
      <c r="J28" s="28">
        <f t="shared" si="5"/>
        <v>5430.8671199999999</v>
      </c>
      <c r="L28" s="57" t="s">
        <v>210</v>
      </c>
      <c r="M28" s="57" t="s">
        <v>217</v>
      </c>
    </row>
    <row r="29" spans="1:13" ht="15.75">
      <c r="A29" s="2" t="s">
        <v>61</v>
      </c>
      <c r="B29" s="1" t="s">
        <v>62</v>
      </c>
      <c r="C29" s="13">
        <v>2000.04</v>
      </c>
      <c r="E29" s="28">
        <f t="shared" si="0"/>
        <v>2000.04</v>
      </c>
      <c r="F29" s="28">
        <f t="shared" si="1"/>
        <v>40.000799999999998</v>
      </c>
      <c r="G29" s="28">
        <f t="shared" si="2"/>
        <v>150.00299999999999</v>
      </c>
      <c r="H29" s="28">
        <f t="shared" si="3"/>
        <v>2190.0437999999999</v>
      </c>
      <c r="I29" s="28">
        <f t="shared" si="4"/>
        <v>350.40700800000002</v>
      </c>
      <c r="J29" s="28">
        <f t="shared" si="5"/>
        <v>2540.4508080000001</v>
      </c>
      <c r="L29" s="56" t="s">
        <v>206</v>
      </c>
      <c r="M29" s="56" t="s">
        <v>218</v>
      </c>
    </row>
    <row r="30" spans="1:13" ht="15.75">
      <c r="A30" s="2" t="s">
        <v>63</v>
      </c>
      <c r="B30" s="1" t="s">
        <v>64</v>
      </c>
      <c r="C30" s="13">
        <v>12586.25</v>
      </c>
      <c r="E30" s="28">
        <f t="shared" si="0"/>
        <v>12586.25</v>
      </c>
      <c r="F30" s="28">
        <f t="shared" si="1"/>
        <v>251.72499999999999</v>
      </c>
      <c r="G30" s="28">
        <f t="shared" si="2"/>
        <v>943.96875</v>
      </c>
      <c r="H30" s="28">
        <f t="shared" si="3"/>
        <v>13781.94375</v>
      </c>
      <c r="I30" s="28">
        <f t="shared" si="4"/>
        <v>2205.1110000000003</v>
      </c>
      <c r="J30" s="28">
        <f t="shared" si="5"/>
        <v>15987.054750000001</v>
      </c>
      <c r="L30" s="57" t="s">
        <v>200</v>
      </c>
      <c r="M30" s="57" t="s">
        <v>219</v>
      </c>
    </row>
    <row r="31" spans="1:13" ht="15.75">
      <c r="A31" s="2" t="s">
        <v>65</v>
      </c>
      <c r="B31" s="1" t="s">
        <v>66</v>
      </c>
      <c r="C31" s="13">
        <v>3900.04</v>
      </c>
      <c r="E31" s="28">
        <f t="shared" si="0"/>
        <v>3900.04</v>
      </c>
      <c r="F31" s="28">
        <f t="shared" si="1"/>
        <v>78.000799999999998</v>
      </c>
      <c r="G31" s="28">
        <f t="shared" si="2"/>
        <v>292.50299999999999</v>
      </c>
      <c r="H31" s="28">
        <f t="shared" si="3"/>
        <v>4270.5437999999995</v>
      </c>
      <c r="I31" s="28">
        <f t="shared" si="4"/>
        <v>683.2870079999999</v>
      </c>
      <c r="J31" s="28">
        <f t="shared" si="5"/>
        <v>4953.8308079999997</v>
      </c>
      <c r="L31" s="57" t="s">
        <v>195</v>
      </c>
      <c r="M31" s="57" t="s">
        <v>220</v>
      </c>
    </row>
    <row r="32" spans="1:13" ht="15.75">
      <c r="A32" s="2" t="s">
        <v>67</v>
      </c>
      <c r="B32" s="1" t="s">
        <v>68</v>
      </c>
      <c r="C32" s="13">
        <v>3000.6</v>
      </c>
      <c r="E32" s="28">
        <f t="shared" si="0"/>
        <v>3000.6</v>
      </c>
      <c r="F32" s="28">
        <f t="shared" si="1"/>
        <v>60.012</v>
      </c>
      <c r="G32" s="28">
        <f t="shared" si="2"/>
        <v>225.04499999999999</v>
      </c>
      <c r="H32" s="28">
        <f t="shared" si="3"/>
        <v>3285.6570000000002</v>
      </c>
      <c r="I32" s="28">
        <f t="shared" si="4"/>
        <v>525.70512000000008</v>
      </c>
      <c r="J32" s="28">
        <f t="shared" si="5"/>
        <v>3811.3621200000002</v>
      </c>
      <c r="L32" s="57" t="s">
        <v>210</v>
      </c>
      <c r="M32" s="57" t="s">
        <v>221</v>
      </c>
    </row>
    <row r="33" spans="1:13" ht="15.75">
      <c r="A33" s="2" t="s">
        <v>69</v>
      </c>
      <c r="B33" s="1" t="s">
        <v>70</v>
      </c>
      <c r="C33" s="13">
        <v>20000.099999999999</v>
      </c>
      <c r="E33" s="28">
        <f t="shared" si="0"/>
        <v>20000.099999999999</v>
      </c>
      <c r="F33" s="28">
        <f t="shared" si="1"/>
        <v>400.00199999999995</v>
      </c>
      <c r="G33" s="28">
        <f t="shared" si="2"/>
        <v>1500.0074999999999</v>
      </c>
      <c r="H33" s="28">
        <f t="shared" si="3"/>
        <v>21900.109499999999</v>
      </c>
      <c r="I33" s="28">
        <f t="shared" si="4"/>
        <v>3504.0175199999999</v>
      </c>
      <c r="J33" s="28">
        <f t="shared" si="5"/>
        <v>25404.12702</v>
      </c>
      <c r="L33" s="57" t="s">
        <v>206</v>
      </c>
      <c r="M33" s="57" t="s">
        <v>222</v>
      </c>
    </row>
    <row r="34" spans="1:13" ht="15.75">
      <c r="A34" s="2" t="s">
        <v>71</v>
      </c>
      <c r="B34" s="1" t="s">
        <v>72</v>
      </c>
      <c r="C34" s="13">
        <v>2360.48</v>
      </c>
      <c r="E34" s="28">
        <f t="shared" si="0"/>
        <v>2360.48</v>
      </c>
      <c r="F34" s="28">
        <f t="shared" si="1"/>
        <v>47.209600000000002</v>
      </c>
      <c r="G34" s="28">
        <f t="shared" si="2"/>
        <v>177.036</v>
      </c>
      <c r="H34" s="28">
        <f t="shared" si="3"/>
        <v>2584.7256000000002</v>
      </c>
      <c r="I34" s="28">
        <f t="shared" si="4"/>
        <v>413.55609600000003</v>
      </c>
      <c r="J34" s="28">
        <f t="shared" si="5"/>
        <v>2998.281696</v>
      </c>
      <c r="L34" s="56" t="s">
        <v>210</v>
      </c>
      <c r="M34" s="56" t="s">
        <v>223</v>
      </c>
    </row>
    <row r="35" spans="1:13" ht="15.75">
      <c r="A35" s="2" t="s">
        <v>73</v>
      </c>
      <c r="B35" s="1" t="s">
        <v>74</v>
      </c>
      <c r="C35" s="13">
        <v>2500.0500000000002</v>
      </c>
      <c r="E35" s="28">
        <f t="shared" si="0"/>
        <v>2500.0500000000002</v>
      </c>
      <c r="F35" s="28">
        <f t="shared" si="1"/>
        <v>50.001000000000005</v>
      </c>
      <c r="G35" s="28">
        <f t="shared" si="2"/>
        <v>187.50375</v>
      </c>
      <c r="H35" s="28">
        <f t="shared" si="3"/>
        <v>2737.5547500000002</v>
      </c>
      <c r="I35" s="28">
        <f t="shared" si="4"/>
        <v>438.00876000000005</v>
      </c>
      <c r="J35" s="28">
        <f t="shared" si="5"/>
        <v>3175.5635100000004</v>
      </c>
      <c r="L35" s="57" t="s">
        <v>206</v>
      </c>
      <c r="M35" s="58" t="s">
        <v>224</v>
      </c>
    </row>
    <row r="36" spans="1:13" ht="15.75">
      <c r="A36" s="2" t="s">
        <v>75</v>
      </c>
      <c r="B36" s="1" t="s">
        <v>76</v>
      </c>
      <c r="C36" s="13">
        <v>38036.25</v>
      </c>
      <c r="E36" s="28">
        <f t="shared" si="0"/>
        <v>38036.25</v>
      </c>
      <c r="F36" s="28">
        <f t="shared" si="1"/>
        <v>760.72500000000002</v>
      </c>
      <c r="G36" s="28">
        <f t="shared" si="2"/>
        <v>2852.71875</v>
      </c>
      <c r="H36" s="28">
        <f t="shared" si="3"/>
        <v>41649.693749999999</v>
      </c>
      <c r="I36" s="28">
        <f t="shared" si="4"/>
        <v>6663.951</v>
      </c>
      <c r="J36" s="28">
        <f t="shared" si="5"/>
        <v>48313.644749999999</v>
      </c>
      <c r="L36" s="57" t="s">
        <v>195</v>
      </c>
      <c r="M36" s="58" t="s">
        <v>225</v>
      </c>
    </row>
    <row r="37" spans="1:13" ht="15.75">
      <c r="A37" s="2" t="s">
        <v>77</v>
      </c>
      <c r="B37" s="1" t="s">
        <v>78</v>
      </c>
      <c r="C37" s="13">
        <v>1600</v>
      </c>
      <c r="E37" s="28">
        <f t="shared" si="0"/>
        <v>1600</v>
      </c>
      <c r="F37" s="28">
        <f t="shared" si="1"/>
        <v>32</v>
      </c>
      <c r="G37" s="28">
        <f t="shared" si="2"/>
        <v>120</v>
      </c>
      <c r="H37" s="28">
        <f t="shared" si="3"/>
        <v>1752</v>
      </c>
      <c r="I37" s="28">
        <f t="shared" si="4"/>
        <v>280.32</v>
      </c>
      <c r="J37" s="28">
        <f t="shared" si="5"/>
        <v>2032.32</v>
      </c>
      <c r="L37" s="56" t="s">
        <v>195</v>
      </c>
      <c r="M37" s="56" t="s">
        <v>226</v>
      </c>
    </row>
    <row r="38" spans="1:13" ht="15.75">
      <c r="A38" s="2" t="s">
        <v>79</v>
      </c>
      <c r="B38" s="1" t="s">
        <v>80</v>
      </c>
      <c r="C38" s="13">
        <v>7500</v>
      </c>
      <c r="E38" s="28">
        <f t="shared" si="0"/>
        <v>7500</v>
      </c>
      <c r="F38" s="28">
        <f t="shared" si="1"/>
        <v>150</v>
      </c>
      <c r="G38" s="28">
        <f t="shared" si="2"/>
        <v>562.5</v>
      </c>
      <c r="H38" s="28">
        <f t="shared" si="3"/>
        <v>8212.5</v>
      </c>
      <c r="I38" s="28">
        <f t="shared" si="4"/>
        <v>1314</v>
      </c>
      <c r="J38" s="28">
        <f t="shared" si="5"/>
        <v>9526.5</v>
      </c>
      <c r="L38" s="57" t="s">
        <v>195</v>
      </c>
      <c r="M38" s="58" t="s">
        <v>227</v>
      </c>
    </row>
    <row r="39" spans="1:13" ht="15.75">
      <c r="A39" s="2" t="s">
        <v>81</v>
      </c>
      <c r="B39" s="1" t="s">
        <v>82</v>
      </c>
      <c r="C39" s="13">
        <v>5012.6000000000004</v>
      </c>
      <c r="E39" s="28">
        <f t="shared" si="0"/>
        <v>5012.6000000000004</v>
      </c>
      <c r="F39" s="28">
        <f t="shared" si="1"/>
        <v>100.25200000000001</v>
      </c>
      <c r="G39" s="28">
        <f t="shared" si="2"/>
        <v>375.94499999999999</v>
      </c>
      <c r="H39" s="28">
        <f t="shared" si="3"/>
        <v>5488.7970000000005</v>
      </c>
      <c r="I39" s="28">
        <f t="shared" si="4"/>
        <v>878.20752000000005</v>
      </c>
      <c r="J39" s="28">
        <f t="shared" si="5"/>
        <v>6367.0045200000004</v>
      </c>
      <c r="L39" s="57" t="s">
        <v>210</v>
      </c>
      <c r="M39" s="58" t="s">
        <v>228</v>
      </c>
    </row>
    <row r="40" spans="1:13" ht="15.75">
      <c r="A40" s="2" t="s">
        <v>83</v>
      </c>
      <c r="B40" s="1" t="s">
        <v>84</v>
      </c>
      <c r="C40" s="13">
        <v>3000</v>
      </c>
      <c r="E40" s="28">
        <f t="shared" si="0"/>
        <v>3000</v>
      </c>
      <c r="F40" s="28">
        <f t="shared" si="1"/>
        <v>60</v>
      </c>
      <c r="G40" s="28">
        <f t="shared" si="2"/>
        <v>225</v>
      </c>
      <c r="H40" s="28">
        <f t="shared" si="3"/>
        <v>3285</v>
      </c>
      <c r="I40" s="28">
        <f t="shared" si="4"/>
        <v>525.6</v>
      </c>
      <c r="J40" s="28">
        <f t="shared" si="5"/>
        <v>3810.6</v>
      </c>
      <c r="L40" s="57" t="s">
        <v>195</v>
      </c>
      <c r="M40" s="58" t="s">
        <v>229</v>
      </c>
    </row>
    <row r="41" spans="1:13" ht="15.75">
      <c r="A41" s="2" t="s">
        <v>85</v>
      </c>
      <c r="B41" s="1" t="s">
        <v>86</v>
      </c>
      <c r="C41" s="13">
        <v>3690.05</v>
      </c>
      <c r="E41" s="28">
        <f t="shared" si="0"/>
        <v>3690.05</v>
      </c>
      <c r="F41" s="28">
        <f t="shared" si="1"/>
        <v>73.801000000000002</v>
      </c>
      <c r="G41" s="28">
        <f t="shared" si="2"/>
        <v>276.75375000000003</v>
      </c>
      <c r="H41" s="28">
        <f t="shared" si="3"/>
        <v>4040.60475</v>
      </c>
      <c r="I41" s="28">
        <f t="shared" si="4"/>
        <v>646.49675999999999</v>
      </c>
      <c r="J41" s="28">
        <f t="shared" si="5"/>
        <v>4687.1015100000004</v>
      </c>
      <c r="L41" s="57" t="s">
        <v>206</v>
      </c>
      <c r="M41" s="58" t="s">
        <v>230</v>
      </c>
    </row>
    <row r="42" spans="1:13" ht="15.75">
      <c r="A42" s="2" t="s">
        <v>87</v>
      </c>
      <c r="B42" s="1" t="s">
        <v>88</v>
      </c>
      <c r="C42" s="13">
        <v>2500.0500000000002</v>
      </c>
      <c r="E42" s="28">
        <f t="shared" si="0"/>
        <v>2500.0500000000002</v>
      </c>
      <c r="F42" s="28">
        <f t="shared" si="1"/>
        <v>50.001000000000005</v>
      </c>
      <c r="G42" s="28">
        <f t="shared" si="2"/>
        <v>187.50375</v>
      </c>
      <c r="H42" s="28">
        <f t="shared" si="3"/>
        <v>2737.5547500000002</v>
      </c>
      <c r="I42" s="28">
        <f t="shared" si="4"/>
        <v>438.00876000000005</v>
      </c>
      <c r="J42" s="28">
        <f t="shared" si="5"/>
        <v>3175.5635100000004</v>
      </c>
      <c r="L42" s="57" t="s">
        <v>206</v>
      </c>
      <c r="M42" s="58" t="s">
        <v>231</v>
      </c>
    </row>
    <row r="43" spans="1:13" ht="15.75">
      <c r="A43" s="2" t="s">
        <v>89</v>
      </c>
      <c r="B43" s="1" t="s">
        <v>90</v>
      </c>
      <c r="C43" s="13">
        <v>4980.6000000000004</v>
      </c>
      <c r="E43" s="28">
        <f t="shared" si="0"/>
        <v>4980.6000000000004</v>
      </c>
      <c r="F43" s="28">
        <f t="shared" si="1"/>
        <v>99.612000000000009</v>
      </c>
      <c r="G43" s="28">
        <f t="shared" si="2"/>
        <v>373.54500000000002</v>
      </c>
      <c r="H43" s="28">
        <f t="shared" si="3"/>
        <v>5453.7570000000005</v>
      </c>
      <c r="I43" s="28">
        <f t="shared" si="4"/>
        <v>872.60112000000015</v>
      </c>
      <c r="J43" s="28">
        <f t="shared" si="5"/>
        <v>6326.3581200000008</v>
      </c>
      <c r="L43" s="57" t="s">
        <v>210</v>
      </c>
      <c r="M43" s="57" t="s">
        <v>232</v>
      </c>
    </row>
    <row r="44" spans="1:13" ht="15.75">
      <c r="A44" s="2" t="s">
        <v>91</v>
      </c>
      <c r="B44" s="1" t="s">
        <v>92</v>
      </c>
      <c r="C44" s="13">
        <v>4000.05</v>
      </c>
      <c r="E44" s="28">
        <f t="shared" si="0"/>
        <v>4000.05</v>
      </c>
      <c r="F44" s="28">
        <f t="shared" si="1"/>
        <v>80.001000000000005</v>
      </c>
      <c r="G44" s="28">
        <f t="shared" si="2"/>
        <v>300.00375000000003</v>
      </c>
      <c r="H44" s="28">
        <f t="shared" si="3"/>
        <v>4380.0547500000002</v>
      </c>
      <c r="I44" s="28">
        <f t="shared" si="4"/>
        <v>700.80876000000001</v>
      </c>
      <c r="J44" s="28">
        <f t="shared" si="5"/>
        <v>5080.8635100000001</v>
      </c>
      <c r="L44" s="58" t="s">
        <v>195</v>
      </c>
      <c r="M44" s="58" t="s">
        <v>233</v>
      </c>
    </row>
    <row r="45" spans="1:13" ht="15.75">
      <c r="A45" s="2" t="s">
        <v>93</v>
      </c>
      <c r="B45" s="1" t="s">
        <v>94</v>
      </c>
      <c r="C45" s="13">
        <v>3305</v>
      </c>
      <c r="E45" s="28">
        <f t="shared" si="0"/>
        <v>3305</v>
      </c>
      <c r="F45" s="28">
        <f t="shared" si="1"/>
        <v>66.099999999999994</v>
      </c>
      <c r="G45" s="28">
        <f t="shared" si="2"/>
        <v>247.875</v>
      </c>
      <c r="H45" s="28">
        <f t="shared" si="3"/>
        <v>3618.9749999999999</v>
      </c>
      <c r="I45" s="28">
        <f t="shared" si="4"/>
        <v>579.03599999999994</v>
      </c>
      <c r="J45" s="28">
        <f t="shared" si="5"/>
        <v>4198.0109999999995</v>
      </c>
      <c r="L45" s="58" t="s">
        <v>198</v>
      </c>
      <c r="M45" s="58" t="s">
        <v>234</v>
      </c>
    </row>
    <row r="46" spans="1:13" ht="15.75">
      <c r="A46" s="2" t="s">
        <v>95</v>
      </c>
      <c r="B46" s="1" t="s">
        <v>96</v>
      </c>
      <c r="C46" s="13">
        <v>1750.05</v>
      </c>
      <c r="E46" s="28">
        <f t="shared" si="0"/>
        <v>1750.05</v>
      </c>
      <c r="F46" s="28">
        <f t="shared" si="1"/>
        <v>35.000999999999998</v>
      </c>
      <c r="G46" s="28">
        <f t="shared" si="2"/>
        <v>131.25375</v>
      </c>
      <c r="H46" s="28">
        <f t="shared" si="3"/>
        <v>1916.30475</v>
      </c>
      <c r="I46" s="28">
        <f t="shared" si="4"/>
        <v>306.60876000000002</v>
      </c>
      <c r="J46" s="28">
        <f t="shared" si="5"/>
        <v>2222.9135099999999</v>
      </c>
      <c r="L46" s="57" t="s">
        <v>206</v>
      </c>
      <c r="M46" s="57" t="s">
        <v>235</v>
      </c>
    </row>
    <row r="47" spans="1:13" ht="15.75">
      <c r="A47" s="2" t="s">
        <v>97</v>
      </c>
      <c r="B47" s="1" t="s">
        <v>98</v>
      </c>
      <c r="C47" s="13">
        <v>2750.1</v>
      </c>
      <c r="E47" s="28">
        <f t="shared" si="0"/>
        <v>2750.1</v>
      </c>
      <c r="F47" s="28">
        <f t="shared" si="1"/>
        <v>55.002000000000002</v>
      </c>
      <c r="G47" s="28">
        <f t="shared" si="2"/>
        <v>206.25749999999999</v>
      </c>
      <c r="H47" s="28">
        <f t="shared" si="3"/>
        <v>3011.3595</v>
      </c>
      <c r="I47" s="28">
        <f t="shared" si="4"/>
        <v>481.81752</v>
      </c>
      <c r="J47" s="28">
        <f t="shared" si="5"/>
        <v>3493.1770200000001</v>
      </c>
      <c r="L47" s="57" t="s">
        <v>198</v>
      </c>
      <c r="M47" s="58" t="s">
        <v>236</v>
      </c>
    </row>
    <row r="48" spans="1:13" ht="15.75">
      <c r="A48" s="2" t="s">
        <v>99</v>
      </c>
      <c r="B48" s="1" t="s">
        <v>100</v>
      </c>
      <c r="C48" s="13">
        <v>3750</v>
      </c>
      <c r="E48" s="28">
        <f t="shared" si="0"/>
        <v>3750</v>
      </c>
      <c r="F48" s="28">
        <f t="shared" si="1"/>
        <v>75</v>
      </c>
      <c r="G48" s="28">
        <f t="shared" si="2"/>
        <v>281.25</v>
      </c>
      <c r="H48" s="28">
        <f t="shared" si="3"/>
        <v>4106.25</v>
      </c>
      <c r="I48" s="28">
        <f t="shared" si="4"/>
        <v>657</v>
      </c>
      <c r="J48" s="28">
        <f t="shared" si="5"/>
        <v>4763.25</v>
      </c>
      <c r="L48" s="57" t="s">
        <v>206</v>
      </c>
      <c r="M48" s="57" t="s">
        <v>237</v>
      </c>
    </row>
    <row r="49" spans="1:13" ht="15.75">
      <c r="A49" s="2" t="s">
        <v>101</v>
      </c>
      <c r="B49" s="1" t="s">
        <v>102</v>
      </c>
      <c r="C49" s="13">
        <v>3920.1</v>
      </c>
      <c r="E49" s="28">
        <f t="shared" si="0"/>
        <v>3920.1</v>
      </c>
      <c r="F49" s="28">
        <f t="shared" si="1"/>
        <v>78.402000000000001</v>
      </c>
      <c r="G49" s="28">
        <f t="shared" si="2"/>
        <v>294.00749999999999</v>
      </c>
      <c r="H49" s="28">
        <f t="shared" si="3"/>
        <v>4292.5095000000001</v>
      </c>
      <c r="I49" s="28">
        <f t="shared" si="4"/>
        <v>686.80151999999998</v>
      </c>
      <c r="J49" s="28">
        <f t="shared" si="5"/>
        <v>4979.3110200000001</v>
      </c>
      <c r="L49" s="57" t="s">
        <v>198</v>
      </c>
      <c r="M49" s="57" t="s">
        <v>238</v>
      </c>
    </row>
    <row r="50" spans="1:13" ht="15.75">
      <c r="A50" s="2" t="s">
        <v>103</v>
      </c>
      <c r="B50" s="1" t="s">
        <v>104</v>
      </c>
      <c r="C50" s="13">
        <v>7000.05</v>
      </c>
      <c r="E50" s="28">
        <f t="shared" si="0"/>
        <v>7000.05</v>
      </c>
      <c r="F50" s="28">
        <f t="shared" si="1"/>
        <v>140.001</v>
      </c>
      <c r="G50" s="28">
        <f t="shared" si="2"/>
        <v>525.00374999999997</v>
      </c>
      <c r="H50" s="28">
        <f t="shared" si="3"/>
        <v>7665.0547500000002</v>
      </c>
      <c r="I50" s="28">
        <f t="shared" si="4"/>
        <v>1226.40876</v>
      </c>
      <c r="J50" s="28">
        <f t="shared" si="5"/>
        <v>8891.4635099999996</v>
      </c>
      <c r="L50" s="58" t="s">
        <v>195</v>
      </c>
      <c r="M50" s="57" t="s">
        <v>239</v>
      </c>
    </row>
    <row r="51" spans="1:13" ht="15.75">
      <c r="A51" s="2" t="s">
        <v>105</v>
      </c>
      <c r="B51" s="1" t="s">
        <v>106</v>
      </c>
      <c r="C51" s="13">
        <v>4200.6000000000004</v>
      </c>
      <c r="E51" s="28">
        <f t="shared" si="0"/>
        <v>4200.6000000000004</v>
      </c>
      <c r="F51" s="28">
        <f t="shared" si="1"/>
        <v>84.012000000000015</v>
      </c>
      <c r="G51" s="28">
        <f t="shared" si="2"/>
        <v>315.04500000000002</v>
      </c>
      <c r="H51" s="28">
        <f t="shared" si="3"/>
        <v>4599.6570000000002</v>
      </c>
      <c r="I51" s="28">
        <f t="shared" si="4"/>
        <v>735.94512000000009</v>
      </c>
      <c r="J51" s="28">
        <f t="shared" si="5"/>
        <v>5335.6021200000005</v>
      </c>
      <c r="L51" s="57" t="s">
        <v>210</v>
      </c>
      <c r="M51" s="57" t="s">
        <v>240</v>
      </c>
    </row>
    <row r="52" spans="1:13" ht="15.75">
      <c r="A52" s="2" t="s">
        <v>107</v>
      </c>
      <c r="B52" s="1" t="s">
        <v>108</v>
      </c>
      <c r="C52" s="13">
        <v>4333.2299999999996</v>
      </c>
      <c r="E52" s="28">
        <f t="shared" si="0"/>
        <v>4333.2299999999996</v>
      </c>
      <c r="F52" s="28">
        <f t="shared" si="1"/>
        <v>86.664599999999993</v>
      </c>
      <c r="G52" s="28">
        <f t="shared" si="2"/>
        <v>324.99224999999996</v>
      </c>
      <c r="H52" s="28">
        <f t="shared" si="3"/>
        <v>4744.8868499999999</v>
      </c>
      <c r="I52" s="28">
        <f t="shared" si="4"/>
        <v>759.18189599999994</v>
      </c>
      <c r="J52" s="28">
        <f t="shared" si="5"/>
        <v>5504.0687459999999</v>
      </c>
      <c r="L52" s="57" t="s">
        <v>195</v>
      </c>
      <c r="M52" s="57" t="s">
        <v>241</v>
      </c>
    </row>
    <row r="53" spans="1:13" ht="15.75">
      <c r="A53" s="2" t="s">
        <v>109</v>
      </c>
      <c r="B53" s="1" t="s">
        <v>110</v>
      </c>
      <c r="C53" s="13">
        <v>3173.23</v>
      </c>
      <c r="E53" s="28">
        <f t="shared" si="0"/>
        <v>3173.23</v>
      </c>
      <c r="F53" s="28">
        <f t="shared" si="1"/>
        <v>63.464600000000004</v>
      </c>
      <c r="G53" s="28">
        <f t="shared" si="2"/>
        <v>237.99224999999998</v>
      </c>
      <c r="H53" s="28">
        <f t="shared" si="3"/>
        <v>3474.6868499999996</v>
      </c>
      <c r="I53" s="28">
        <f t="shared" si="4"/>
        <v>555.94989599999997</v>
      </c>
      <c r="J53" s="28">
        <f t="shared" si="5"/>
        <v>4030.6367459999997</v>
      </c>
      <c r="L53" s="57" t="s">
        <v>195</v>
      </c>
      <c r="M53" s="57" t="s">
        <v>242</v>
      </c>
    </row>
    <row r="54" spans="1:13" ht="15.75">
      <c r="A54" s="2" t="s">
        <v>111</v>
      </c>
      <c r="B54" s="1" t="s">
        <v>112</v>
      </c>
      <c r="C54" s="13">
        <v>2799.9</v>
      </c>
      <c r="E54" s="28">
        <f t="shared" si="0"/>
        <v>2799.9</v>
      </c>
      <c r="F54" s="28">
        <f t="shared" si="1"/>
        <v>55.998000000000005</v>
      </c>
      <c r="G54" s="28">
        <f t="shared" si="2"/>
        <v>209.99250000000001</v>
      </c>
      <c r="H54" s="28">
        <f t="shared" si="3"/>
        <v>3065.8905</v>
      </c>
      <c r="I54" s="28">
        <f t="shared" si="4"/>
        <v>490.54248000000001</v>
      </c>
      <c r="J54" s="28">
        <f t="shared" si="5"/>
        <v>3556.43298</v>
      </c>
      <c r="L54" s="57" t="s">
        <v>198</v>
      </c>
      <c r="M54" s="57" t="s">
        <v>243</v>
      </c>
    </row>
    <row r="55" spans="1:13" ht="15.75">
      <c r="A55" s="2" t="s">
        <v>113</v>
      </c>
      <c r="B55" s="1" t="s">
        <v>114</v>
      </c>
      <c r="C55" s="13">
        <v>10000</v>
      </c>
      <c r="E55" s="28">
        <f t="shared" si="0"/>
        <v>10000</v>
      </c>
      <c r="F55" s="28">
        <f t="shared" si="1"/>
        <v>200</v>
      </c>
      <c r="G55" s="28">
        <f t="shared" si="2"/>
        <v>750</v>
      </c>
      <c r="H55" s="28">
        <f t="shared" si="3"/>
        <v>10950</v>
      </c>
      <c r="I55" s="28">
        <f t="shared" si="4"/>
        <v>1752</v>
      </c>
      <c r="J55" s="28">
        <f t="shared" si="5"/>
        <v>12702</v>
      </c>
      <c r="L55" s="57" t="s">
        <v>244</v>
      </c>
      <c r="M55" s="57" t="s">
        <v>245</v>
      </c>
    </row>
    <row r="56" spans="1:13" ht="15.75">
      <c r="A56" s="2" t="s">
        <v>115</v>
      </c>
      <c r="B56" s="1" t="s">
        <v>116</v>
      </c>
      <c r="C56" s="13">
        <v>2500.0500000000002</v>
      </c>
      <c r="E56" s="28">
        <f t="shared" si="0"/>
        <v>2500.0500000000002</v>
      </c>
      <c r="F56" s="28">
        <f t="shared" si="1"/>
        <v>50.001000000000005</v>
      </c>
      <c r="G56" s="28">
        <f t="shared" si="2"/>
        <v>187.50375</v>
      </c>
      <c r="H56" s="28">
        <f t="shared" si="3"/>
        <v>2737.5547500000002</v>
      </c>
      <c r="I56" s="28">
        <f t="shared" si="4"/>
        <v>438.00876000000005</v>
      </c>
      <c r="J56" s="28">
        <f t="shared" si="5"/>
        <v>3175.5635100000004</v>
      </c>
      <c r="L56" s="57" t="s">
        <v>206</v>
      </c>
      <c r="M56" s="58" t="s">
        <v>246</v>
      </c>
    </row>
    <row r="57" spans="1:13" ht="15.75">
      <c r="A57" s="2" t="s">
        <v>117</v>
      </c>
      <c r="B57" s="1" t="s">
        <v>118</v>
      </c>
      <c r="C57" s="13">
        <v>2250</v>
      </c>
      <c r="E57" s="28">
        <f t="shared" si="0"/>
        <v>2250</v>
      </c>
      <c r="F57" s="28">
        <f t="shared" si="1"/>
        <v>45</v>
      </c>
      <c r="G57" s="28">
        <f t="shared" si="2"/>
        <v>168.75</v>
      </c>
      <c r="H57" s="28">
        <f t="shared" si="3"/>
        <v>2463.75</v>
      </c>
      <c r="I57" s="28">
        <f t="shared" si="4"/>
        <v>394.2</v>
      </c>
      <c r="J57" s="28">
        <f t="shared" si="5"/>
        <v>2857.95</v>
      </c>
      <c r="L57" s="57" t="s">
        <v>200</v>
      </c>
      <c r="M57" s="57" t="s">
        <v>247</v>
      </c>
    </row>
    <row r="58" spans="1:13" ht="15.75">
      <c r="A58" s="2" t="s">
        <v>119</v>
      </c>
      <c r="B58" s="1" t="s">
        <v>120</v>
      </c>
      <c r="C58" s="13">
        <v>1750.05</v>
      </c>
      <c r="E58" s="28">
        <f t="shared" si="0"/>
        <v>1750.05</v>
      </c>
      <c r="F58" s="28">
        <f t="shared" si="1"/>
        <v>35.000999999999998</v>
      </c>
      <c r="G58" s="28">
        <f t="shared" si="2"/>
        <v>131.25375</v>
      </c>
      <c r="H58" s="28">
        <f t="shared" si="3"/>
        <v>1916.30475</v>
      </c>
      <c r="I58" s="28">
        <f t="shared" si="4"/>
        <v>306.60876000000002</v>
      </c>
      <c r="J58" s="28">
        <f t="shared" si="5"/>
        <v>2222.9135099999999</v>
      </c>
      <c r="L58" s="57" t="s">
        <v>206</v>
      </c>
      <c r="M58" s="57" t="s">
        <v>248</v>
      </c>
    </row>
    <row r="59" spans="1:13" ht="15.75">
      <c r="A59" s="2" t="s">
        <v>121</v>
      </c>
      <c r="B59" s="1" t="s">
        <v>122</v>
      </c>
      <c r="C59" s="13">
        <v>5000.6000000000004</v>
      </c>
      <c r="E59" s="28">
        <f t="shared" si="0"/>
        <v>5000.6000000000004</v>
      </c>
      <c r="F59" s="28">
        <f t="shared" si="1"/>
        <v>100.01200000000001</v>
      </c>
      <c r="G59" s="28">
        <f t="shared" si="2"/>
        <v>375.04500000000002</v>
      </c>
      <c r="H59" s="28">
        <f t="shared" si="3"/>
        <v>5475.6570000000002</v>
      </c>
      <c r="I59" s="28">
        <f t="shared" si="4"/>
        <v>876.10512000000006</v>
      </c>
      <c r="J59" s="28">
        <f t="shared" si="5"/>
        <v>6351.7621200000003</v>
      </c>
      <c r="L59" s="57" t="s">
        <v>210</v>
      </c>
      <c r="M59" s="57" t="s">
        <v>249</v>
      </c>
    </row>
    <row r="60" spans="1:13" ht="15.75">
      <c r="A60" s="2" t="s">
        <v>123</v>
      </c>
      <c r="B60" s="1" t="s">
        <v>124</v>
      </c>
      <c r="C60" s="13">
        <v>1600</v>
      </c>
      <c r="E60" s="28">
        <f t="shared" si="0"/>
        <v>1600</v>
      </c>
      <c r="F60" s="28">
        <f t="shared" si="1"/>
        <v>32</v>
      </c>
      <c r="G60" s="28">
        <f t="shared" si="2"/>
        <v>120</v>
      </c>
      <c r="H60" s="28">
        <f t="shared" si="3"/>
        <v>1752</v>
      </c>
      <c r="I60" s="28">
        <f t="shared" si="4"/>
        <v>280.32</v>
      </c>
      <c r="J60" s="28">
        <f t="shared" si="5"/>
        <v>2032.32</v>
      </c>
      <c r="L60" s="56" t="s">
        <v>195</v>
      </c>
      <c r="M60" s="56" t="s">
        <v>266</v>
      </c>
    </row>
    <row r="61" spans="1:13" ht="15.75">
      <c r="A61" s="2" t="s">
        <v>125</v>
      </c>
      <c r="B61" s="1" t="s">
        <v>126</v>
      </c>
      <c r="C61" s="13">
        <v>3499.95</v>
      </c>
      <c r="E61" s="28">
        <f t="shared" si="0"/>
        <v>3499.95</v>
      </c>
      <c r="F61" s="28">
        <f t="shared" si="1"/>
        <v>69.998999999999995</v>
      </c>
      <c r="G61" s="28">
        <f t="shared" si="2"/>
        <v>262.49624999999997</v>
      </c>
      <c r="H61" s="28">
        <f t="shared" si="3"/>
        <v>3832.4452499999998</v>
      </c>
      <c r="I61" s="28">
        <f t="shared" si="4"/>
        <v>613.19123999999999</v>
      </c>
      <c r="J61" s="28">
        <f t="shared" si="5"/>
        <v>4445.6364899999999</v>
      </c>
      <c r="L61" s="57" t="s">
        <v>195</v>
      </c>
      <c r="M61" s="57" t="s">
        <v>250</v>
      </c>
    </row>
    <row r="62" spans="1:13" ht="15.75">
      <c r="A62" s="2" t="s">
        <v>127</v>
      </c>
      <c r="B62" s="1" t="s">
        <v>128</v>
      </c>
      <c r="C62" s="13">
        <v>3899.89</v>
      </c>
      <c r="E62" s="28">
        <f t="shared" si="0"/>
        <v>3899.89</v>
      </c>
      <c r="F62" s="28">
        <f t="shared" si="1"/>
        <v>77.997799999999998</v>
      </c>
      <c r="G62" s="28">
        <f t="shared" si="2"/>
        <v>292.49174999999997</v>
      </c>
      <c r="H62" s="28">
        <f t="shared" si="3"/>
        <v>4270.3795499999997</v>
      </c>
      <c r="I62" s="28">
        <f t="shared" si="4"/>
        <v>683.26072799999997</v>
      </c>
      <c r="J62" s="28">
        <f t="shared" si="5"/>
        <v>4953.6402779999999</v>
      </c>
      <c r="L62" s="57" t="s">
        <v>195</v>
      </c>
      <c r="M62" s="57" t="s">
        <v>251</v>
      </c>
    </row>
    <row r="63" spans="1:13" ht="15.75">
      <c r="A63" s="2" t="s">
        <v>129</v>
      </c>
      <c r="B63" s="1" t="s">
        <v>130</v>
      </c>
      <c r="C63" s="13">
        <v>1866.62</v>
      </c>
      <c r="E63" s="28">
        <f t="shared" si="0"/>
        <v>1866.62</v>
      </c>
      <c r="F63" s="28">
        <f t="shared" si="1"/>
        <v>37.3324</v>
      </c>
      <c r="G63" s="28">
        <f t="shared" si="2"/>
        <v>139.9965</v>
      </c>
      <c r="H63" s="28">
        <f t="shared" si="3"/>
        <v>2043.9488999999999</v>
      </c>
      <c r="I63" s="28">
        <f t="shared" si="4"/>
        <v>327.03182399999997</v>
      </c>
      <c r="J63" s="28">
        <f t="shared" si="5"/>
        <v>2370.980724</v>
      </c>
      <c r="L63" s="57" t="s">
        <v>252</v>
      </c>
      <c r="M63" s="57" t="s">
        <v>253</v>
      </c>
    </row>
    <row r="64" spans="1:13" ht="15.75">
      <c r="A64" s="2" t="s">
        <v>131</v>
      </c>
      <c r="B64" s="1" t="s">
        <v>132</v>
      </c>
      <c r="C64" s="13">
        <v>4798.79</v>
      </c>
      <c r="E64" s="28">
        <f t="shared" si="0"/>
        <v>4798.79</v>
      </c>
      <c r="F64" s="28">
        <f t="shared" si="1"/>
        <v>95.975800000000007</v>
      </c>
      <c r="G64" s="28">
        <f t="shared" si="2"/>
        <v>359.90924999999999</v>
      </c>
      <c r="H64" s="28">
        <f t="shared" si="3"/>
        <v>5254.6750499999998</v>
      </c>
      <c r="I64" s="28">
        <f t="shared" si="4"/>
        <v>840.74800800000003</v>
      </c>
      <c r="J64" s="28">
        <f t="shared" si="5"/>
        <v>6095.4230580000003</v>
      </c>
      <c r="L64" s="58" t="s">
        <v>210</v>
      </c>
      <c r="M64" s="58" t="s">
        <v>254</v>
      </c>
    </row>
    <row r="65" spans="1:13" ht="15.75">
      <c r="A65" s="2" t="s">
        <v>133</v>
      </c>
      <c r="B65" s="1" t="s">
        <v>134</v>
      </c>
      <c r="C65" s="13">
        <v>3000</v>
      </c>
      <c r="E65" s="28">
        <f t="shared" si="0"/>
        <v>3000</v>
      </c>
      <c r="F65" s="28">
        <f t="shared" si="1"/>
        <v>60</v>
      </c>
      <c r="G65" s="28">
        <f t="shared" si="2"/>
        <v>225</v>
      </c>
      <c r="H65" s="28">
        <f t="shared" si="3"/>
        <v>3285</v>
      </c>
      <c r="I65" s="28">
        <f t="shared" si="4"/>
        <v>525.6</v>
      </c>
      <c r="J65" s="28">
        <f t="shared" si="5"/>
        <v>3810.6</v>
      </c>
      <c r="L65" s="57" t="s">
        <v>198</v>
      </c>
      <c r="M65" s="58" t="s">
        <v>255</v>
      </c>
    </row>
    <row r="66" spans="1:13" ht="15.75">
      <c r="A66" s="2" t="s">
        <v>135</v>
      </c>
      <c r="B66" s="1" t="s">
        <v>136</v>
      </c>
      <c r="C66" s="13">
        <v>1733.42</v>
      </c>
      <c r="E66" s="28">
        <f t="shared" si="0"/>
        <v>1733.42</v>
      </c>
      <c r="F66" s="28">
        <f t="shared" si="1"/>
        <v>34.668400000000005</v>
      </c>
      <c r="G66" s="28">
        <f t="shared" si="2"/>
        <v>130.00649999999999</v>
      </c>
      <c r="H66" s="28">
        <f t="shared" si="3"/>
        <v>1898.0949000000001</v>
      </c>
      <c r="I66" s="28">
        <f t="shared" si="4"/>
        <v>303.69518400000004</v>
      </c>
      <c r="J66" s="28">
        <f t="shared" si="5"/>
        <v>2201.7900840000002</v>
      </c>
      <c r="L66" s="57" t="s">
        <v>198</v>
      </c>
      <c r="M66" s="57" t="s">
        <v>256</v>
      </c>
    </row>
    <row r="67" spans="1:13" ht="15.75">
      <c r="A67" s="2" t="s">
        <v>137</v>
      </c>
      <c r="B67" s="1" t="s">
        <v>138</v>
      </c>
      <c r="C67" s="13">
        <v>7000.05</v>
      </c>
      <c r="E67" s="28">
        <f t="shared" si="0"/>
        <v>7000.05</v>
      </c>
      <c r="F67" s="28">
        <f t="shared" si="1"/>
        <v>140.001</v>
      </c>
      <c r="G67" s="28">
        <f t="shared" si="2"/>
        <v>525.00374999999997</v>
      </c>
      <c r="H67" s="28">
        <f t="shared" si="3"/>
        <v>7665.0547500000002</v>
      </c>
      <c r="I67" s="28">
        <f t="shared" si="4"/>
        <v>1226.40876</v>
      </c>
      <c r="J67" s="28">
        <f t="shared" si="5"/>
        <v>8891.4635099999996</v>
      </c>
      <c r="L67" s="57" t="s">
        <v>252</v>
      </c>
      <c r="M67" s="57" t="s">
        <v>257</v>
      </c>
    </row>
    <row r="68" spans="1:13" ht="15.75">
      <c r="A68" s="2" t="s">
        <v>139</v>
      </c>
      <c r="B68" s="1" t="s">
        <v>140</v>
      </c>
      <c r="C68" s="13">
        <v>13800</v>
      </c>
      <c r="E68" s="28">
        <f t="shared" si="0"/>
        <v>13800</v>
      </c>
      <c r="F68" s="28">
        <f t="shared" si="1"/>
        <v>276</v>
      </c>
      <c r="G68" s="28">
        <f t="shared" si="2"/>
        <v>1035</v>
      </c>
      <c r="H68" s="28">
        <f t="shared" si="3"/>
        <v>15111</v>
      </c>
      <c r="I68" s="28">
        <f t="shared" si="4"/>
        <v>2417.7600000000002</v>
      </c>
      <c r="J68" s="28">
        <f t="shared" si="5"/>
        <v>17528.760000000002</v>
      </c>
      <c r="L68" s="57" t="s">
        <v>195</v>
      </c>
      <c r="M68" s="57" t="s">
        <v>258</v>
      </c>
    </row>
    <row r="69" spans="1:13" ht="15.75">
      <c r="A69" s="2" t="s">
        <v>141</v>
      </c>
      <c r="B69" s="1" t="s">
        <v>142</v>
      </c>
      <c r="C69" s="13">
        <v>5868.75</v>
      </c>
      <c r="E69" s="28">
        <f t="shared" si="0"/>
        <v>5868.75</v>
      </c>
      <c r="F69" s="28">
        <f t="shared" si="1"/>
        <v>117.375</v>
      </c>
      <c r="G69" s="28">
        <f t="shared" si="2"/>
        <v>440.15625</v>
      </c>
      <c r="H69" s="28">
        <f t="shared" si="3"/>
        <v>6426.28125</v>
      </c>
      <c r="I69" s="28">
        <f t="shared" si="4"/>
        <v>1028.2049999999999</v>
      </c>
      <c r="J69" s="28">
        <f t="shared" si="5"/>
        <v>7454.4862499999999</v>
      </c>
      <c r="L69" s="57" t="s">
        <v>206</v>
      </c>
      <c r="M69" s="57" t="s">
        <v>259</v>
      </c>
    </row>
    <row r="70" spans="1:13" ht="15.75">
      <c r="A70" s="2" t="s">
        <v>143</v>
      </c>
      <c r="B70" s="1" t="s">
        <v>144</v>
      </c>
      <c r="C70" s="13">
        <v>3750</v>
      </c>
      <c r="E70" s="28">
        <f t="shared" si="0"/>
        <v>3750</v>
      </c>
      <c r="F70" s="28">
        <f t="shared" si="1"/>
        <v>75</v>
      </c>
      <c r="G70" s="28">
        <f t="shared" si="2"/>
        <v>281.25</v>
      </c>
      <c r="H70" s="28">
        <f t="shared" si="3"/>
        <v>4106.25</v>
      </c>
      <c r="I70" s="28">
        <f t="shared" si="4"/>
        <v>657</v>
      </c>
      <c r="J70" s="28">
        <f t="shared" si="5"/>
        <v>4763.25</v>
      </c>
      <c r="L70" s="57" t="s">
        <v>198</v>
      </c>
      <c r="M70" s="57" t="s">
        <v>260</v>
      </c>
    </row>
    <row r="71" spans="1:13" ht="15.75">
      <c r="A71" s="2" t="s">
        <v>145</v>
      </c>
      <c r="B71" s="1" t="s">
        <v>146</v>
      </c>
      <c r="C71" s="13">
        <v>3000</v>
      </c>
      <c r="E71" s="28">
        <f t="shared" si="0"/>
        <v>3000</v>
      </c>
      <c r="F71" s="28">
        <f t="shared" si="1"/>
        <v>60</v>
      </c>
      <c r="G71" s="28">
        <f t="shared" si="2"/>
        <v>225</v>
      </c>
      <c r="H71" s="28">
        <f t="shared" si="3"/>
        <v>3285</v>
      </c>
      <c r="I71" s="28">
        <f t="shared" si="4"/>
        <v>525.6</v>
      </c>
      <c r="J71" s="28">
        <f t="shared" si="5"/>
        <v>3810.6</v>
      </c>
      <c r="L71" s="57" t="s">
        <v>195</v>
      </c>
      <c r="M71" s="58" t="s">
        <v>261</v>
      </c>
    </row>
    <row r="72" spans="1:13" ht="15.75">
      <c r="A72" s="2" t="s">
        <v>147</v>
      </c>
      <c r="B72" s="1" t="s">
        <v>148</v>
      </c>
      <c r="C72" s="13">
        <v>2501.85</v>
      </c>
      <c r="E72" s="28">
        <f t="shared" si="0"/>
        <v>2501.85</v>
      </c>
      <c r="F72" s="28">
        <f t="shared" si="1"/>
        <v>50.036999999999999</v>
      </c>
      <c r="G72" s="28">
        <f t="shared" si="2"/>
        <v>187.63874999999999</v>
      </c>
      <c r="H72" s="28">
        <f t="shared" si="3"/>
        <v>2739.5257499999998</v>
      </c>
      <c r="I72" s="28">
        <f t="shared" si="4"/>
        <v>438.32411999999999</v>
      </c>
      <c r="J72" s="28">
        <f t="shared" si="5"/>
        <v>3177.84987</v>
      </c>
      <c r="L72" s="57" t="s">
        <v>210</v>
      </c>
      <c r="M72" s="58" t="s">
        <v>262</v>
      </c>
    </row>
    <row r="73" spans="1:13" ht="15.75">
      <c r="A73" s="2" t="s">
        <v>149</v>
      </c>
      <c r="B73" s="1" t="s">
        <v>150</v>
      </c>
      <c r="C73" s="13">
        <v>3750</v>
      </c>
      <c r="E73" s="28">
        <f t="shared" si="0"/>
        <v>3750</v>
      </c>
      <c r="F73" s="28">
        <f t="shared" si="1"/>
        <v>75</v>
      </c>
      <c r="G73" s="28">
        <f t="shared" si="2"/>
        <v>281.25</v>
      </c>
      <c r="H73" s="28">
        <f t="shared" si="3"/>
        <v>4106.25</v>
      </c>
      <c r="I73" s="28">
        <f t="shared" si="4"/>
        <v>657</v>
      </c>
      <c r="J73" s="28">
        <f t="shared" si="5"/>
        <v>4763.25</v>
      </c>
      <c r="L73" s="57" t="s">
        <v>244</v>
      </c>
      <c r="M73" s="57" t="s">
        <v>263</v>
      </c>
    </row>
    <row r="74" spans="1:13" ht="15.75">
      <c r="A74" s="2" t="s">
        <v>151</v>
      </c>
      <c r="B74" s="1" t="s">
        <v>152</v>
      </c>
      <c r="C74" s="13">
        <v>3499.95</v>
      </c>
      <c r="E74" s="28">
        <f t="shared" si="0"/>
        <v>3499.95</v>
      </c>
      <c r="F74" s="28">
        <f t="shared" si="1"/>
        <v>69.998999999999995</v>
      </c>
      <c r="G74" s="28">
        <f t="shared" si="2"/>
        <v>262.49624999999997</v>
      </c>
      <c r="H74" s="28">
        <f t="shared" si="3"/>
        <v>3832.4452499999998</v>
      </c>
      <c r="I74" s="28">
        <f t="shared" si="4"/>
        <v>613.19123999999999</v>
      </c>
      <c r="J74" s="28">
        <f t="shared" si="5"/>
        <v>4445.6364899999999</v>
      </c>
      <c r="L74" s="57" t="s">
        <v>195</v>
      </c>
      <c r="M74" s="57" t="s">
        <v>264</v>
      </c>
    </row>
    <row r="75" spans="1:13" ht="15.75">
      <c r="A75" s="2" t="s">
        <v>153</v>
      </c>
      <c r="B75" s="1" t="s">
        <v>154</v>
      </c>
      <c r="C75" s="13">
        <v>3250.05</v>
      </c>
      <c r="E75" s="28">
        <f t="shared" si="0"/>
        <v>3250.05</v>
      </c>
      <c r="F75" s="28">
        <f t="shared" si="1"/>
        <v>65.001000000000005</v>
      </c>
      <c r="G75" s="28">
        <f t="shared" si="2"/>
        <v>243.75375</v>
      </c>
      <c r="H75" s="28">
        <f t="shared" si="3"/>
        <v>3558.8047500000002</v>
      </c>
      <c r="I75" s="28">
        <f t="shared" si="4"/>
        <v>569.40876000000003</v>
      </c>
      <c r="J75" s="28">
        <f t="shared" si="5"/>
        <v>4128.2135100000005</v>
      </c>
      <c r="L75" s="57" t="s">
        <v>195</v>
      </c>
      <c r="M75" s="58" t="s">
        <v>265</v>
      </c>
    </row>
    <row r="77" spans="1:13" s="7" customFormat="1">
      <c r="A77" s="15"/>
      <c r="C77" s="7" t="s">
        <v>155</v>
      </c>
      <c r="E77" s="26" t="s">
        <v>155</v>
      </c>
      <c r="F77" s="26" t="s">
        <v>155</v>
      </c>
      <c r="G77" s="26" t="s">
        <v>155</v>
      </c>
      <c r="H77" s="26" t="s">
        <v>155</v>
      </c>
      <c r="I77" s="26" t="s">
        <v>155</v>
      </c>
      <c r="J77" s="26" t="s">
        <v>155</v>
      </c>
    </row>
    <row r="78" spans="1:13" ht="13.5" thickBot="1">
      <c r="A78" s="18" t="s">
        <v>156</v>
      </c>
      <c r="B78" s="1" t="s">
        <v>157</v>
      </c>
      <c r="C78" s="17">
        <v>315180.93</v>
      </c>
      <c r="E78" s="29">
        <f>SUM(E11:E75)</f>
        <v>315180.92999999993</v>
      </c>
      <c r="F78" s="29">
        <f t="shared" ref="F78:J78" si="6">SUM(F11:F75)</f>
        <v>6303.6186000000007</v>
      </c>
      <c r="G78" s="29">
        <f t="shared" si="6"/>
        <v>23638.569749999995</v>
      </c>
      <c r="H78" s="29">
        <f t="shared" si="6"/>
        <v>345123.11835000012</v>
      </c>
      <c r="I78" s="29">
        <f t="shared" si="6"/>
        <v>55219.698935999986</v>
      </c>
      <c r="J78" s="29">
        <f t="shared" si="6"/>
        <v>400342.81728599989</v>
      </c>
    </row>
    <row r="79" spans="1:13" ht="12" thickTop="1"/>
    <row r="80" spans="1:13">
      <c r="C80" s="1" t="s">
        <v>157</v>
      </c>
    </row>
    <row r="81" spans="1:3">
      <c r="A81" s="2" t="s">
        <v>157</v>
      </c>
      <c r="B81" s="1" t="s">
        <v>157</v>
      </c>
      <c r="C81" s="16"/>
    </row>
  </sheetData>
  <autoFilter ref="A10:M75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1"/>
  <sheetViews>
    <sheetView workbookViewId="0">
      <pane xSplit="2" ySplit="10" topLeftCell="H44" activePane="bottomRight" state="frozen"/>
      <selection pane="topRight" activeCell="C1" sqref="C1"/>
      <selection pane="bottomLeft" activeCell="A13" sqref="A13"/>
      <selection pane="bottomRight" activeCell="R39" sqref="R39"/>
    </sheetView>
  </sheetViews>
  <sheetFormatPr baseColWidth="10" defaultRowHeight="11.25"/>
  <cols>
    <col min="1" max="1" width="9.28515625" style="2" customWidth="1"/>
    <col min="2" max="2" width="28.140625" style="1" customWidth="1"/>
    <col min="3" max="3" width="13.5703125" style="1" customWidth="1"/>
    <col min="4" max="4" width="13.140625" style="1" customWidth="1"/>
    <col min="5" max="5" width="14.28515625" style="1" customWidth="1"/>
    <col min="6" max="6" width="13.7109375" style="1" customWidth="1"/>
    <col min="7" max="7" width="13.5703125" style="1" bestFit="1" customWidth="1"/>
    <col min="8" max="10" width="13" style="1" bestFit="1" customWidth="1"/>
    <col min="11" max="11" width="12.42578125" style="1" customWidth="1"/>
    <col min="12" max="12" width="12.5703125" style="1" customWidth="1"/>
    <col min="13" max="13" width="11.7109375" style="1" customWidth="1"/>
    <col min="14" max="14" width="9.140625" style="1" customWidth="1"/>
    <col min="15" max="15" width="10.140625" style="1" customWidth="1"/>
    <col min="16" max="16" width="13" style="1" bestFit="1" customWidth="1"/>
    <col min="17" max="17" width="12.5703125" style="1" customWidth="1"/>
    <col min="18" max="16384" width="11.42578125" style="1"/>
  </cols>
  <sheetData>
    <row r="1" spans="1:17" ht="18" customHeight="1">
      <c r="A1" s="3" t="s">
        <v>0</v>
      </c>
      <c r="B1" s="43" t="s">
        <v>157</v>
      </c>
      <c r="C1" s="44"/>
    </row>
    <row r="2" spans="1:17" ht="24.95" customHeight="1">
      <c r="A2" s="4" t="s">
        <v>1</v>
      </c>
      <c r="B2" s="20" t="s">
        <v>2</v>
      </c>
      <c r="C2" s="21"/>
    </row>
    <row r="3" spans="1:17" ht="15.75">
      <c r="B3" s="22" t="s">
        <v>3</v>
      </c>
      <c r="C3" s="23"/>
      <c r="D3" s="7"/>
    </row>
    <row r="4" spans="1:17" ht="15">
      <c r="B4" s="24" t="s">
        <v>4</v>
      </c>
      <c r="C4" s="23"/>
      <c r="D4" s="7"/>
    </row>
    <row r="5" spans="1:17">
      <c r="B5" s="6" t="s">
        <v>5</v>
      </c>
    </row>
    <row r="6" spans="1:17">
      <c r="B6" s="6" t="s">
        <v>6</v>
      </c>
    </row>
    <row r="8" spans="1:17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10" t="s">
        <v>22</v>
      </c>
      <c r="Q8" s="11" t="s">
        <v>23</v>
      </c>
    </row>
    <row r="9" spans="1:17" ht="12" thickTop="1">
      <c r="A9" s="12" t="s">
        <v>24</v>
      </c>
    </row>
    <row r="11" spans="1:17">
      <c r="A11" s="2" t="s">
        <v>25</v>
      </c>
      <c r="B11" s="1" t="s">
        <v>26</v>
      </c>
      <c r="C11" s="13">
        <v>2400</v>
      </c>
      <c r="D11" s="13">
        <v>0</v>
      </c>
      <c r="E11" s="13">
        <v>0</v>
      </c>
      <c r="F11" s="13">
        <v>0</v>
      </c>
      <c r="G11" s="13">
        <v>2400</v>
      </c>
      <c r="H11" s="13">
        <v>0</v>
      </c>
      <c r="I11" s="13">
        <v>0</v>
      </c>
      <c r="J11" s="14">
        <v>-3.22</v>
      </c>
      <c r="K11" s="13">
        <v>0</v>
      </c>
      <c r="L11" s="13">
        <v>59.58</v>
      </c>
      <c r="M11" s="13">
        <v>0</v>
      </c>
      <c r="N11" s="13">
        <v>0.04</v>
      </c>
      <c r="O11" s="13">
        <v>0</v>
      </c>
      <c r="P11" s="13">
        <v>56.4</v>
      </c>
      <c r="Q11" s="13">
        <v>2343.6</v>
      </c>
    </row>
    <row r="12" spans="1:17">
      <c r="A12" s="2" t="s">
        <v>27</v>
      </c>
      <c r="B12" s="1" t="s">
        <v>28</v>
      </c>
      <c r="C12" s="13">
        <v>2750.1</v>
      </c>
      <c r="D12" s="13">
        <v>0</v>
      </c>
      <c r="E12" s="13">
        <v>0</v>
      </c>
      <c r="F12" s="13">
        <v>0</v>
      </c>
      <c r="G12" s="13">
        <v>2750.1</v>
      </c>
      <c r="H12" s="13">
        <v>0</v>
      </c>
      <c r="I12" s="13">
        <v>0</v>
      </c>
      <c r="J12" s="13">
        <v>0</v>
      </c>
      <c r="K12" s="13">
        <v>49.79</v>
      </c>
      <c r="L12" s="13">
        <v>334.19</v>
      </c>
      <c r="M12" s="13">
        <v>0</v>
      </c>
      <c r="N12" s="13">
        <v>0.12</v>
      </c>
      <c r="O12" s="13">
        <v>0</v>
      </c>
      <c r="P12" s="13">
        <v>384.1</v>
      </c>
      <c r="Q12" s="13">
        <v>2366</v>
      </c>
    </row>
    <row r="13" spans="1:17">
      <c r="A13" s="2" t="s">
        <v>29</v>
      </c>
      <c r="B13" s="1" t="s">
        <v>30</v>
      </c>
      <c r="C13" s="13">
        <v>2500.0500000000002</v>
      </c>
      <c r="D13" s="13">
        <v>0</v>
      </c>
      <c r="E13" s="13">
        <v>0</v>
      </c>
      <c r="F13" s="13">
        <v>0</v>
      </c>
      <c r="G13" s="13">
        <v>2500.0500000000002</v>
      </c>
      <c r="H13" s="13">
        <v>500</v>
      </c>
      <c r="I13" s="13">
        <v>0</v>
      </c>
      <c r="J13" s="13">
        <v>0</v>
      </c>
      <c r="K13" s="13">
        <v>7.67</v>
      </c>
      <c r="L13" s="13">
        <v>164.88</v>
      </c>
      <c r="M13" s="13">
        <v>0</v>
      </c>
      <c r="N13" s="14">
        <v>-0.1</v>
      </c>
      <c r="O13" s="13">
        <v>0</v>
      </c>
      <c r="P13" s="13">
        <v>672.45</v>
      </c>
      <c r="Q13" s="13">
        <v>1827.6</v>
      </c>
    </row>
    <row r="14" spans="1:17">
      <c r="A14" s="2" t="s">
        <v>31</v>
      </c>
      <c r="B14" s="1" t="s">
        <v>32</v>
      </c>
      <c r="C14" s="13">
        <v>2500.0500000000002</v>
      </c>
      <c r="D14" s="13">
        <v>0</v>
      </c>
      <c r="E14" s="13">
        <v>0</v>
      </c>
      <c r="F14" s="13">
        <v>0</v>
      </c>
      <c r="G14" s="13">
        <v>2500.0500000000002</v>
      </c>
      <c r="H14" s="13">
        <v>0</v>
      </c>
      <c r="I14" s="13">
        <v>0</v>
      </c>
      <c r="J14" s="13">
        <v>0</v>
      </c>
      <c r="K14" s="13">
        <v>7.67</v>
      </c>
      <c r="L14" s="13">
        <v>143.5</v>
      </c>
      <c r="M14" s="13">
        <v>0</v>
      </c>
      <c r="N14" s="14">
        <v>-0.12</v>
      </c>
      <c r="O14" s="13">
        <v>0</v>
      </c>
      <c r="P14" s="13">
        <v>151.05000000000001</v>
      </c>
      <c r="Q14" s="13">
        <v>2349</v>
      </c>
    </row>
    <row r="15" spans="1:17">
      <c r="A15" s="2" t="s">
        <v>33</v>
      </c>
      <c r="B15" s="1" t="s">
        <v>34</v>
      </c>
      <c r="C15" s="13">
        <v>5000.1000000000004</v>
      </c>
      <c r="D15" s="13">
        <v>0</v>
      </c>
      <c r="E15" s="13">
        <v>0</v>
      </c>
      <c r="F15" s="13">
        <v>0</v>
      </c>
      <c r="G15" s="13">
        <v>5000.1000000000004</v>
      </c>
      <c r="H15" s="13">
        <v>2245</v>
      </c>
      <c r="I15" s="13">
        <v>0</v>
      </c>
      <c r="J15" s="13">
        <v>0</v>
      </c>
      <c r="K15" s="13">
        <v>523.55999999999995</v>
      </c>
      <c r="L15" s="13">
        <v>242.9</v>
      </c>
      <c r="M15" s="13">
        <v>0</v>
      </c>
      <c r="N15" s="13">
        <v>0.04</v>
      </c>
      <c r="O15" s="13">
        <v>500</v>
      </c>
      <c r="P15" s="13">
        <v>3511.5</v>
      </c>
      <c r="Q15" s="13">
        <v>1488.6</v>
      </c>
    </row>
    <row r="16" spans="1:17">
      <c r="A16" s="2" t="s">
        <v>35</v>
      </c>
      <c r="B16" s="1" t="s">
        <v>36</v>
      </c>
      <c r="C16" s="13">
        <v>3000</v>
      </c>
      <c r="D16" s="13">
        <v>0</v>
      </c>
      <c r="E16" s="13">
        <v>0</v>
      </c>
      <c r="F16" s="13">
        <v>0</v>
      </c>
      <c r="G16" s="13">
        <v>3000</v>
      </c>
      <c r="H16" s="13">
        <v>954.58</v>
      </c>
      <c r="I16" s="13">
        <v>0</v>
      </c>
      <c r="J16" s="13">
        <v>0</v>
      </c>
      <c r="K16" s="13">
        <v>76.98</v>
      </c>
      <c r="L16" s="13">
        <v>151.93</v>
      </c>
      <c r="M16" s="13">
        <v>0</v>
      </c>
      <c r="N16" s="13">
        <v>0.11</v>
      </c>
      <c r="O16" s="13">
        <v>0</v>
      </c>
      <c r="P16" s="13">
        <v>1183.5999999999999</v>
      </c>
      <c r="Q16" s="13">
        <v>1816.4</v>
      </c>
    </row>
    <row r="17" spans="1:17">
      <c r="A17" s="2" t="s">
        <v>37</v>
      </c>
      <c r="B17" s="1" t="s">
        <v>38</v>
      </c>
      <c r="C17" s="13">
        <v>2500.0500000000002</v>
      </c>
      <c r="D17" s="13">
        <v>2470</v>
      </c>
      <c r="E17" s="13">
        <v>0</v>
      </c>
      <c r="F17" s="13">
        <v>0</v>
      </c>
      <c r="G17" s="13">
        <v>4970.05</v>
      </c>
      <c r="H17" s="13">
        <v>0</v>
      </c>
      <c r="I17" s="13">
        <v>0</v>
      </c>
      <c r="J17" s="13">
        <v>0</v>
      </c>
      <c r="K17" s="13">
        <v>518.16999999999996</v>
      </c>
      <c r="L17" s="13">
        <v>286.70999999999998</v>
      </c>
      <c r="M17" s="13">
        <v>0</v>
      </c>
      <c r="N17" s="13">
        <v>0.17</v>
      </c>
      <c r="O17" s="13">
        <v>0</v>
      </c>
      <c r="P17" s="13">
        <v>805.05</v>
      </c>
      <c r="Q17" s="13">
        <v>4165</v>
      </c>
    </row>
    <row r="18" spans="1:17">
      <c r="A18" s="2" t="s">
        <v>39</v>
      </c>
      <c r="B18" s="1" t="s">
        <v>40</v>
      </c>
      <c r="C18" s="13">
        <v>7500</v>
      </c>
      <c r="D18" s="13">
        <v>0</v>
      </c>
      <c r="E18" s="13">
        <v>0</v>
      </c>
      <c r="F18" s="13">
        <v>0</v>
      </c>
      <c r="G18" s="13">
        <v>7500</v>
      </c>
      <c r="H18" s="13">
        <v>0</v>
      </c>
      <c r="I18" s="13">
        <v>0</v>
      </c>
      <c r="J18" s="13">
        <v>0</v>
      </c>
      <c r="K18" s="13">
        <v>1054.74</v>
      </c>
      <c r="L18" s="13">
        <v>217.85</v>
      </c>
      <c r="M18" s="13">
        <v>0</v>
      </c>
      <c r="N18" s="13">
        <v>0.01</v>
      </c>
      <c r="O18" s="13">
        <v>0</v>
      </c>
      <c r="P18" s="13">
        <v>1272.5999999999999</v>
      </c>
      <c r="Q18" s="13">
        <v>6227.4</v>
      </c>
    </row>
    <row r="19" spans="1:17">
      <c r="A19" s="2" t="s">
        <v>41</v>
      </c>
      <c r="B19" s="1" t="s">
        <v>42</v>
      </c>
      <c r="C19" s="13">
        <v>3500.1</v>
      </c>
      <c r="D19" s="13">
        <v>0</v>
      </c>
      <c r="E19" s="13">
        <v>0</v>
      </c>
      <c r="F19" s="13">
        <v>0</v>
      </c>
      <c r="G19" s="13">
        <v>3500.1</v>
      </c>
      <c r="H19" s="13">
        <v>0</v>
      </c>
      <c r="I19" s="13">
        <v>0</v>
      </c>
      <c r="J19" s="13">
        <v>0</v>
      </c>
      <c r="K19" s="13">
        <v>151.66999999999999</v>
      </c>
      <c r="L19" s="13">
        <v>131.61000000000001</v>
      </c>
      <c r="M19" s="13">
        <v>0</v>
      </c>
      <c r="N19" s="13">
        <v>0.02</v>
      </c>
      <c r="O19" s="13">
        <v>0</v>
      </c>
      <c r="P19" s="13">
        <v>283.3</v>
      </c>
      <c r="Q19" s="13">
        <v>3216.8</v>
      </c>
    </row>
    <row r="20" spans="1:17">
      <c r="A20" s="2" t="s">
        <v>43</v>
      </c>
      <c r="B20" s="1" t="s">
        <v>44</v>
      </c>
      <c r="C20" s="13">
        <v>2500.0500000000002</v>
      </c>
      <c r="D20" s="13">
        <v>0</v>
      </c>
      <c r="E20" s="13">
        <v>0</v>
      </c>
      <c r="F20" s="13">
        <v>0</v>
      </c>
      <c r="G20" s="13">
        <v>2500.0500000000002</v>
      </c>
      <c r="H20" s="13">
        <v>0</v>
      </c>
      <c r="I20" s="13">
        <v>0</v>
      </c>
      <c r="J20" s="13">
        <v>0</v>
      </c>
      <c r="K20" s="13">
        <v>7.67</v>
      </c>
      <c r="L20" s="13">
        <v>66.2</v>
      </c>
      <c r="M20" s="13">
        <v>0</v>
      </c>
      <c r="N20" s="14">
        <v>-0.02</v>
      </c>
      <c r="O20" s="13">
        <v>0</v>
      </c>
      <c r="P20" s="13">
        <v>73.849999999999994</v>
      </c>
      <c r="Q20" s="13">
        <v>2426.1999999999998</v>
      </c>
    </row>
    <row r="21" spans="1:17">
      <c r="A21" s="2" t="s">
        <v>45</v>
      </c>
      <c r="B21" s="1" t="s">
        <v>46</v>
      </c>
      <c r="C21" s="13">
        <v>10000.049999999999</v>
      </c>
      <c r="D21" s="13">
        <v>0</v>
      </c>
      <c r="E21" s="13">
        <v>0</v>
      </c>
      <c r="F21" s="13">
        <v>0</v>
      </c>
      <c r="G21" s="13">
        <v>10000.049999999999</v>
      </c>
      <c r="H21" s="13">
        <v>0</v>
      </c>
      <c r="I21" s="13">
        <v>0</v>
      </c>
      <c r="J21" s="13">
        <v>0</v>
      </c>
      <c r="K21" s="13">
        <v>1588.75</v>
      </c>
      <c r="L21" s="13">
        <v>823.46</v>
      </c>
      <c r="M21" s="13">
        <v>0</v>
      </c>
      <c r="N21" s="13">
        <v>0.04</v>
      </c>
      <c r="O21" s="13">
        <v>0</v>
      </c>
      <c r="P21" s="13">
        <v>2412.25</v>
      </c>
      <c r="Q21" s="13">
        <v>7587.8</v>
      </c>
    </row>
    <row r="22" spans="1:17">
      <c r="A22" s="2" t="s">
        <v>47</v>
      </c>
      <c r="B22" s="1" t="s">
        <v>48</v>
      </c>
      <c r="C22" s="13">
        <v>1200.5999999999999</v>
      </c>
      <c r="D22" s="13">
        <v>3030</v>
      </c>
      <c r="E22" s="13">
        <v>0</v>
      </c>
      <c r="F22" s="13">
        <v>0</v>
      </c>
      <c r="G22" s="13">
        <v>4230.6000000000004</v>
      </c>
      <c r="H22" s="13">
        <v>1483</v>
      </c>
      <c r="I22" s="13">
        <v>0</v>
      </c>
      <c r="J22" s="13">
        <v>0</v>
      </c>
      <c r="K22" s="13">
        <v>385.93</v>
      </c>
      <c r="L22" s="13">
        <v>101.62</v>
      </c>
      <c r="M22" s="13">
        <v>0</v>
      </c>
      <c r="N22" s="13">
        <v>0.05</v>
      </c>
      <c r="O22" s="13">
        <v>0</v>
      </c>
      <c r="P22" s="13">
        <v>1970.6</v>
      </c>
      <c r="Q22" s="13">
        <v>2260</v>
      </c>
    </row>
    <row r="23" spans="1:17">
      <c r="A23" s="2" t="s">
        <v>49</v>
      </c>
      <c r="B23" s="1" t="s">
        <v>50</v>
      </c>
      <c r="C23" s="13">
        <v>1040.52</v>
      </c>
      <c r="D23" s="13">
        <v>2520</v>
      </c>
      <c r="E23" s="13">
        <v>0</v>
      </c>
      <c r="F23" s="13">
        <v>0</v>
      </c>
      <c r="G23" s="13">
        <v>3560.52</v>
      </c>
      <c r="H23" s="13">
        <v>0</v>
      </c>
      <c r="I23" s="13">
        <v>0</v>
      </c>
      <c r="J23" s="13">
        <v>0</v>
      </c>
      <c r="K23" s="13">
        <v>175.97</v>
      </c>
      <c r="L23" s="13">
        <v>0</v>
      </c>
      <c r="M23" s="13">
        <v>0</v>
      </c>
      <c r="N23" s="14">
        <v>-0.05</v>
      </c>
      <c r="O23" s="13">
        <v>0</v>
      </c>
      <c r="P23" s="13">
        <v>175.92</v>
      </c>
      <c r="Q23" s="13">
        <v>3384.6</v>
      </c>
    </row>
    <row r="24" spans="1:17">
      <c r="A24" s="2" t="s">
        <v>51</v>
      </c>
      <c r="B24" s="1" t="s">
        <v>52</v>
      </c>
      <c r="C24" s="13">
        <v>3249.9</v>
      </c>
      <c r="D24" s="13">
        <v>649.99</v>
      </c>
      <c r="E24" s="13">
        <v>0</v>
      </c>
      <c r="F24" s="13">
        <v>0</v>
      </c>
      <c r="G24" s="13">
        <v>3899.89</v>
      </c>
      <c r="H24" s="13">
        <v>1250</v>
      </c>
      <c r="I24" s="13">
        <v>0</v>
      </c>
      <c r="J24" s="13">
        <v>0</v>
      </c>
      <c r="K24" s="13">
        <v>333.01</v>
      </c>
      <c r="L24" s="13">
        <v>117.6</v>
      </c>
      <c r="M24" s="13">
        <v>0</v>
      </c>
      <c r="N24" s="13">
        <v>0.08</v>
      </c>
      <c r="O24" s="13">
        <v>0</v>
      </c>
      <c r="P24" s="13">
        <v>1700.69</v>
      </c>
      <c r="Q24" s="13">
        <v>2199.1999999999998</v>
      </c>
    </row>
    <row r="25" spans="1:17">
      <c r="A25" s="2" t="s">
        <v>53</v>
      </c>
      <c r="B25" s="1" t="s">
        <v>54</v>
      </c>
      <c r="C25" s="13">
        <v>1200.5999999999999</v>
      </c>
      <c r="D25" s="13">
        <v>3808.08</v>
      </c>
      <c r="E25" s="13">
        <v>0</v>
      </c>
      <c r="F25" s="13">
        <v>0</v>
      </c>
      <c r="G25" s="13">
        <v>5008.68</v>
      </c>
      <c r="H25" s="13">
        <v>2500</v>
      </c>
      <c r="I25" s="13">
        <v>0</v>
      </c>
      <c r="J25" s="13">
        <v>0</v>
      </c>
      <c r="K25" s="13">
        <v>525.1</v>
      </c>
      <c r="L25" s="13">
        <v>84.43</v>
      </c>
      <c r="M25" s="13">
        <v>0</v>
      </c>
      <c r="N25" s="14">
        <v>-0.05</v>
      </c>
      <c r="O25" s="13">
        <v>0</v>
      </c>
      <c r="P25" s="13">
        <v>3109.48</v>
      </c>
      <c r="Q25" s="13">
        <v>1899.2</v>
      </c>
    </row>
    <row r="26" spans="1:17">
      <c r="A26" s="2" t="s">
        <v>55</v>
      </c>
      <c r="B26" s="1" t="s">
        <v>56</v>
      </c>
      <c r="C26" s="13">
        <v>1200.5999999999999</v>
      </c>
      <c r="D26" s="13">
        <v>1915</v>
      </c>
      <c r="E26" s="13">
        <v>0</v>
      </c>
      <c r="F26" s="13">
        <v>0</v>
      </c>
      <c r="G26" s="13">
        <v>3115.6</v>
      </c>
      <c r="H26" s="13">
        <v>0</v>
      </c>
      <c r="I26" s="13">
        <v>0</v>
      </c>
      <c r="J26" s="13">
        <v>0</v>
      </c>
      <c r="K26" s="13">
        <v>109.84</v>
      </c>
      <c r="L26" s="13">
        <v>67.08</v>
      </c>
      <c r="M26" s="13">
        <v>0</v>
      </c>
      <c r="N26" s="14">
        <v>-0.12</v>
      </c>
      <c r="O26" s="13">
        <v>0</v>
      </c>
      <c r="P26" s="13">
        <v>176.8</v>
      </c>
      <c r="Q26" s="13">
        <v>2938.8</v>
      </c>
    </row>
    <row r="27" spans="1:17">
      <c r="A27" s="2" t="s">
        <v>57</v>
      </c>
      <c r="B27" s="1" t="s">
        <v>58</v>
      </c>
      <c r="C27" s="13">
        <v>2500.0500000000002</v>
      </c>
      <c r="D27" s="13">
        <v>0</v>
      </c>
      <c r="E27" s="13">
        <v>0</v>
      </c>
      <c r="F27" s="13">
        <v>0</v>
      </c>
      <c r="G27" s="13">
        <v>2500.0500000000002</v>
      </c>
      <c r="H27" s="13">
        <v>0</v>
      </c>
      <c r="I27" s="13">
        <v>0</v>
      </c>
      <c r="J27" s="13">
        <v>0</v>
      </c>
      <c r="K27" s="13">
        <v>7.67</v>
      </c>
      <c r="L27" s="13">
        <v>310.25</v>
      </c>
      <c r="M27" s="13">
        <v>0</v>
      </c>
      <c r="N27" s="13">
        <v>0.13</v>
      </c>
      <c r="O27" s="13">
        <v>0</v>
      </c>
      <c r="P27" s="13">
        <v>318.05</v>
      </c>
      <c r="Q27" s="13">
        <v>2182</v>
      </c>
    </row>
    <row r="28" spans="1:17">
      <c r="A28" s="2" t="s">
        <v>59</v>
      </c>
      <c r="B28" s="1" t="s">
        <v>60</v>
      </c>
      <c r="C28" s="13">
        <v>1200.5999999999999</v>
      </c>
      <c r="D28" s="13">
        <v>3075</v>
      </c>
      <c r="E28" s="13">
        <v>0</v>
      </c>
      <c r="F28" s="13">
        <v>0</v>
      </c>
      <c r="G28" s="13">
        <v>4275.6000000000004</v>
      </c>
      <c r="H28" s="13">
        <v>0</v>
      </c>
      <c r="I28" s="13">
        <v>0</v>
      </c>
      <c r="J28" s="13">
        <v>0</v>
      </c>
      <c r="K28" s="13">
        <v>393.73</v>
      </c>
      <c r="L28" s="13">
        <v>115.95</v>
      </c>
      <c r="M28" s="13">
        <v>0</v>
      </c>
      <c r="N28" s="13">
        <v>0.12</v>
      </c>
      <c r="O28" s="13">
        <v>0</v>
      </c>
      <c r="P28" s="13">
        <v>509.8</v>
      </c>
      <c r="Q28" s="13">
        <v>3765.8</v>
      </c>
    </row>
    <row r="29" spans="1:17">
      <c r="A29" s="2" t="s">
        <v>61</v>
      </c>
      <c r="B29" s="1" t="s">
        <v>62</v>
      </c>
      <c r="C29" s="13">
        <v>2000.04</v>
      </c>
      <c r="D29" s="13">
        <v>0</v>
      </c>
      <c r="E29" s="13">
        <v>0</v>
      </c>
      <c r="F29" s="13">
        <v>0</v>
      </c>
      <c r="G29" s="13">
        <v>2000.04</v>
      </c>
      <c r="H29" s="13">
        <v>0</v>
      </c>
      <c r="I29" s="13">
        <v>0</v>
      </c>
      <c r="J29" s="14">
        <v>-71.680000000000007</v>
      </c>
      <c r="K29" s="13">
        <v>0</v>
      </c>
      <c r="L29" s="13">
        <v>49.66</v>
      </c>
      <c r="M29" s="13">
        <v>0</v>
      </c>
      <c r="N29" s="13">
        <v>0.06</v>
      </c>
      <c r="O29" s="13">
        <v>0</v>
      </c>
      <c r="P29" s="13">
        <v>-21.96</v>
      </c>
      <c r="Q29" s="13">
        <v>2022</v>
      </c>
    </row>
    <row r="30" spans="1:17">
      <c r="A30" s="2" t="s">
        <v>63</v>
      </c>
      <c r="B30" s="1" t="s">
        <v>64</v>
      </c>
      <c r="C30" s="13">
        <v>2500.0500000000002</v>
      </c>
      <c r="D30" s="13">
        <v>10086.200000000001</v>
      </c>
      <c r="E30" s="13">
        <v>0</v>
      </c>
      <c r="F30" s="13">
        <v>0</v>
      </c>
      <c r="G30" s="13">
        <v>12586.25</v>
      </c>
      <c r="H30" s="13">
        <v>246.24</v>
      </c>
      <c r="I30" s="13">
        <v>0</v>
      </c>
      <c r="J30" s="13">
        <v>0</v>
      </c>
      <c r="K30" s="13">
        <v>2191.66</v>
      </c>
      <c r="L30" s="13">
        <v>345.39</v>
      </c>
      <c r="M30" s="13">
        <v>0</v>
      </c>
      <c r="N30" s="14">
        <v>-0.04</v>
      </c>
      <c r="O30" s="13">
        <v>0</v>
      </c>
      <c r="P30" s="13">
        <v>2783.25</v>
      </c>
      <c r="Q30" s="13">
        <v>9803</v>
      </c>
    </row>
    <row r="31" spans="1:17">
      <c r="A31" s="2" t="s">
        <v>65</v>
      </c>
      <c r="B31" s="1" t="s">
        <v>66</v>
      </c>
      <c r="C31" s="13">
        <v>3250.05</v>
      </c>
      <c r="D31" s="13">
        <v>649.99</v>
      </c>
      <c r="E31" s="13">
        <v>0</v>
      </c>
      <c r="F31" s="13">
        <v>0</v>
      </c>
      <c r="G31" s="13">
        <v>3900.04</v>
      </c>
      <c r="H31" s="13">
        <v>0</v>
      </c>
      <c r="I31" s="13">
        <v>0</v>
      </c>
      <c r="J31" s="13">
        <v>0</v>
      </c>
      <c r="K31" s="13">
        <v>333.04</v>
      </c>
      <c r="L31" s="13">
        <v>111.29</v>
      </c>
      <c r="M31" s="13">
        <v>0</v>
      </c>
      <c r="N31" s="14">
        <v>-0.09</v>
      </c>
      <c r="O31" s="13">
        <v>0</v>
      </c>
      <c r="P31" s="13">
        <v>444.24</v>
      </c>
      <c r="Q31" s="13">
        <v>3455.8</v>
      </c>
    </row>
    <row r="32" spans="1:17">
      <c r="A32" s="2" t="s">
        <v>67</v>
      </c>
      <c r="B32" s="1" t="s">
        <v>68</v>
      </c>
      <c r="C32" s="13">
        <v>1200.5999999999999</v>
      </c>
      <c r="D32" s="13">
        <v>1800</v>
      </c>
      <c r="E32" s="13">
        <v>0</v>
      </c>
      <c r="F32" s="13">
        <v>0</v>
      </c>
      <c r="G32" s="13">
        <v>3000.6</v>
      </c>
      <c r="H32" s="13">
        <v>0</v>
      </c>
      <c r="I32" s="13">
        <v>0</v>
      </c>
      <c r="J32" s="13">
        <v>0</v>
      </c>
      <c r="K32" s="13">
        <v>77.05</v>
      </c>
      <c r="L32" s="13">
        <v>0</v>
      </c>
      <c r="M32" s="13">
        <v>0</v>
      </c>
      <c r="N32" s="14">
        <v>-0.05</v>
      </c>
      <c r="O32" s="13">
        <v>0</v>
      </c>
      <c r="P32" s="13">
        <v>77</v>
      </c>
      <c r="Q32" s="13">
        <v>2923.6</v>
      </c>
    </row>
    <row r="33" spans="1:17">
      <c r="A33" s="2" t="s">
        <v>69</v>
      </c>
      <c r="B33" s="1" t="s">
        <v>70</v>
      </c>
      <c r="C33" s="13">
        <v>20000.099999999999</v>
      </c>
      <c r="D33" s="13">
        <v>0</v>
      </c>
      <c r="E33" s="13">
        <v>0</v>
      </c>
      <c r="F33" s="13">
        <v>0</v>
      </c>
      <c r="G33" s="13">
        <v>20000.099999999999</v>
      </c>
      <c r="H33" s="13">
        <v>0</v>
      </c>
      <c r="I33" s="13">
        <v>0</v>
      </c>
      <c r="J33" s="13">
        <v>0</v>
      </c>
      <c r="K33" s="13">
        <v>4184.68</v>
      </c>
      <c r="L33" s="13">
        <v>823.46</v>
      </c>
      <c r="M33" s="13">
        <v>0</v>
      </c>
      <c r="N33" s="13">
        <v>0.16</v>
      </c>
      <c r="O33" s="13">
        <v>0</v>
      </c>
      <c r="P33" s="13">
        <v>5008.3</v>
      </c>
      <c r="Q33" s="13">
        <v>14991.8</v>
      </c>
    </row>
    <row r="34" spans="1:17">
      <c r="A34" s="2" t="s">
        <v>71</v>
      </c>
      <c r="B34" s="1" t="s">
        <v>72</v>
      </c>
      <c r="C34" s="13">
        <v>960.48</v>
      </c>
      <c r="D34" s="13">
        <v>1400</v>
      </c>
      <c r="E34" s="13">
        <v>0</v>
      </c>
      <c r="F34" s="13">
        <v>0</v>
      </c>
      <c r="G34" s="13">
        <v>2360.48</v>
      </c>
      <c r="H34" s="13">
        <v>0</v>
      </c>
      <c r="I34" s="13">
        <v>0</v>
      </c>
      <c r="J34" s="14">
        <v>-7.52</v>
      </c>
      <c r="K34" s="13">
        <v>0</v>
      </c>
      <c r="L34" s="13">
        <v>0</v>
      </c>
      <c r="M34" s="13">
        <v>0</v>
      </c>
      <c r="N34" s="13">
        <v>0</v>
      </c>
      <c r="O34" s="13">
        <v>400</v>
      </c>
      <c r="P34" s="13">
        <v>392.48</v>
      </c>
      <c r="Q34" s="13">
        <v>1968</v>
      </c>
    </row>
    <row r="35" spans="1:17">
      <c r="A35" s="2" t="s">
        <v>73</v>
      </c>
      <c r="B35" s="1" t="s">
        <v>74</v>
      </c>
      <c r="C35" s="13">
        <v>2500.0500000000002</v>
      </c>
      <c r="D35" s="13">
        <v>0</v>
      </c>
      <c r="E35" s="13">
        <v>0</v>
      </c>
      <c r="F35" s="13">
        <v>0</v>
      </c>
      <c r="G35" s="13">
        <v>2500.0500000000002</v>
      </c>
      <c r="H35" s="13">
        <v>0</v>
      </c>
      <c r="I35" s="13">
        <v>0</v>
      </c>
      <c r="J35" s="13">
        <v>0</v>
      </c>
      <c r="K35" s="13">
        <v>7.67</v>
      </c>
      <c r="L35" s="13">
        <v>173.44</v>
      </c>
      <c r="M35" s="13">
        <v>0</v>
      </c>
      <c r="N35" s="13">
        <v>0.14000000000000001</v>
      </c>
      <c r="O35" s="13">
        <v>0</v>
      </c>
      <c r="P35" s="13">
        <v>181.25</v>
      </c>
      <c r="Q35" s="13">
        <v>2318.8000000000002</v>
      </c>
    </row>
    <row r="36" spans="1:17">
      <c r="A36" s="2" t="s">
        <v>75</v>
      </c>
      <c r="B36" s="1" t="s">
        <v>76</v>
      </c>
      <c r="C36" s="13">
        <v>38036.25</v>
      </c>
      <c r="D36" s="13">
        <v>0</v>
      </c>
      <c r="E36" s="13">
        <v>0</v>
      </c>
      <c r="F36" s="13">
        <v>0</v>
      </c>
      <c r="G36" s="13">
        <v>38036.25</v>
      </c>
      <c r="H36" s="13">
        <v>325.73</v>
      </c>
      <c r="I36" s="13">
        <v>0</v>
      </c>
      <c r="J36" s="13">
        <v>0</v>
      </c>
      <c r="K36" s="13">
        <v>9739.48</v>
      </c>
      <c r="L36" s="13">
        <v>823.46</v>
      </c>
      <c r="M36" s="13">
        <v>0</v>
      </c>
      <c r="N36" s="14">
        <v>-0.02</v>
      </c>
      <c r="O36" s="13">
        <v>0</v>
      </c>
      <c r="P36" s="13">
        <v>10888.65</v>
      </c>
      <c r="Q36" s="13">
        <v>27147.599999999999</v>
      </c>
    </row>
    <row r="37" spans="1:17">
      <c r="A37" s="2" t="s">
        <v>77</v>
      </c>
      <c r="B37" s="1" t="s">
        <v>78</v>
      </c>
      <c r="C37" s="13">
        <v>1600</v>
      </c>
      <c r="D37" s="13">
        <v>0</v>
      </c>
      <c r="E37" s="13">
        <v>0</v>
      </c>
      <c r="F37" s="13">
        <v>0</v>
      </c>
      <c r="G37" s="13">
        <v>1600</v>
      </c>
      <c r="H37" s="13">
        <v>0</v>
      </c>
      <c r="I37" s="13">
        <v>0</v>
      </c>
      <c r="J37" s="14">
        <v>-109.2</v>
      </c>
      <c r="K37" s="13">
        <v>0</v>
      </c>
      <c r="L37" s="13">
        <v>39.71</v>
      </c>
      <c r="M37" s="13">
        <v>0</v>
      </c>
      <c r="N37" s="13">
        <v>0.09</v>
      </c>
      <c r="O37" s="13">
        <v>0</v>
      </c>
      <c r="P37" s="13">
        <v>-69.400000000000006</v>
      </c>
      <c r="Q37" s="13">
        <v>1669.4</v>
      </c>
    </row>
    <row r="38" spans="1:17">
      <c r="A38" s="2" t="s">
        <v>79</v>
      </c>
      <c r="B38" s="1" t="s">
        <v>80</v>
      </c>
      <c r="C38" s="13">
        <v>7500</v>
      </c>
      <c r="D38" s="13">
        <v>0</v>
      </c>
      <c r="E38" s="13">
        <v>0</v>
      </c>
      <c r="F38" s="13">
        <v>0</v>
      </c>
      <c r="G38" s="13">
        <v>7500</v>
      </c>
      <c r="H38" s="13">
        <v>1314.6</v>
      </c>
      <c r="I38" s="13">
        <v>0</v>
      </c>
      <c r="J38" s="13">
        <v>0</v>
      </c>
      <c r="K38" s="13">
        <v>1054.74</v>
      </c>
      <c r="L38" s="13">
        <v>470.48</v>
      </c>
      <c r="M38" s="13">
        <v>0</v>
      </c>
      <c r="N38" s="14">
        <v>-0.02</v>
      </c>
      <c r="O38" s="13">
        <v>0</v>
      </c>
      <c r="P38" s="13">
        <v>2839.8</v>
      </c>
      <c r="Q38" s="13">
        <v>4660.2</v>
      </c>
    </row>
    <row r="39" spans="1:17">
      <c r="A39" s="2" t="s">
        <v>81</v>
      </c>
      <c r="B39" s="1" t="s">
        <v>82</v>
      </c>
      <c r="C39" s="13">
        <v>1200.5999999999999</v>
      </c>
      <c r="D39" s="13">
        <v>3812</v>
      </c>
      <c r="E39" s="13">
        <v>0</v>
      </c>
      <c r="F39" s="13">
        <v>0</v>
      </c>
      <c r="G39" s="13">
        <v>5012.6000000000004</v>
      </c>
      <c r="H39" s="13">
        <v>950</v>
      </c>
      <c r="I39" s="13">
        <v>0</v>
      </c>
      <c r="J39" s="13">
        <v>0</v>
      </c>
      <c r="K39" s="13">
        <v>525.79999999999995</v>
      </c>
      <c r="L39" s="13">
        <v>95.74</v>
      </c>
      <c r="M39" s="13">
        <v>0</v>
      </c>
      <c r="N39" s="14">
        <v>-0.14000000000000001</v>
      </c>
      <c r="O39" s="13">
        <v>0</v>
      </c>
      <c r="P39" s="13">
        <v>1571.4</v>
      </c>
      <c r="Q39" s="13">
        <v>3441.2</v>
      </c>
    </row>
    <row r="40" spans="1:17">
      <c r="A40" s="2" t="s">
        <v>83</v>
      </c>
      <c r="B40" s="1" t="s">
        <v>84</v>
      </c>
      <c r="C40" s="13">
        <v>3000</v>
      </c>
      <c r="D40" s="13">
        <v>0</v>
      </c>
      <c r="E40" s="13">
        <v>0</v>
      </c>
      <c r="F40" s="13">
        <v>0</v>
      </c>
      <c r="G40" s="13">
        <v>3000</v>
      </c>
      <c r="H40" s="13">
        <v>0</v>
      </c>
      <c r="I40" s="13">
        <v>0</v>
      </c>
      <c r="J40" s="13">
        <v>0</v>
      </c>
      <c r="K40" s="13">
        <v>76.98</v>
      </c>
      <c r="L40" s="13">
        <v>79.430000000000007</v>
      </c>
      <c r="M40" s="13">
        <v>0</v>
      </c>
      <c r="N40" s="14">
        <v>-0.01</v>
      </c>
      <c r="O40" s="13">
        <v>0</v>
      </c>
      <c r="P40" s="13">
        <v>156.4</v>
      </c>
      <c r="Q40" s="13">
        <v>2843.6</v>
      </c>
    </row>
    <row r="41" spans="1:17">
      <c r="A41" s="2" t="s">
        <v>85</v>
      </c>
      <c r="B41" s="1" t="s">
        <v>86</v>
      </c>
      <c r="C41" s="13">
        <v>2500.0500000000002</v>
      </c>
      <c r="D41" s="13">
        <v>1190</v>
      </c>
      <c r="E41" s="13">
        <v>0</v>
      </c>
      <c r="F41" s="13">
        <v>0</v>
      </c>
      <c r="G41" s="13">
        <v>3690.05</v>
      </c>
      <c r="H41" s="13">
        <v>0</v>
      </c>
      <c r="I41" s="13">
        <v>0</v>
      </c>
      <c r="J41" s="13">
        <v>0</v>
      </c>
      <c r="K41" s="13">
        <v>299.44</v>
      </c>
      <c r="L41" s="13">
        <v>141.88999999999999</v>
      </c>
      <c r="M41" s="13">
        <v>0</v>
      </c>
      <c r="N41" s="14">
        <v>-0.08</v>
      </c>
      <c r="O41" s="13">
        <v>0</v>
      </c>
      <c r="P41" s="13">
        <v>441.25</v>
      </c>
      <c r="Q41" s="13">
        <v>3248.8</v>
      </c>
    </row>
    <row r="42" spans="1:17">
      <c r="A42" s="2" t="s">
        <v>87</v>
      </c>
      <c r="B42" s="1" t="s">
        <v>88</v>
      </c>
      <c r="C42" s="13">
        <v>2500.0500000000002</v>
      </c>
      <c r="D42" s="13">
        <v>0</v>
      </c>
      <c r="E42" s="13">
        <v>0</v>
      </c>
      <c r="F42" s="13">
        <v>0</v>
      </c>
      <c r="G42" s="13">
        <v>2500.0500000000002</v>
      </c>
      <c r="H42" s="13">
        <v>0</v>
      </c>
      <c r="I42" s="13">
        <v>0</v>
      </c>
      <c r="J42" s="13">
        <v>0</v>
      </c>
      <c r="K42" s="13">
        <v>7.67</v>
      </c>
      <c r="L42" s="13">
        <v>141.79</v>
      </c>
      <c r="M42" s="13">
        <v>0</v>
      </c>
      <c r="N42" s="14">
        <v>-0.01</v>
      </c>
      <c r="O42" s="13">
        <v>0</v>
      </c>
      <c r="P42" s="13">
        <v>149.44999999999999</v>
      </c>
      <c r="Q42" s="13">
        <v>2350.6</v>
      </c>
    </row>
    <row r="43" spans="1:17">
      <c r="A43" s="2" t="s">
        <v>89</v>
      </c>
      <c r="B43" s="1" t="s">
        <v>90</v>
      </c>
      <c r="C43" s="13">
        <v>1200.5999999999999</v>
      </c>
      <c r="D43" s="13">
        <v>3780</v>
      </c>
      <c r="E43" s="13">
        <v>0</v>
      </c>
      <c r="F43" s="13">
        <v>0</v>
      </c>
      <c r="G43" s="13">
        <v>4980.6000000000004</v>
      </c>
      <c r="H43" s="13">
        <v>480.5</v>
      </c>
      <c r="I43" s="13">
        <v>0</v>
      </c>
      <c r="J43" s="13">
        <v>0</v>
      </c>
      <c r="K43" s="13">
        <v>520.05999999999995</v>
      </c>
      <c r="L43" s="13">
        <v>136.4</v>
      </c>
      <c r="M43" s="13">
        <v>0</v>
      </c>
      <c r="N43" s="13">
        <v>0.04</v>
      </c>
      <c r="O43" s="13">
        <v>0</v>
      </c>
      <c r="P43" s="13">
        <v>1137</v>
      </c>
      <c r="Q43" s="13">
        <v>3843.6</v>
      </c>
    </row>
    <row r="44" spans="1:17">
      <c r="A44" s="2" t="s">
        <v>91</v>
      </c>
      <c r="B44" s="1" t="s">
        <v>92</v>
      </c>
      <c r="C44" s="13">
        <v>4000.05</v>
      </c>
      <c r="D44" s="13">
        <v>0</v>
      </c>
      <c r="E44" s="13">
        <v>0</v>
      </c>
      <c r="F44" s="13">
        <v>0</v>
      </c>
      <c r="G44" s="13">
        <v>4000.05</v>
      </c>
      <c r="H44" s="13">
        <v>0</v>
      </c>
      <c r="I44" s="13">
        <v>0</v>
      </c>
      <c r="J44" s="13">
        <v>0</v>
      </c>
      <c r="K44" s="13">
        <v>349.04</v>
      </c>
      <c r="L44" s="13">
        <v>186.22</v>
      </c>
      <c r="M44" s="13">
        <v>0</v>
      </c>
      <c r="N44" s="14">
        <v>-0.01</v>
      </c>
      <c r="O44" s="13">
        <v>0</v>
      </c>
      <c r="P44" s="13">
        <v>535.25</v>
      </c>
      <c r="Q44" s="13">
        <v>3464.8</v>
      </c>
    </row>
    <row r="45" spans="1:17">
      <c r="A45" s="2" t="s">
        <v>93</v>
      </c>
      <c r="B45" s="1" t="s">
        <v>94</v>
      </c>
      <c r="C45" s="13">
        <v>2250</v>
      </c>
      <c r="D45" s="13">
        <v>1055</v>
      </c>
      <c r="E45" s="13">
        <v>0</v>
      </c>
      <c r="F45" s="13">
        <v>0</v>
      </c>
      <c r="G45" s="13">
        <v>3305</v>
      </c>
      <c r="H45" s="13">
        <v>0</v>
      </c>
      <c r="I45" s="13">
        <v>0</v>
      </c>
      <c r="J45" s="13">
        <v>0</v>
      </c>
      <c r="K45" s="13">
        <v>130.44</v>
      </c>
      <c r="L45" s="13">
        <v>117.95</v>
      </c>
      <c r="M45" s="13">
        <v>0</v>
      </c>
      <c r="N45" s="13">
        <v>0.01</v>
      </c>
      <c r="O45" s="13">
        <v>0</v>
      </c>
      <c r="P45" s="13">
        <v>248.4</v>
      </c>
      <c r="Q45" s="13">
        <v>3056.6</v>
      </c>
    </row>
    <row r="46" spans="1:17">
      <c r="A46" s="2" t="s">
        <v>95</v>
      </c>
      <c r="B46" s="1" t="s">
        <v>96</v>
      </c>
      <c r="C46" s="13">
        <v>1750.05</v>
      </c>
      <c r="D46" s="13">
        <v>0</v>
      </c>
      <c r="E46" s="13">
        <v>0</v>
      </c>
      <c r="F46" s="13">
        <v>0</v>
      </c>
      <c r="G46" s="13">
        <v>1750.05</v>
      </c>
      <c r="H46" s="13">
        <v>0</v>
      </c>
      <c r="I46" s="13">
        <v>0</v>
      </c>
      <c r="J46" s="14">
        <v>-87.68</v>
      </c>
      <c r="K46" s="13">
        <v>0</v>
      </c>
      <c r="L46" s="13">
        <v>190.17</v>
      </c>
      <c r="M46" s="13">
        <v>0</v>
      </c>
      <c r="N46" s="14">
        <v>-0.04</v>
      </c>
      <c r="O46" s="13">
        <v>0</v>
      </c>
      <c r="P46" s="13">
        <v>102.45</v>
      </c>
      <c r="Q46" s="13">
        <v>1647.6</v>
      </c>
    </row>
    <row r="47" spans="1:17">
      <c r="A47" s="2" t="s">
        <v>97</v>
      </c>
      <c r="B47" s="1" t="s">
        <v>98</v>
      </c>
      <c r="C47" s="13">
        <v>2750.1</v>
      </c>
      <c r="D47" s="13">
        <v>0</v>
      </c>
      <c r="E47" s="13">
        <v>0</v>
      </c>
      <c r="F47" s="13">
        <v>0</v>
      </c>
      <c r="G47" s="13">
        <v>2750.1</v>
      </c>
      <c r="H47" s="13">
        <v>0</v>
      </c>
      <c r="I47" s="13">
        <v>0</v>
      </c>
      <c r="J47" s="13">
        <v>0</v>
      </c>
      <c r="K47" s="13">
        <v>49.79</v>
      </c>
      <c r="L47" s="13">
        <v>184.72</v>
      </c>
      <c r="M47" s="13">
        <v>0</v>
      </c>
      <c r="N47" s="14">
        <v>-0.01</v>
      </c>
      <c r="O47" s="13">
        <v>0</v>
      </c>
      <c r="P47" s="13">
        <v>234.5</v>
      </c>
      <c r="Q47" s="13">
        <v>2515.6</v>
      </c>
    </row>
    <row r="48" spans="1:17">
      <c r="A48" s="2" t="s">
        <v>99</v>
      </c>
      <c r="B48" s="1" t="s">
        <v>100</v>
      </c>
      <c r="C48" s="13">
        <v>3750</v>
      </c>
      <c r="D48" s="13">
        <v>0</v>
      </c>
      <c r="E48" s="13">
        <v>0</v>
      </c>
      <c r="F48" s="13">
        <v>0</v>
      </c>
      <c r="G48" s="13">
        <v>3750</v>
      </c>
      <c r="H48" s="13">
        <v>373.26</v>
      </c>
      <c r="I48" s="13">
        <v>0</v>
      </c>
      <c r="J48" s="13">
        <v>0</v>
      </c>
      <c r="K48" s="13">
        <v>309.02999999999997</v>
      </c>
      <c r="L48" s="13">
        <v>645.01</v>
      </c>
      <c r="M48" s="13">
        <v>0</v>
      </c>
      <c r="N48" s="13">
        <v>0.1</v>
      </c>
      <c r="O48" s="13">
        <v>0</v>
      </c>
      <c r="P48" s="13">
        <v>1327.4</v>
      </c>
      <c r="Q48" s="13">
        <v>2422.6</v>
      </c>
    </row>
    <row r="49" spans="1:17">
      <c r="A49" s="2" t="s">
        <v>101</v>
      </c>
      <c r="B49" s="1" t="s">
        <v>102</v>
      </c>
      <c r="C49" s="13">
        <v>2000.1</v>
      </c>
      <c r="D49" s="13">
        <v>1920</v>
      </c>
      <c r="E49" s="13">
        <v>0</v>
      </c>
      <c r="F49" s="13">
        <v>0</v>
      </c>
      <c r="G49" s="13">
        <v>3920.1</v>
      </c>
      <c r="H49" s="13">
        <v>0</v>
      </c>
      <c r="I49" s="13">
        <v>0</v>
      </c>
      <c r="J49" s="13">
        <v>0</v>
      </c>
      <c r="K49" s="13">
        <v>336.25</v>
      </c>
      <c r="L49" s="13">
        <v>90.67</v>
      </c>
      <c r="M49" s="13">
        <v>0</v>
      </c>
      <c r="N49" s="13">
        <v>0.18</v>
      </c>
      <c r="O49" s="13">
        <v>0</v>
      </c>
      <c r="P49" s="13">
        <v>427.1</v>
      </c>
      <c r="Q49" s="13">
        <v>3493</v>
      </c>
    </row>
    <row r="50" spans="1:17">
      <c r="A50" s="2" t="s">
        <v>103</v>
      </c>
      <c r="B50" s="1" t="s">
        <v>104</v>
      </c>
      <c r="C50" s="13">
        <v>7000.05</v>
      </c>
      <c r="D50" s="13">
        <v>0</v>
      </c>
      <c r="E50" s="13">
        <v>0</v>
      </c>
      <c r="F50" s="13">
        <v>0</v>
      </c>
      <c r="G50" s="13">
        <v>7000.05</v>
      </c>
      <c r="H50" s="13">
        <v>0</v>
      </c>
      <c r="I50" s="13">
        <v>0</v>
      </c>
      <c r="J50" s="13">
        <v>0</v>
      </c>
      <c r="K50" s="13">
        <v>947.95</v>
      </c>
      <c r="L50" s="13">
        <v>202.35</v>
      </c>
      <c r="M50" s="13">
        <v>0</v>
      </c>
      <c r="N50" s="14">
        <v>-0.05</v>
      </c>
      <c r="O50" s="13">
        <v>0</v>
      </c>
      <c r="P50" s="13">
        <v>1150.25</v>
      </c>
      <c r="Q50" s="13">
        <v>5849.8</v>
      </c>
    </row>
    <row r="51" spans="1:17">
      <c r="A51" s="2" t="s">
        <v>105</v>
      </c>
      <c r="B51" s="1" t="s">
        <v>106</v>
      </c>
      <c r="C51" s="13">
        <v>1200.5999999999999</v>
      </c>
      <c r="D51" s="13">
        <v>3000</v>
      </c>
      <c r="E51" s="13">
        <v>0</v>
      </c>
      <c r="F51" s="13">
        <v>0</v>
      </c>
      <c r="G51" s="13">
        <v>4200.6000000000004</v>
      </c>
      <c r="H51" s="13">
        <v>0</v>
      </c>
      <c r="I51" s="13">
        <v>0</v>
      </c>
      <c r="J51" s="13">
        <v>0</v>
      </c>
      <c r="K51" s="13">
        <v>381.13</v>
      </c>
      <c r="L51" s="13">
        <v>105.29</v>
      </c>
      <c r="M51" s="13">
        <v>0</v>
      </c>
      <c r="N51" s="14">
        <v>-0.02</v>
      </c>
      <c r="O51" s="13">
        <v>0</v>
      </c>
      <c r="P51" s="13">
        <v>486.4</v>
      </c>
      <c r="Q51" s="13">
        <v>3714.2</v>
      </c>
    </row>
    <row r="52" spans="1:17">
      <c r="A52" s="2" t="s">
        <v>107</v>
      </c>
      <c r="B52" s="1" t="s">
        <v>108</v>
      </c>
      <c r="C52" s="13">
        <v>3249.9</v>
      </c>
      <c r="D52" s="13">
        <v>1083.33</v>
      </c>
      <c r="E52" s="13">
        <v>0</v>
      </c>
      <c r="F52" s="13">
        <v>0</v>
      </c>
      <c r="G52" s="13">
        <v>4333.2299999999996</v>
      </c>
      <c r="H52" s="13">
        <v>0</v>
      </c>
      <c r="I52" s="13">
        <v>0</v>
      </c>
      <c r="J52" s="13">
        <v>0</v>
      </c>
      <c r="K52" s="13">
        <v>404.06</v>
      </c>
      <c r="L52" s="13">
        <v>111.29</v>
      </c>
      <c r="M52" s="13">
        <v>0</v>
      </c>
      <c r="N52" s="13">
        <v>0.08</v>
      </c>
      <c r="O52" s="13">
        <v>0</v>
      </c>
      <c r="P52" s="13">
        <v>515.42999999999995</v>
      </c>
      <c r="Q52" s="13">
        <v>3817.8</v>
      </c>
    </row>
    <row r="53" spans="1:17">
      <c r="A53" s="2" t="s">
        <v>109</v>
      </c>
      <c r="B53" s="1" t="s">
        <v>110</v>
      </c>
      <c r="C53" s="13">
        <v>2799.9</v>
      </c>
      <c r="D53" s="13">
        <v>373.33</v>
      </c>
      <c r="E53" s="13">
        <v>0</v>
      </c>
      <c r="F53" s="13">
        <v>0</v>
      </c>
      <c r="G53" s="13">
        <v>3173.23</v>
      </c>
      <c r="H53" s="13">
        <v>1500</v>
      </c>
      <c r="I53" s="13">
        <v>0</v>
      </c>
      <c r="J53" s="13">
        <v>0</v>
      </c>
      <c r="K53" s="13">
        <v>116.11</v>
      </c>
      <c r="L53" s="13">
        <v>74.14</v>
      </c>
      <c r="M53" s="13">
        <v>0</v>
      </c>
      <c r="N53" s="14">
        <v>-0.02</v>
      </c>
      <c r="O53" s="13">
        <v>0</v>
      </c>
      <c r="P53" s="13">
        <v>1690.23</v>
      </c>
      <c r="Q53" s="13">
        <v>1483</v>
      </c>
    </row>
    <row r="54" spans="1:17">
      <c r="A54" s="2" t="s">
        <v>111</v>
      </c>
      <c r="B54" s="1" t="s">
        <v>112</v>
      </c>
      <c r="C54" s="13">
        <v>2799.9</v>
      </c>
      <c r="D54" s="13">
        <v>0</v>
      </c>
      <c r="E54" s="13">
        <v>0</v>
      </c>
      <c r="F54" s="13">
        <v>0</v>
      </c>
      <c r="G54" s="13">
        <v>2799.9</v>
      </c>
      <c r="H54" s="13">
        <v>0</v>
      </c>
      <c r="I54" s="13">
        <v>0</v>
      </c>
      <c r="J54" s="13">
        <v>0</v>
      </c>
      <c r="K54" s="13">
        <v>55.21</v>
      </c>
      <c r="L54" s="13">
        <v>74.14</v>
      </c>
      <c r="M54" s="13">
        <v>0</v>
      </c>
      <c r="N54" s="14">
        <v>-0.05</v>
      </c>
      <c r="O54" s="13">
        <v>0</v>
      </c>
      <c r="P54" s="13">
        <v>129.30000000000001</v>
      </c>
      <c r="Q54" s="13">
        <v>2670.6</v>
      </c>
    </row>
    <row r="55" spans="1:17">
      <c r="A55" s="2" t="s">
        <v>113</v>
      </c>
      <c r="B55" s="1" t="s">
        <v>114</v>
      </c>
      <c r="C55" s="13">
        <v>7500</v>
      </c>
      <c r="D55" s="13">
        <v>2500</v>
      </c>
      <c r="E55" s="13">
        <v>0</v>
      </c>
      <c r="F55" s="13">
        <v>0</v>
      </c>
      <c r="G55" s="13">
        <v>10000</v>
      </c>
      <c r="H55" s="13">
        <v>960.43</v>
      </c>
      <c r="I55" s="13">
        <v>0</v>
      </c>
      <c r="J55" s="13">
        <v>0</v>
      </c>
      <c r="K55" s="13">
        <v>1588.74</v>
      </c>
      <c r="L55" s="13">
        <v>709.96</v>
      </c>
      <c r="M55" s="13">
        <v>0</v>
      </c>
      <c r="N55" s="13">
        <v>7.0000000000000007E-2</v>
      </c>
      <c r="O55" s="13">
        <v>0</v>
      </c>
      <c r="P55" s="13">
        <v>3259.2</v>
      </c>
      <c r="Q55" s="13">
        <v>6740.8</v>
      </c>
    </row>
    <row r="56" spans="1:17">
      <c r="A56" s="2" t="s">
        <v>115</v>
      </c>
      <c r="B56" s="1" t="s">
        <v>116</v>
      </c>
      <c r="C56" s="13">
        <v>2500.0500000000002</v>
      </c>
      <c r="D56" s="13">
        <v>0</v>
      </c>
      <c r="E56" s="13">
        <v>0</v>
      </c>
      <c r="F56" s="13">
        <v>0</v>
      </c>
      <c r="G56" s="13">
        <v>2500.0500000000002</v>
      </c>
      <c r="H56" s="13">
        <v>0</v>
      </c>
      <c r="I56" s="13">
        <v>0</v>
      </c>
      <c r="J56" s="13">
        <v>0</v>
      </c>
      <c r="K56" s="13">
        <v>7.67</v>
      </c>
      <c r="L56" s="13">
        <v>89.5</v>
      </c>
      <c r="M56" s="13">
        <v>0</v>
      </c>
      <c r="N56" s="13">
        <v>0.08</v>
      </c>
      <c r="O56" s="13">
        <v>0</v>
      </c>
      <c r="P56" s="13">
        <v>97.25</v>
      </c>
      <c r="Q56" s="13">
        <v>2402.8000000000002</v>
      </c>
    </row>
    <row r="57" spans="1:17">
      <c r="A57" s="2" t="s">
        <v>117</v>
      </c>
      <c r="B57" s="1" t="s">
        <v>118</v>
      </c>
      <c r="C57" s="13">
        <v>2250</v>
      </c>
      <c r="D57" s="13">
        <v>0</v>
      </c>
      <c r="E57" s="13">
        <v>0</v>
      </c>
      <c r="F57" s="13">
        <v>0</v>
      </c>
      <c r="G57" s="13">
        <v>2250</v>
      </c>
      <c r="H57" s="13">
        <v>0</v>
      </c>
      <c r="I57" s="13">
        <v>0</v>
      </c>
      <c r="J57" s="14">
        <v>-34.020000000000003</v>
      </c>
      <c r="K57" s="13">
        <v>0</v>
      </c>
      <c r="L57" s="13">
        <v>229.9</v>
      </c>
      <c r="M57" s="13">
        <v>0</v>
      </c>
      <c r="N57" s="14">
        <v>-0.08</v>
      </c>
      <c r="O57" s="13">
        <v>0</v>
      </c>
      <c r="P57" s="13">
        <v>195.8</v>
      </c>
      <c r="Q57" s="13">
        <v>2054.1999999999998</v>
      </c>
    </row>
    <row r="58" spans="1:17">
      <c r="A58" s="2" t="s">
        <v>119</v>
      </c>
      <c r="B58" s="1" t="s">
        <v>120</v>
      </c>
      <c r="C58" s="13">
        <v>1750.05</v>
      </c>
      <c r="D58" s="13">
        <v>0</v>
      </c>
      <c r="E58" s="13">
        <v>0</v>
      </c>
      <c r="F58" s="13">
        <v>0</v>
      </c>
      <c r="G58" s="13">
        <v>1750.05</v>
      </c>
      <c r="H58" s="13">
        <v>0</v>
      </c>
      <c r="I58" s="13">
        <v>0</v>
      </c>
      <c r="J58" s="14">
        <v>-87.68</v>
      </c>
      <c r="K58" s="13">
        <v>0</v>
      </c>
      <c r="L58" s="13">
        <v>208.39</v>
      </c>
      <c r="M58" s="13">
        <v>0</v>
      </c>
      <c r="N58" s="13">
        <v>0.14000000000000001</v>
      </c>
      <c r="O58" s="13">
        <v>0</v>
      </c>
      <c r="P58" s="13">
        <v>120.85</v>
      </c>
      <c r="Q58" s="13">
        <v>1629.2</v>
      </c>
    </row>
    <row r="59" spans="1:17">
      <c r="A59" s="2" t="s">
        <v>121</v>
      </c>
      <c r="B59" s="1" t="s">
        <v>122</v>
      </c>
      <c r="C59" s="13">
        <v>1200.5999999999999</v>
      </c>
      <c r="D59" s="13">
        <v>3800</v>
      </c>
      <c r="E59" s="13">
        <v>0</v>
      </c>
      <c r="F59" s="13">
        <v>0</v>
      </c>
      <c r="G59" s="13">
        <v>5000.6000000000004</v>
      </c>
      <c r="H59" s="13">
        <v>0</v>
      </c>
      <c r="I59" s="13">
        <v>0</v>
      </c>
      <c r="J59" s="13">
        <v>0</v>
      </c>
      <c r="K59" s="13">
        <v>523.65</v>
      </c>
      <c r="L59" s="13">
        <v>76.12</v>
      </c>
      <c r="M59" s="13">
        <v>0</v>
      </c>
      <c r="N59" s="13">
        <v>0.03</v>
      </c>
      <c r="O59" s="13">
        <v>0</v>
      </c>
      <c r="P59" s="13">
        <v>599.79999999999995</v>
      </c>
      <c r="Q59" s="13">
        <v>4400.8</v>
      </c>
    </row>
    <row r="60" spans="1:17">
      <c r="A60" s="2" t="s">
        <v>123</v>
      </c>
      <c r="B60" s="1" t="s">
        <v>124</v>
      </c>
      <c r="C60" s="13">
        <v>1600</v>
      </c>
      <c r="D60" s="13">
        <v>0</v>
      </c>
      <c r="E60" s="13">
        <v>0</v>
      </c>
      <c r="F60" s="13">
        <v>0</v>
      </c>
      <c r="G60" s="13">
        <v>1600</v>
      </c>
      <c r="H60" s="13">
        <v>0</v>
      </c>
      <c r="I60" s="13">
        <v>0</v>
      </c>
      <c r="J60" s="14">
        <v>-109.2</v>
      </c>
      <c r="K60" s="13">
        <v>0</v>
      </c>
      <c r="L60" s="13">
        <v>39.71</v>
      </c>
      <c r="M60" s="13">
        <v>0</v>
      </c>
      <c r="N60" s="13">
        <v>0.09</v>
      </c>
      <c r="O60" s="13">
        <v>0</v>
      </c>
      <c r="P60" s="13">
        <v>-69.400000000000006</v>
      </c>
      <c r="Q60" s="13">
        <v>1669.4</v>
      </c>
    </row>
    <row r="61" spans="1:17">
      <c r="A61" s="2" t="s">
        <v>125</v>
      </c>
      <c r="B61" s="1" t="s">
        <v>126</v>
      </c>
      <c r="C61" s="13">
        <v>3499.95</v>
      </c>
      <c r="D61" s="13">
        <v>0</v>
      </c>
      <c r="E61" s="13">
        <v>0</v>
      </c>
      <c r="F61" s="13">
        <v>0</v>
      </c>
      <c r="G61" s="13">
        <v>3499.95</v>
      </c>
      <c r="H61" s="13">
        <v>0</v>
      </c>
      <c r="I61" s="13">
        <v>0</v>
      </c>
      <c r="J61" s="13">
        <v>0</v>
      </c>
      <c r="K61" s="13">
        <v>151.65</v>
      </c>
      <c r="L61" s="13">
        <v>93.79</v>
      </c>
      <c r="M61" s="13">
        <v>0</v>
      </c>
      <c r="N61" s="13">
        <v>0.11</v>
      </c>
      <c r="O61" s="13">
        <v>0</v>
      </c>
      <c r="P61" s="13">
        <v>245.55</v>
      </c>
      <c r="Q61" s="13">
        <v>3254.4</v>
      </c>
    </row>
    <row r="62" spans="1:17">
      <c r="A62" s="2" t="s">
        <v>127</v>
      </c>
      <c r="B62" s="1" t="s">
        <v>128</v>
      </c>
      <c r="C62" s="13">
        <v>3249.9</v>
      </c>
      <c r="D62" s="13">
        <v>649.99</v>
      </c>
      <c r="E62" s="13">
        <v>0</v>
      </c>
      <c r="F62" s="13">
        <v>0</v>
      </c>
      <c r="G62" s="13">
        <v>3899.89</v>
      </c>
      <c r="H62" s="13">
        <v>1454.47</v>
      </c>
      <c r="I62" s="13">
        <v>0</v>
      </c>
      <c r="J62" s="13">
        <v>0</v>
      </c>
      <c r="K62" s="13">
        <v>333.01</v>
      </c>
      <c r="L62" s="13">
        <v>109.7</v>
      </c>
      <c r="M62" s="13">
        <v>0</v>
      </c>
      <c r="N62" s="13">
        <v>0.11</v>
      </c>
      <c r="O62" s="13">
        <v>0</v>
      </c>
      <c r="P62" s="13">
        <v>1897.29</v>
      </c>
      <c r="Q62" s="13">
        <v>2002.6</v>
      </c>
    </row>
    <row r="63" spans="1:17">
      <c r="A63" s="2" t="s">
        <v>129</v>
      </c>
      <c r="B63" s="1" t="s">
        <v>130</v>
      </c>
      <c r="C63" s="13">
        <v>1866.62</v>
      </c>
      <c r="D63" s="13">
        <v>0</v>
      </c>
      <c r="E63" s="13">
        <v>0</v>
      </c>
      <c r="F63" s="13">
        <v>0</v>
      </c>
      <c r="G63" s="13">
        <v>1866.62</v>
      </c>
      <c r="H63" s="13">
        <v>0</v>
      </c>
      <c r="I63" s="13">
        <v>0</v>
      </c>
      <c r="J63" s="14">
        <v>-80.22</v>
      </c>
      <c r="K63" s="13">
        <v>0</v>
      </c>
      <c r="L63" s="13">
        <v>156.77000000000001</v>
      </c>
      <c r="M63" s="13">
        <v>0</v>
      </c>
      <c r="N63" s="14">
        <v>-0.13</v>
      </c>
      <c r="O63" s="13">
        <v>0</v>
      </c>
      <c r="P63" s="13">
        <v>76.42</v>
      </c>
      <c r="Q63" s="13">
        <v>1790.2</v>
      </c>
    </row>
    <row r="64" spans="1:17">
      <c r="A64" s="2" t="s">
        <v>131</v>
      </c>
      <c r="B64" s="1" t="s">
        <v>132</v>
      </c>
      <c r="C64" s="13">
        <v>1200.5999999999999</v>
      </c>
      <c r="D64" s="13">
        <v>3270.5</v>
      </c>
      <c r="E64" s="13">
        <v>207.63</v>
      </c>
      <c r="F64" s="13">
        <v>120.06</v>
      </c>
      <c r="G64" s="13">
        <v>4798.79</v>
      </c>
      <c r="H64" s="13">
        <v>0</v>
      </c>
      <c r="I64" s="13">
        <v>0</v>
      </c>
      <c r="J64" s="13">
        <v>0</v>
      </c>
      <c r="K64" s="13">
        <v>465.97</v>
      </c>
      <c r="L64" s="13">
        <v>83.48</v>
      </c>
      <c r="M64" s="13">
        <v>0</v>
      </c>
      <c r="N64" s="14">
        <v>-0.06</v>
      </c>
      <c r="O64" s="13">
        <v>0</v>
      </c>
      <c r="P64" s="13">
        <v>549.39</v>
      </c>
      <c r="Q64" s="13">
        <v>4249.3999999999996</v>
      </c>
    </row>
    <row r="65" spans="1:17">
      <c r="A65" s="2" t="s">
        <v>133</v>
      </c>
      <c r="B65" s="1" t="s">
        <v>134</v>
      </c>
      <c r="C65" s="13">
        <v>3000</v>
      </c>
      <c r="D65" s="13">
        <v>0</v>
      </c>
      <c r="E65" s="13">
        <v>0</v>
      </c>
      <c r="F65" s="13">
        <v>0</v>
      </c>
      <c r="G65" s="13">
        <v>3000</v>
      </c>
      <c r="H65" s="13">
        <v>0</v>
      </c>
      <c r="I65" s="13">
        <v>0</v>
      </c>
      <c r="J65" s="13">
        <v>0</v>
      </c>
      <c r="K65" s="13">
        <v>76.98</v>
      </c>
      <c r="L65" s="13">
        <v>165.78</v>
      </c>
      <c r="M65" s="13">
        <v>0</v>
      </c>
      <c r="N65" s="13">
        <v>0.04</v>
      </c>
      <c r="O65" s="13">
        <v>0</v>
      </c>
      <c r="P65" s="13">
        <v>242.8</v>
      </c>
      <c r="Q65" s="13">
        <v>2757.2</v>
      </c>
    </row>
    <row r="66" spans="1:17">
      <c r="A66" s="2" t="s">
        <v>135</v>
      </c>
      <c r="B66" s="1" t="s">
        <v>136</v>
      </c>
      <c r="C66" s="13">
        <v>1733.42</v>
      </c>
      <c r="D66" s="13">
        <v>0</v>
      </c>
      <c r="E66" s="13">
        <v>0</v>
      </c>
      <c r="F66" s="13">
        <v>0</v>
      </c>
      <c r="G66" s="13">
        <v>1733.42</v>
      </c>
      <c r="H66" s="13">
        <v>0</v>
      </c>
      <c r="I66" s="13">
        <v>0</v>
      </c>
      <c r="J66" s="14">
        <v>-93.83</v>
      </c>
      <c r="K66" s="13">
        <v>0</v>
      </c>
      <c r="L66" s="13">
        <v>331.6</v>
      </c>
      <c r="M66" s="13">
        <v>0</v>
      </c>
      <c r="N66" s="13">
        <v>0.05</v>
      </c>
      <c r="O66" s="13">
        <v>0</v>
      </c>
      <c r="P66" s="13">
        <v>237.82</v>
      </c>
      <c r="Q66" s="13">
        <v>1495.6</v>
      </c>
    </row>
    <row r="67" spans="1:17">
      <c r="A67" s="2" t="s">
        <v>137</v>
      </c>
      <c r="B67" s="1" t="s">
        <v>138</v>
      </c>
      <c r="C67" s="13">
        <v>7000.05</v>
      </c>
      <c r="D67" s="13">
        <v>0</v>
      </c>
      <c r="E67" s="13">
        <v>0</v>
      </c>
      <c r="F67" s="13">
        <v>0</v>
      </c>
      <c r="G67" s="13">
        <v>7000.05</v>
      </c>
      <c r="H67" s="13">
        <v>0</v>
      </c>
      <c r="I67" s="13">
        <v>0</v>
      </c>
      <c r="J67" s="13">
        <v>0</v>
      </c>
      <c r="K67" s="13">
        <v>947.95</v>
      </c>
      <c r="L67" s="13">
        <v>479.23</v>
      </c>
      <c r="M67" s="13">
        <v>0</v>
      </c>
      <c r="N67" s="13">
        <v>7.0000000000000007E-2</v>
      </c>
      <c r="O67" s="13">
        <v>0</v>
      </c>
      <c r="P67" s="13">
        <v>1427.25</v>
      </c>
      <c r="Q67" s="13">
        <v>5572.8</v>
      </c>
    </row>
    <row r="68" spans="1:17">
      <c r="A68" s="2" t="s">
        <v>139</v>
      </c>
      <c r="B68" s="1" t="s">
        <v>140</v>
      </c>
      <c r="C68" s="13">
        <v>13800</v>
      </c>
      <c r="D68" s="13">
        <v>0</v>
      </c>
      <c r="E68" s="13">
        <v>0</v>
      </c>
      <c r="F68" s="13">
        <v>0</v>
      </c>
      <c r="G68" s="13">
        <v>13800</v>
      </c>
      <c r="H68" s="13">
        <v>0</v>
      </c>
      <c r="I68" s="13">
        <v>0</v>
      </c>
      <c r="J68" s="13">
        <v>0</v>
      </c>
      <c r="K68" s="13">
        <v>2477.13</v>
      </c>
      <c r="L68" s="13">
        <v>414.13</v>
      </c>
      <c r="M68" s="13">
        <v>0</v>
      </c>
      <c r="N68" s="14">
        <v>-0.06</v>
      </c>
      <c r="O68" s="13">
        <v>0</v>
      </c>
      <c r="P68" s="13">
        <v>2891.2</v>
      </c>
      <c r="Q68" s="13">
        <v>10908.8</v>
      </c>
    </row>
    <row r="69" spans="1:17">
      <c r="A69" s="2" t="s">
        <v>141</v>
      </c>
      <c r="B69" s="1" t="s">
        <v>142</v>
      </c>
      <c r="C69" s="13">
        <v>5868.75</v>
      </c>
      <c r="D69" s="13">
        <v>0</v>
      </c>
      <c r="E69" s="13">
        <v>0</v>
      </c>
      <c r="F69" s="13">
        <v>0</v>
      </c>
      <c r="G69" s="13">
        <v>5868.75</v>
      </c>
      <c r="H69" s="13">
        <v>0</v>
      </c>
      <c r="I69" s="13">
        <v>0</v>
      </c>
      <c r="J69" s="13">
        <v>0</v>
      </c>
      <c r="K69" s="13">
        <v>706.3</v>
      </c>
      <c r="L69" s="13">
        <v>192.55</v>
      </c>
      <c r="M69" s="13">
        <v>0</v>
      </c>
      <c r="N69" s="14">
        <v>-0.1</v>
      </c>
      <c r="O69" s="13">
        <v>0</v>
      </c>
      <c r="P69" s="13">
        <v>898.75</v>
      </c>
      <c r="Q69" s="13">
        <v>4970</v>
      </c>
    </row>
    <row r="70" spans="1:17">
      <c r="A70" s="2" t="s">
        <v>143</v>
      </c>
      <c r="B70" s="1" t="s">
        <v>144</v>
      </c>
      <c r="C70" s="13">
        <v>3750</v>
      </c>
      <c r="D70" s="13">
        <v>0</v>
      </c>
      <c r="E70" s="13">
        <v>0</v>
      </c>
      <c r="F70" s="13">
        <v>0</v>
      </c>
      <c r="G70" s="13">
        <v>3750</v>
      </c>
      <c r="H70" s="13">
        <v>808.86</v>
      </c>
      <c r="I70" s="13">
        <v>0</v>
      </c>
      <c r="J70" s="13">
        <v>0</v>
      </c>
      <c r="K70" s="13">
        <v>309.02999999999997</v>
      </c>
      <c r="L70" s="13">
        <v>326.8</v>
      </c>
      <c r="M70" s="13">
        <v>0</v>
      </c>
      <c r="N70" s="13">
        <v>0.11</v>
      </c>
      <c r="O70" s="13">
        <v>0</v>
      </c>
      <c r="P70" s="13">
        <v>1444.8</v>
      </c>
      <c r="Q70" s="13">
        <v>2305.1999999999998</v>
      </c>
    </row>
    <row r="71" spans="1:17">
      <c r="A71" s="2" t="s">
        <v>145</v>
      </c>
      <c r="B71" s="1" t="s">
        <v>146</v>
      </c>
      <c r="C71" s="13">
        <v>3000</v>
      </c>
      <c r="D71" s="13">
        <v>0</v>
      </c>
      <c r="E71" s="13">
        <v>0</v>
      </c>
      <c r="F71" s="13">
        <v>0</v>
      </c>
      <c r="G71" s="13">
        <v>3000</v>
      </c>
      <c r="H71" s="13">
        <v>0</v>
      </c>
      <c r="I71" s="13">
        <v>0</v>
      </c>
      <c r="J71" s="13">
        <v>0</v>
      </c>
      <c r="K71" s="13">
        <v>76.98</v>
      </c>
      <c r="L71" s="13">
        <v>97.79</v>
      </c>
      <c r="M71" s="13">
        <v>0</v>
      </c>
      <c r="N71" s="14">
        <v>-0.17</v>
      </c>
      <c r="O71" s="13">
        <v>0</v>
      </c>
      <c r="P71" s="13">
        <v>174.6</v>
      </c>
      <c r="Q71" s="13">
        <v>2825.4</v>
      </c>
    </row>
    <row r="72" spans="1:17">
      <c r="A72" s="2" t="s">
        <v>147</v>
      </c>
      <c r="B72" s="1" t="s">
        <v>148</v>
      </c>
      <c r="C72" s="13">
        <v>1200.5999999999999</v>
      </c>
      <c r="D72" s="13">
        <v>1301.25</v>
      </c>
      <c r="E72" s="13">
        <v>0</v>
      </c>
      <c r="F72" s="13">
        <v>0</v>
      </c>
      <c r="G72" s="13">
        <v>2501.85</v>
      </c>
      <c r="H72" s="13">
        <v>0</v>
      </c>
      <c r="I72" s="13">
        <v>0</v>
      </c>
      <c r="J72" s="13">
        <v>0</v>
      </c>
      <c r="K72" s="13">
        <v>7.86</v>
      </c>
      <c r="L72" s="13">
        <v>0</v>
      </c>
      <c r="M72" s="13">
        <v>0</v>
      </c>
      <c r="N72" s="14">
        <v>-0.01</v>
      </c>
      <c r="O72" s="13">
        <v>0</v>
      </c>
      <c r="P72" s="13">
        <v>7.85</v>
      </c>
      <c r="Q72" s="13">
        <v>2494</v>
      </c>
    </row>
    <row r="73" spans="1:17">
      <c r="A73" s="2" t="s">
        <v>149</v>
      </c>
      <c r="B73" s="1" t="s">
        <v>150</v>
      </c>
      <c r="C73" s="13">
        <v>3750</v>
      </c>
      <c r="D73" s="13">
        <v>0</v>
      </c>
      <c r="E73" s="13">
        <v>0</v>
      </c>
      <c r="F73" s="13">
        <v>0</v>
      </c>
      <c r="G73" s="13">
        <v>3750</v>
      </c>
      <c r="H73" s="13">
        <v>361.18</v>
      </c>
      <c r="I73" s="13">
        <v>0</v>
      </c>
      <c r="J73" s="13">
        <v>0</v>
      </c>
      <c r="K73" s="13">
        <v>309.02999999999997</v>
      </c>
      <c r="L73" s="13">
        <v>298.57</v>
      </c>
      <c r="M73" s="13">
        <v>0</v>
      </c>
      <c r="N73" s="13">
        <v>0.02</v>
      </c>
      <c r="O73" s="13">
        <v>0</v>
      </c>
      <c r="P73" s="13">
        <v>968.8</v>
      </c>
      <c r="Q73" s="13">
        <v>2781.2</v>
      </c>
    </row>
    <row r="74" spans="1:17">
      <c r="A74" s="2" t="s">
        <v>151</v>
      </c>
      <c r="B74" s="1" t="s">
        <v>152</v>
      </c>
      <c r="C74" s="13">
        <v>3499.95</v>
      </c>
      <c r="D74" s="13">
        <v>0</v>
      </c>
      <c r="E74" s="13">
        <v>0</v>
      </c>
      <c r="F74" s="13">
        <v>0</v>
      </c>
      <c r="G74" s="13">
        <v>3499.95</v>
      </c>
      <c r="H74" s="13">
        <v>0</v>
      </c>
      <c r="I74" s="13">
        <v>0</v>
      </c>
      <c r="J74" s="13">
        <v>0</v>
      </c>
      <c r="K74" s="13">
        <v>151.65</v>
      </c>
      <c r="L74" s="13">
        <v>188.55</v>
      </c>
      <c r="M74" s="13">
        <v>0</v>
      </c>
      <c r="N74" s="13">
        <v>0.15</v>
      </c>
      <c r="O74" s="13">
        <v>0</v>
      </c>
      <c r="P74" s="13">
        <v>340.35</v>
      </c>
      <c r="Q74" s="13">
        <v>3159.6</v>
      </c>
    </row>
    <row r="75" spans="1:17">
      <c r="A75" s="2" t="s">
        <v>153</v>
      </c>
      <c r="B75" s="1" t="s">
        <v>154</v>
      </c>
      <c r="C75" s="13">
        <v>3250.05</v>
      </c>
      <c r="D75" s="13">
        <v>0</v>
      </c>
      <c r="E75" s="13">
        <v>0</v>
      </c>
      <c r="F75" s="13">
        <v>0</v>
      </c>
      <c r="G75" s="13">
        <v>3250.05</v>
      </c>
      <c r="H75" s="13">
        <v>0</v>
      </c>
      <c r="I75" s="13">
        <v>0</v>
      </c>
      <c r="J75" s="13">
        <v>0</v>
      </c>
      <c r="K75" s="13">
        <v>124.46</v>
      </c>
      <c r="L75" s="13">
        <v>135.11000000000001</v>
      </c>
      <c r="M75" s="13">
        <v>297.48</v>
      </c>
      <c r="N75" s="13">
        <v>0</v>
      </c>
      <c r="O75" s="13">
        <v>0</v>
      </c>
      <c r="P75" s="13">
        <v>557.04999999999995</v>
      </c>
      <c r="Q75" s="13">
        <v>2693</v>
      </c>
    </row>
    <row r="77" spans="1:17" s="7" customFormat="1">
      <c r="A77" s="15"/>
      <c r="C77" s="7" t="s">
        <v>155</v>
      </c>
      <c r="D77" s="7" t="s">
        <v>155</v>
      </c>
      <c r="E77" s="7" t="s">
        <v>155</v>
      </c>
      <c r="F77" s="7" t="s">
        <v>155</v>
      </c>
      <c r="G77" s="7" t="s">
        <v>155</v>
      </c>
      <c r="H77" s="7" t="s">
        <v>155</v>
      </c>
      <c r="I77" s="7" t="s">
        <v>155</v>
      </c>
      <c r="J77" s="7" t="s">
        <v>155</v>
      </c>
      <c r="K77" s="7" t="s">
        <v>155</v>
      </c>
      <c r="L77" s="7" t="s">
        <v>155</v>
      </c>
      <c r="M77" s="7" t="s">
        <v>155</v>
      </c>
      <c r="N77" s="7" t="s">
        <v>155</v>
      </c>
      <c r="O77" s="7" t="s">
        <v>155</v>
      </c>
      <c r="P77" s="7" t="s">
        <v>155</v>
      </c>
      <c r="Q77" s="7" t="s">
        <v>155</v>
      </c>
    </row>
    <row r="78" spans="1:17">
      <c r="A78" s="18" t="s">
        <v>156</v>
      </c>
      <c r="B78" s="1" t="s">
        <v>157</v>
      </c>
      <c r="C78" s="17">
        <v>255713.58</v>
      </c>
      <c r="D78" s="17">
        <v>59139.66</v>
      </c>
      <c r="E78" s="17">
        <v>207.63</v>
      </c>
      <c r="F78" s="17">
        <v>120.06</v>
      </c>
      <c r="G78" s="17">
        <v>315180.93</v>
      </c>
      <c r="H78" s="17">
        <v>17707.849999999999</v>
      </c>
      <c r="I78" s="17">
        <v>0</v>
      </c>
      <c r="J78" s="19">
        <v>-684.25</v>
      </c>
      <c r="K78" s="17">
        <v>36273.26</v>
      </c>
      <c r="L78" s="17">
        <v>13261.26</v>
      </c>
      <c r="M78" s="17">
        <v>297.48</v>
      </c>
      <c r="N78" s="17">
        <v>1.1299999999999999</v>
      </c>
      <c r="O78" s="17">
        <v>900</v>
      </c>
      <c r="P78" s="17">
        <v>67756.73</v>
      </c>
      <c r="Q78" s="17">
        <v>247424.2</v>
      </c>
    </row>
    <row r="80" spans="1:17">
      <c r="C80" s="1" t="s">
        <v>157</v>
      </c>
      <c r="D80" s="1" t="s">
        <v>157</v>
      </c>
      <c r="E80" s="1" t="s">
        <v>157</v>
      </c>
      <c r="F80" s="1" t="s">
        <v>157</v>
      </c>
      <c r="G80" s="1" t="s">
        <v>157</v>
      </c>
      <c r="H80" s="1" t="s">
        <v>157</v>
      </c>
      <c r="I80" s="1" t="s">
        <v>157</v>
      </c>
      <c r="J80" s="1" t="s">
        <v>157</v>
      </c>
      <c r="K80" s="1" t="s">
        <v>157</v>
      </c>
      <c r="L80" s="1" t="s">
        <v>157</v>
      </c>
      <c r="M80" s="1" t="s">
        <v>157</v>
      </c>
      <c r="N80" s="1" t="s">
        <v>157</v>
      </c>
      <c r="O80" s="1" t="s">
        <v>157</v>
      </c>
      <c r="P80" s="1" t="s">
        <v>157</v>
      </c>
      <c r="Q80" s="1" t="s">
        <v>157</v>
      </c>
    </row>
    <row r="81" spans="1:17">
      <c r="A81" s="2" t="s">
        <v>157</v>
      </c>
      <c r="B81" s="1" t="s">
        <v>157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topLeftCell="A52" workbookViewId="0">
      <selection activeCell="F12" sqref="F12"/>
    </sheetView>
  </sheetViews>
  <sheetFormatPr baseColWidth="10" defaultRowHeight="15"/>
  <cols>
    <col min="2" max="2" width="17.140625" customWidth="1"/>
    <col min="3" max="3" width="21.140625" customWidth="1"/>
    <col min="4" max="4" width="12.5703125" bestFit="1" customWidth="1"/>
    <col min="5" max="5" width="34.7109375" bestFit="1" customWidth="1"/>
  </cols>
  <sheetData>
    <row r="1" spans="1:10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2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>
      <c r="A3" s="30" t="s">
        <v>2</v>
      </c>
      <c r="B3" s="30"/>
      <c r="C3" s="33"/>
      <c r="D3" s="30"/>
      <c r="E3" s="30"/>
      <c r="F3" s="30"/>
      <c r="G3" s="30"/>
      <c r="H3" s="30"/>
      <c r="I3" s="30"/>
      <c r="J3" s="30"/>
    </row>
    <row r="4" spans="1:10">
      <c r="A4" s="30" t="s">
        <v>164</v>
      </c>
      <c r="B4" s="30"/>
      <c r="C4" s="30"/>
      <c r="D4" s="30"/>
      <c r="E4" s="30"/>
      <c r="F4" s="30"/>
      <c r="G4" s="30"/>
      <c r="H4" s="30"/>
      <c r="I4" s="30"/>
      <c r="J4" s="30"/>
    </row>
    <row r="6" spans="1:10">
      <c r="A6" s="34"/>
      <c r="B6" s="34"/>
      <c r="C6" s="34"/>
      <c r="D6" s="34"/>
      <c r="E6" s="34"/>
      <c r="F6" s="34"/>
      <c r="G6" s="34"/>
      <c r="H6" s="34"/>
      <c r="I6" s="30"/>
      <c r="J6" s="30"/>
    </row>
    <row r="7" spans="1:10">
      <c r="A7" s="35"/>
      <c r="B7" s="35"/>
      <c r="C7" s="35"/>
      <c r="D7" s="35"/>
      <c r="E7" s="35"/>
      <c r="F7" s="35"/>
      <c r="G7" s="35"/>
      <c r="H7" s="35"/>
      <c r="I7" s="30"/>
      <c r="J7" s="30"/>
    </row>
    <row r="8" spans="1:10">
      <c r="A8" s="37" t="s">
        <v>165</v>
      </c>
      <c r="B8" s="37" t="s">
        <v>166</v>
      </c>
      <c r="C8" s="37" t="s">
        <v>167</v>
      </c>
      <c r="D8" s="38" t="s">
        <v>168</v>
      </c>
      <c r="E8" s="37" t="s">
        <v>169</v>
      </c>
      <c r="F8" s="36"/>
      <c r="G8" s="36"/>
      <c r="H8" s="36"/>
      <c r="I8" s="36"/>
      <c r="J8" s="36"/>
    </row>
    <row r="9" spans="1:10">
      <c r="A9" s="30" t="s">
        <v>41</v>
      </c>
      <c r="B9" s="30"/>
      <c r="C9" s="30" t="s">
        <v>170</v>
      </c>
      <c r="D9" s="30">
        <v>3216.8</v>
      </c>
      <c r="E9" s="30" t="s">
        <v>42</v>
      </c>
      <c r="F9" s="30"/>
      <c r="G9" s="30"/>
      <c r="H9" s="30"/>
      <c r="I9" s="30"/>
      <c r="J9" s="30"/>
    </row>
    <row r="10" spans="1:10">
      <c r="A10" s="30" t="s">
        <v>51</v>
      </c>
      <c r="B10" s="30"/>
      <c r="C10" s="30" t="s">
        <v>170</v>
      </c>
      <c r="D10" s="30">
        <v>2199.2000000000003</v>
      </c>
      <c r="E10" s="30" t="s">
        <v>52</v>
      </c>
      <c r="F10" s="30"/>
      <c r="G10" s="30"/>
      <c r="H10" s="30"/>
      <c r="I10" s="30"/>
      <c r="J10" s="30"/>
    </row>
    <row r="11" spans="1:10">
      <c r="A11" s="30" t="s">
        <v>67</v>
      </c>
      <c r="B11" s="30"/>
      <c r="C11" s="30" t="s">
        <v>170</v>
      </c>
      <c r="D11" s="30">
        <v>2923.6000000000004</v>
      </c>
      <c r="E11" s="30" t="s">
        <v>68</v>
      </c>
      <c r="F11" s="30"/>
      <c r="G11" s="30"/>
      <c r="H11" s="30"/>
      <c r="I11" s="30"/>
      <c r="J11" s="30"/>
    </row>
    <row r="12" spans="1:10">
      <c r="A12" s="30" t="s">
        <v>61</v>
      </c>
      <c r="B12" s="30"/>
      <c r="C12" s="30" t="s">
        <v>170</v>
      </c>
      <c r="D12" s="30">
        <v>2022</v>
      </c>
      <c r="E12" s="30" t="s">
        <v>62</v>
      </c>
      <c r="F12" s="30"/>
      <c r="G12" s="30"/>
      <c r="H12" s="30"/>
      <c r="I12" s="30"/>
      <c r="J12" s="30"/>
    </row>
    <row r="13" spans="1:10">
      <c r="A13" s="30" t="s">
        <v>71</v>
      </c>
      <c r="B13" s="30"/>
      <c r="C13" s="30" t="s">
        <v>170</v>
      </c>
      <c r="D13" s="30">
        <v>1968</v>
      </c>
      <c r="E13" s="30" t="s">
        <v>72</v>
      </c>
      <c r="F13" s="30"/>
      <c r="G13" s="30"/>
      <c r="H13" s="30"/>
      <c r="I13" s="30"/>
      <c r="J13" s="30"/>
    </row>
    <row r="14" spans="1:10">
      <c r="A14" s="30" t="s">
        <v>123</v>
      </c>
      <c r="B14" s="30"/>
      <c r="C14" s="30" t="s">
        <v>170</v>
      </c>
      <c r="D14" s="30">
        <v>1669.4</v>
      </c>
      <c r="E14" s="30" t="s">
        <v>124</v>
      </c>
      <c r="F14" s="30"/>
      <c r="G14" s="30"/>
      <c r="H14" s="30"/>
      <c r="I14" s="30"/>
      <c r="J14" s="30"/>
    </row>
    <row r="15" spans="1:10">
      <c r="A15" s="30" t="s">
        <v>25</v>
      </c>
      <c r="B15" s="30"/>
      <c r="C15" s="30" t="s">
        <v>170</v>
      </c>
      <c r="D15" s="30">
        <v>2343.6</v>
      </c>
      <c r="E15" s="30" t="s">
        <v>26</v>
      </c>
      <c r="F15" s="30"/>
      <c r="G15" s="30"/>
      <c r="H15" s="30"/>
      <c r="I15" s="30"/>
      <c r="J15" s="30"/>
    </row>
    <row r="16" spans="1:10">
      <c r="A16" s="30" t="s">
        <v>49</v>
      </c>
      <c r="B16" s="30"/>
      <c r="C16" s="30" t="s">
        <v>170</v>
      </c>
      <c r="D16" s="30">
        <v>3384.6000000000004</v>
      </c>
      <c r="E16" s="30" t="s">
        <v>50</v>
      </c>
      <c r="F16" s="30"/>
      <c r="G16" s="30"/>
      <c r="H16" s="30"/>
      <c r="I16" s="30"/>
      <c r="J16" s="30"/>
    </row>
    <row r="17" spans="1:6">
      <c r="A17" s="30"/>
      <c r="B17" s="30" t="s">
        <v>171</v>
      </c>
      <c r="C17" s="30"/>
      <c r="D17" s="39">
        <v>19727.2</v>
      </c>
      <c r="E17" s="30" t="s">
        <v>172</v>
      </c>
      <c r="F17" s="30"/>
    </row>
    <row r="19" spans="1:6">
      <c r="A19" s="30">
        <v>3</v>
      </c>
      <c r="B19" s="30">
        <v>56708880343</v>
      </c>
      <c r="C19" s="30" t="s">
        <v>173</v>
      </c>
      <c r="D19" s="30">
        <v>27147.600000000002</v>
      </c>
      <c r="E19" s="30" t="s">
        <v>76</v>
      </c>
      <c r="F19" s="30" t="s">
        <v>174</v>
      </c>
    </row>
    <row r="20" spans="1:6">
      <c r="A20" s="30">
        <v>8</v>
      </c>
      <c r="B20" s="30">
        <v>56708880482</v>
      </c>
      <c r="C20" s="30" t="s">
        <v>173</v>
      </c>
      <c r="D20" s="30">
        <v>5572.8</v>
      </c>
      <c r="E20" s="30" t="s">
        <v>138</v>
      </c>
      <c r="F20" s="30" t="s">
        <v>174</v>
      </c>
    </row>
    <row r="21" spans="1:6">
      <c r="A21" s="30" t="s">
        <v>139</v>
      </c>
      <c r="B21" s="30">
        <v>56708843907</v>
      </c>
      <c r="C21" s="30" t="s">
        <v>173</v>
      </c>
      <c r="D21" s="30">
        <v>10908.800000000001</v>
      </c>
      <c r="E21" s="30" t="s">
        <v>140</v>
      </c>
      <c r="F21" s="30" t="s">
        <v>174</v>
      </c>
    </row>
    <row r="22" spans="1:6">
      <c r="A22" s="30" t="s">
        <v>69</v>
      </c>
      <c r="B22" s="30">
        <v>56708843708</v>
      </c>
      <c r="C22" s="30" t="s">
        <v>173</v>
      </c>
      <c r="D22" s="30">
        <v>14991.800000000001</v>
      </c>
      <c r="E22" s="30" t="s">
        <v>70</v>
      </c>
      <c r="F22" s="30" t="s">
        <v>174</v>
      </c>
    </row>
    <row r="23" spans="1:6">
      <c r="A23" s="30" t="s">
        <v>31</v>
      </c>
      <c r="B23" s="30">
        <v>56708883890</v>
      </c>
      <c r="C23" s="30" t="s">
        <v>173</v>
      </c>
      <c r="D23" s="30">
        <v>2349</v>
      </c>
      <c r="E23" s="30" t="s">
        <v>32</v>
      </c>
      <c r="F23" s="30" t="s">
        <v>174</v>
      </c>
    </row>
    <row r="24" spans="1:6">
      <c r="A24" s="30" t="s">
        <v>45</v>
      </c>
      <c r="B24" s="30">
        <v>56708883933</v>
      </c>
      <c r="C24" s="30" t="s">
        <v>173</v>
      </c>
      <c r="D24" s="30">
        <v>7587.8</v>
      </c>
      <c r="E24" s="30" t="s">
        <v>46</v>
      </c>
      <c r="F24" s="30" t="s">
        <v>174</v>
      </c>
    </row>
    <row r="25" spans="1:6">
      <c r="A25" s="30"/>
      <c r="B25" s="30" t="s">
        <v>175</v>
      </c>
      <c r="C25" s="30"/>
      <c r="D25" s="39">
        <v>68557.8</v>
      </c>
      <c r="E25" s="30" t="s">
        <v>176</v>
      </c>
      <c r="F25" s="30"/>
    </row>
    <row r="27" spans="1:6">
      <c r="A27" s="30" t="s">
        <v>89</v>
      </c>
      <c r="B27" s="30">
        <v>56708880391</v>
      </c>
      <c r="C27" s="30" t="s">
        <v>177</v>
      </c>
      <c r="D27" s="30">
        <v>3843.6000000000004</v>
      </c>
      <c r="E27" s="30" t="s">
        <v>90</v>
      </c>
      <c r="F27" s="30"/>
    </row>
    <row r="28" spans="1:6">
      <c r="A28" s="30">
        <v>56</v>
      </c>
      <c r="B28" s="30">
        <v>56708843816</v>
      </c>
      <c r="C28" s="30" t="s">
        <v>177</v>
      </c>
      <c r="D28" s="30">
        <v>1647.6000000000001</v>
      </c>
      <c r="E28" s="30" t="s">
        <v>96</v>
      </c>
      <c r="F28" s="30"/>
    </row>
    <row r="29" spans="1:6">
      <c r="A29" s="30">
        <v>12</v>
      </c>
      <c r="B29" s="30">
        <v>56708843833</v>
      </c>
      <c r="C29" s="30" t="s">
        <v>177</v>
      </c>
      <c r="D29" s="30">
        <v>2422.6</v>
      </c>
      <c r="E29" s="30" t="s">
        <v>100</v>
      </c>
      <c r="F29" s="30"/>
    </row>
    <row r="30" spans="1:6">
      <c r="A30" s="30">
        <v>23</v>
      </c>
      <c r="B30" s="30">
        <v>56710784363</v>
      </c>
      <c r="C30" s="30" t="s">
        <v>177</v>
      </c>
      <c r="D30" s="30">
        <v>3493</v>
      </c>
      <c r="E30" s="30" t="s">
        <v>102</v>
      </c>
      <c r="F30" s="30"/>
    </row>
    <row r="31" spans="1:6">
      <c r="A31" s="30" t="s">
        <v>105</v>
      </c>
      <c r="B31" s="30">
        <v>56708843847</v>
      </c>
      <c r="C31" s="30" t="s">
        <v>177</v>
      </c>
      <c r="D31" s="30">
        <v>3714.2000000000003</v>
      </c>
      <c r="E31" s="30" t="s">
        <v>106</v>
      </c>
      <c r="F31" s="30"/>
    </row>
    <row r="32" spans="1:6">
      <c r="A32" s="30" t="s">
        <v>135</v>
      </c>
      <c r="B32" s="30">
        <v>56708880479</v>
      </c>
      <c r="C32" s="30" t="s">
        <v>177</v>
      </c>
      <c r="D32" s="30">
        <v>1495.6000000000001</v>
      </c>
      <c r="E32" s="30" t="s">
        <v>136</v>
      </c>
      <c r="F32" s="30"/>
    </row>
    <row r="33" spans="1:5">
      <c r="A33" s="30">
        <v>18</v>
      </c>
      <c r="B33" s="30">
        <v>56708843910</v>
      </c>
      <c r="C33" s="30" t="s">
        <v>177</v>
      </c>
      <c r="D33" s="30">
        <v>2305.2000000000003</v>
      </c>
      <c r="E33" s="30" t="s">
        <v>144</v>
      </c>
    </row>
    <row r="34" spans="1:5">
      <c r="A34" s="30" t="s">
        <v>149</v>
      </c>
      <c r="B34" s="30">
        <v>56708880539</v>
      </c>
      <c r="C34" s="30" t="s">
        <v>177</v>
      </c>
      <c r="D34" s="30">
        <v>2781.2000000000003</v>
      </c>
      <c r="E34" s="30" t="s">
        <v>150</v>
      </c>
    </row>
    <row r="35" spans="1:5">
      <c r="A35" s="30" t="s">
        <v>93</v>
      </c>
      <c r="B35" s="30">
        <v>56708843802</v>
      </c>
      <c r="C35" s="30" t="s">
        <v>177</v>
      </c>
      <c r="D35" s="30">
        <v>3056.6000000000004</v>
      </c>
      <c r="E35" s="30" t="s">
        <v>94</v>
      </c>
    </row>
    <row r="36" spans="1:5">
      <c r="A36" s="30" t="s">
        <v>133</v>
      </c>
      <c r="B36" s="30">
        <v>56708843881</v>
      </c>
      <c r="C36" s="30" t="s">
        <v>177</v>
      </c>
      <c r="D36" s="30">
        <v>2757.2000000000003</v>
      </c>
      <c r="E36" s="30" t="s">
        <v>134</v>
      </c>
    </row>
    <row r="37" spans="1:5">
      <c r="A37" s="30" t="s">
        <v>97</v>
      </c>
      <c r="B37" s="30">
        <v>56708880434</v>
      </c>
      <c r="C37" s="30" t="s">
        <v>177</v>
      </c>
      <c r="D37" s="30">
        <v>2515.6000000000004</v>
      </c>
      <c r="E37" s="30" t="s">
        <v>98</v>
      </c>
    </row>
    <row r="38" spans="1:5">
      <c r="A38" s="30" t="s">
        <v>57</v>
      </c>
      <c r="B38" s="30">
        <v>56708843696</v>
      </c>
      <c r="C38" s="30" t="s">
        <v>177</v>
      </c>
      <c r="D38" s="30">
        <v>2182</v>
      </c>
      <c r="E38" s="30" t="s">
        <v>58</v>
      </c>
    </row>
    <row r="39" spans="1:5">
      <c r="A39" s="30" t="s">
        <v>85</v>
      </c>
      <c r="B39" s="30">
        <v>56708843773</v>
      </c>
      <c r="C39" s="30" t="s">
        <v>177</v>
      </c>
      <c r="D39" s="30">
        <v>3248.8</v>
      </c>
      <c r="E39" s="30" t="s">
        <v>86</v>
      </c>
    </row>
    <row r="40" spans="1:5">
      <c r="A40" s="30" t="s">
        <v>73</v>
      </c>
      <c r="B40" s="30">
        <v>56708843711</v>
      </c>
      <c r="C40" s="30" t="s">
        <v>177</v>
      </c>
      <c r="D40" s="30">
        <v>2318.8000000000002</v>
      </c>
      <c r="E40" s="30" t="s">
        <v>74</v>
      </c>
    </row>
    <row r="41" spans="1:5">
      <c r="A41" s="30" t="s">
        <v>103</v>
      </c>
      <c r="B41" s="30">
        <v>56708880448</v>
      </c>
      <c r="C41" s="30" t="s">
        <v>177</v>
      </c>
      <c r="D41" s="30">
        <v>5849.8</v>
      </c>
      <c r="E41" s="30" t="s">
        <v>104</v>
      </c>
    </row>
    <row r="42" spans="1:5">
      <c r="A42" s="30" t="s">
        <v>35</v>
      </c>
      <c r="B42" s="30">
        <v>56708848813</v>
      </c>
      <c r="C42" s="30" t="s">
        <v>177</v>
      </c>
      <c r="D42" s="30">
        <v>1816.4</v>
      </c>
      <c r="E42" s="30" t="s">
        <v>36</v>
      </c>
    </row>
    <row r="43" spans="1:5">
      <c r="A43" s="30" t="s">
        <v>39</v>
      </c>
      <c r="B43" s="30">
        <v>56708848827</v>
      </c>
      <c r="C43" s="30" t="s">
        <v>177</v>
      </c>
      <c r="D43" s="30">
        <v>6227.4000000000005</v>
      </c>
      <c r="E43" s="30" t="s">
        <v>40</v>
      </c>
    </row>
    <row r="44" spans="1:5">
      <c r="A44" s="30" t="s">
        <v>37</v>
      </c>
      <c r="B44" s="30">
        <v>56708883902</v>
      </c>
      <c r="C44" s="30" t="s">
        <v>177</v>
      </c>
      <c r="D44" s="30">
        <v>4165</v>
      </c>
      <c r="E44" s="30" t="s">
        <v>38</v>
      </c>
    </row>
    <row r="45" spans="1:5">
      <c r="A45" s="30" t="s">
        <v>59</v>
      </c>
      <c r="B45" s="30">
        <v>56708843739</v>
      </c>
      <c r="C45" s="30" t="s">
        <v>177</v>
      </c>
      <c r="D45" s="30">
        <v>3765.8</v>
      </c>
      <c r="E45" s="30" t="s">
        <v>60</v>
      </c>
    </row>
    <row r="46" spans="1:5">
      <c r="A46" s="30" t="s">
        <v>131</v>
      </c>
      <c r="B46" s="30">
        <v>56708880465</v>
      </c>
      <c r="C46" s="30" t="s">
        <v>177</v>
      </c>
      <c r="D46" s="30">
        <v>4249.4000000000005</v>
      </c>
      <c r="E46" s="30" t="s">
        <v>132</v>
      </c>
    </row>
    <row r="47" spans="1:5">
      <c r="A47" s="30" t="s">
        <v>63</v>
      </c>
      <c r="B47" s="30">
        <v>56708880326</v>
      </c>
      <c r="C47" s="30" t="s">
        <v>177</v>
      </c>
      <c r="D47" s="30">
        <v>9803</v>
      </c>
      <c r="E47" s="30" t="s">
        <v>64</v>
      </c>
    </row>
    <row r="48" spans="1:5">
      <c r="A48" s="30">
        <v>9</v>
      </c>
      <c r="B48" s="30">
        <v>56708880451</v>
      </c>
      <c r="C48" s="30" t="s">
        <v>177</v>
      </c>
      <c r="D48" s="30">
        <v>6740.8</v>
      </c>
      <c r="E48" s="30" t="s">
        <v>114</v>
      </c>
    </row>
    <row r="49" spans="1:5">
      <c r="A49" s="30" t="s">
        <v>91</v>
      </c>
      <c r="B49" s="30">
        <v>56708843790</v>
      </c>
      <c r="C49" s="30" t="s">
        <v>177</v>
      </c>
      <c r="D49" s="30">
        <v>3464.8</v>
      </c>
      <c r="E49" s="30" t="s">
        <v>92</v>
      </c>
    </row>
    <row r="50" spans="1:5">
      <c r="A50" s="30" t="s">
        <v>153</v>
      </c>
      <c r="B50" s="30">
        <v>56708880542</v>
      </c>
      <c r="C50" s="30" t="s">
        <v>177</v>
      </c>
      <c r="D50" s="30">
        <v>2693</v>
      </c>
      <c r="E50" s="30" t="s">
        <v>154</v>
      </c>
    </row>
    <row r="51" spans="1:5">
      <c r="A51" s="30" t="s">
        <v>141</v>
      </c>
      <c r="B51" s="30">
        <v>56708880508</v>
      </c>
      <c r="C51" s="30" t="s">
        <v>177</v>
      </c>
      <c r="D51" s="30">
        <v>4970</v>
      </c>
      <c r="E51" s="30" t="s">
        <v>142</v>
      </c>
    </row>
    <row r="52" spans="1:5">
      <c r="A52" s="30" t="s">
        <v>79</v>
      </c>
      <c r="B52" s="30">
        <v>60589984696</v>
      </c>
      <c r="C52" s="30" t="s">
        <v>177</v>
      </c>
      <c r="D52" s="30">
        <v>4660.2</v>
      </c>
      <c r="E52" s="30" t="s">
        <v>80</v>
      </c>
    </row>
    <row r="53" spans="1:5">
      <c r="A53" s="30" t="s">
        <v>119</v>
      </c>
      <c r="B53" s="30">
        <v>60590029027</v>
      </c>
      <c r="C53" s="30" t="s">
        <v>177</v>
      </c>
      <c r="D53" s="30">
        <v>1629.2</v>
      </c>
      <c r="E53" s="30" t="s">
        <v>120</v>
      </c>
    </row>
    <row r="54" spans="1:5">
      <c r="A54" s="30" t="s">
        <v>27</v>
      </c>
      <c r="B54" s="30">
        <v>56708883873</v>
      </c>
      <c r="C54" s="30" t="s">
        <v>177</v>
      </c>
      <c r="D54" s="30">
        <v>2366</v>
      </c>
      <c r="E54" s="30" t="s">
        <v>28</v>
      </c>
    </row>
    <row r="55" spans="1:5">
      <c r="A55" s="30" t="s">
        <v>151</v>
      </c>
      <c r="B55" s="30">
        <v>56708883839</v>
      </c>
      <c r="C55" s="30" t="s">
        <v>177</v>
      </c>
      <c r="D55" s="30">
        <v>3159.6000000000004</v>
      </c>
      <c r="E55" s="30" t="s">
        <v>152</v>
      </c>
    </row>
    <row r="56" spans="1:5">
      <c r="A56" s="30" t="s">
        <v>33</v>
      </c>
      <c r="B56" s="30">
        <v>56708881869</v>
      </c>
      <c r="C56" s="30" t="s">
        <v>177</v>
      </c>
      <c r="D56" s="30">
        <v>1488.6000000000001</v>
      </c>
      <c r="E56" s="30" t="s">
        <v>34</v>
      </c>
    </row>
    <row r="57" spans="1:5">
      <c r="A57" s="30" t="s">
        <v>111</v>
      </c>
      <c r="B57" s="30">
        <v>60590081785</v>
      </c>
      <c r="C57" s="30" t="s">
        <v>177</v>
      </c>
      <c r="D57" s="30">
        <v>2670.6000000000004</v>
      </c>
      <c r="E57" s="30" t="s">
        <v>112</v>
      </c>
    </row>
    <row r="58" spans="1:5">
      <c r="A58" s="30" t="s">
        <v>129</v>
      </c>
      <c r="B58" s="30">
        <v>60590127128</v>
      </c>
      <c r="C58" s="30" t="s">
        <v>177</v>
      </c>
      <c r="D58" s="30">
        <v>1790.2</v>
      </c>
      <c r="E58" s="30" t="s">
        <v>130</v>
      </c>
    </row>
    <row r="59" spans="1:5">
      <c r="A59" s="30" t="s">
        <v>127</v>
      </c>
      <c r="B59" s="30">
        <v>60590103231</v>
      </c>
      <c r="C59" s="30" t="s">
        <v>177</v>
      </c>
      <c r="D59" s="30">
        <v>2002.6000000000001</v>
      </c>
      <c r="E59" s="30" t="s">
        <v>128</v>
      </c>
    </row>
    <row r="60" spans="1:5">
      <c r="A60" s="30" t="s">
        <v>87</v>
      </c>
      <c r="B60" s="30">
        <v>60590064926</v>
      </c>
      <c r="C60" s="30" t="s">
        <v>177</v>
      </c>
      <c r="D60" s="30">
        <v>2350.6</v>
      </c>
      <c r="E60" s="30" t="s">
        <v>88</v>
      </c>
    </row>
    <row r="61" spans="1:5">
      <c r="A61" s="30" t="s">
        <v>107</v>
      </c>
      <c r="B61" s="30">
        <v>56671290902</v>
      </c>
      <c r="C61" s="30" t="s">
        <v>177</v>
      </c>
      <c r="D61" s="30">
        <v>3817.8</v>
      </c>
      <c r="E61" s="30" t="s">
        <v>108</v>
      </c>
    </row>
    <row r="62" spans="1:5">
      <c r="A62" s="30" t="s">
        <v>65</v>
      </c>
      <c r="B62" s="30">
        <v>60590162296</v>
      </c>
      <c r="C62" s="30" t="s">
        <v>177</v>
      </c>
      <c r="D62" s="30">
        <v>3455.8</v>
      </c>
      <c r="E62" s="30" t="s">
        <v>66</v>
      </c>
    </row>
    <row r="63" spans="1:5">
      <c r="A63" s="30" t="s">
        <v>125</v>
      </c>
      <c r="B63" s="30">
        <v>60591453247</v>
      </c>
      <c r="C63" s="30" t="s">
        <v>177</v>
      </c>
      <c r="D63" s="30">
        <v>3254.4</v>
      </c>
      <c r="E63" s="30" t="s">
        <v>126</v>
      </c>
    </row>
    <row r="64" spans="1:5">
      <c r="A64" s="30" t="s">
        <v>47</v>
      </c>
      <c r="B64" s="30">
        <v>60589870076</v>
      </c>
      <c r="C64" s="30" t="s">
        <v>177</v>
      </c>
      <c r="D64" s="30">
        <v>2260</v>
      </c>
      <c r="E64" s="30" t="s">
        <v>48</v>
      </c>
    </row>
    <row r="65" spans="1:5">
      <c r="A65" s="30" t="s">
        <v>109</v>
      </c>
      <c r="B65" s="30">
        <v>60590139386</v>
      </c>
      <c r="C65" s="30" t="s">
        <v>177</v>
      </c>
      <c r="D65" s="30">
        <v>1483</v>
      </c>
      <c r="E65" s="30" t="s">
        <v>110</v>
      </c>
    </row>
    <row r="66" spans="1:5">
      <c r="A66" s="30" t="s">
        <v>53</v>
      </c>
      <c r="B66" s="30">
        <v>60590223734</v>
      </c>
      <c r="C66" s="30" t="s">
        <v>177</v>
      </c>
      <c r="D66" s="30">
        <v>1899.2</v>
      </c>
      <c r="E66" s="30" t="s">
        <v>54</v>
      </c>
    </row>
    <row r="67" spans="1:5">
      <c r="A67" s="30" t="s">
        <v>117</v>
      </c>
      <c r="B67" s="30">
        <v>56708843938</v>
      </c>
      <c r="C67" s="30" t="s">
        <v>177</v>
      </c>
      <c r="D67" s="30">
        <v>2054.2000000000003</v>
      </c>
      <c r="E67" s="30" t="s">
        <v>118</v>
      </c>
    </row>
    <row r="68" spans="1:5">
      <c r="A68" s="30" t="s">
        <v>115</v>
      </c>
      <c r="B68" s="30">
        <v>56710541492</v>
      </c>
      <c r="C68" s="30" t="s">
        <v>177</v>
      </c>
      <c r="D68" s="30">
        <v>2402.8000000000002</v>
      </c>
      <c r="E68" s="30" t="s">
        <v>116</v>
      </c>
    </row>
    <row r="69" spans="1:5">
      <c r="A69" s="30" t="s">
        <v>145</v>
      </c>
      <c r="B69" s="30">
        <v>60590869767</v>
      </c>
      <c r="C69" s="30" t="s">
        <v>177</v>
      </c>
      <c r="D69" s="30">
        <v>2825.4</v>
      </c>
      <c r="E69" s="30" t="s">
        <v>146</v>
      </c>
    </row>
    <row r="70" spans="1:5">
      <c r="A70" s="30" t="s">
        <v>81</v>
      </c>
      <c r="B70" s="30">
        <v>56702290580</v>
      </c>
      <c r="C70" s="30" t="s">
        <v>177</v>
      </c>
      <c r="D70" s="30">
        <v>3441.2000000000003</v>
      </c>
      <c r="E70" s="30" t="s">
        <v>82</v>
      </c>
    </row>
    <row r="71" spans="1:5">
      <c r="A71" s="30" t="s">
        <v>29</v>
      </c>
      <c r="B71" s="30">
        <v>60575841258</v>
      </c>
      <c r="C71" s="30" t="s">
        <v>177</v>
      </c>
      <c r="D71" s="30">
        <v>1827.6000000000001</v>
      </c>
      <c r="E71" s="30" t="s">
        <v>30</v>
      </c>
    </row>
    <row r="72" spans="1:5">
      <c r="A72" s="30" t="s">
        <v>55</v>
      </c>
      <c r="B72" s="30">
        <v>60591678286</v>
      </c>
      <c r="C72" s="30" t="s">
        <v>177</v>
      </c>
      <c r="D72" s="30">
        <v>2938.8</v>
      </c>
      <c r="E72" s="30" t="s">
        <v>56</v>
      </c>
    </row>
    <row r="73" spans="1:5">
      <c r="A73" s="30" t="s">
        <v>43</v>
      </c>
      <c r="B73" s="30">
        <v>60591853519</v>
      </c>
      <c r="C73" s="30" t="s">
        <v>177</v>
      </c>
      <c r="D73" s="30">
        <v>2426.2000000000003</v>
      </c>
      <c r="E73" s="30" t="s">
        <v>44</v>
      </c>
    </row>
    <row r="74" spans="1:5">
      <c r="A74" s="30" t="s">
        <v>121</v>
      </c>
      <c r="B74" s="30">
        <v>60592075907</v>
      </c>
      <c r="C74" s="30" t="s">
        <v>177</v>
      </c>
      <c r="D74" s="30">
        <v>4400.8</v>
      </c>
      <c r="E74" s="30" t="s">
        <v>122</v>
      </c>
    </row>
    <row r="75" spans="1:5">
      <c r="A75" s="30" t="s">
        <v>83</v>
      </c>
      <c r="B75" s="30">
        <v>60592612312</v>
      </c>
      <c r="C75" s="30" t="s">
        <v>177</v>
      </c>
      <c r="D75" s="30">
        <v>2843.6000000000004</v>
      </c>
      <c r="E75" s="30" t="s">
        <v>84</v>
      </c>
    </row>
    <row r="76" spans="1:5">
      <c r="A76" s="30" t="s">
        <v>147</v>
      </c>
      <c r="B76" s="30">
        <v>60592674481</v>
      </c>
      <c r="C76" s="30" t="s">
        <v>177</v>
      </c>
      <c r="D76" s="30">
        <v>2494</v>
      </c>
      <c r="E76" s="30" t="s">
        <v>148</v>
      </c>
    </row>
    <row r="77" spans="1:5">
      <c r="A77" s="30" t="s">
        <v>77</v>
      </c>
      <c r="B77" s="30"/>
      <c r="C77" s="30" t="s">
        <v>177</v>
      </c>
      <c r="D77" s="30">
        <v>1669.4</v>
      </c>
      <c r="E77" s="30" t="s">
        <v>78</v>
      </c>
    </row>
    <row r="78" spans="1:5">
      <c r="A78" s="30"/>
      <c r="B78" s="30" t="s">
        <v>178</v>
      </c>
      <c r="C78" s="30"/>
      <c r="D78" s="39">
        <v>159139.20000000001</v>
      </c>
      <c r="E78" s="30" t="s">
        <v>179</v>
      </c>
    </row>
    <row r="80" spans="1:5">
      <c r="A80" s="30"/>
      <c r="B80" s="40" t="s">
        <v>171</v>
      </c>
      <c r="C80" s="40"/>
      <c r="D80" s="41">
        <v>19727.2</v>
      </c>
      <c r="E80" s="40" t="s">
        <v>172</v>
      </c>
    </row>
    <row r="81" spans="2:5">
      <c r="B81" s="40" t="s">
        <v>175</v>
      </c>
      <c r="C81" s="40"/>
      <c r="D81" s="41">
        <v>68557.8</v>
      </c>
      <c r="E81" s="40" t="s">
        <v>176</v>
      </c>
    </row>
    <row r="82" spans="2:5">
      <c r="B82" s="40" t="s">
        <v>178</v>
      </c>
      <c r="C82" s="40"/>
      <c r="D82" s="41">
        <v>159139.20000000001</v>
      </c>
      <c r="E82" s="40" t="s">
        <v>179</v>
      </c>
    </row>
    <row r="83" spans="2:5">
      <c r="B83" s="40"/>
      <c r="C83" s="40"/>
      <c r="D83" s="41">
        <v>247424.2</v>
      </c>
      <c r="E83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7" sqref="B7"/>
    </sheetView>
  </sheetViews>
  <sheetFormatPr baseColWidth="10" defaultRowHeight="15"/>
  <cols>
    <col min="1" max="1" width="24.5703125" style="30" bestFit="1" customWidth="1"/>
    <col min="2" max="2" width="13.140625" style="30" bestFit="1" customWidth="1"/>
    <col min="3" max="16384" width="11.42578125" style="30"/>
  </cols>
  <sheetData>
    <row r="1" spans="1:5">
      <c r="A1" s="45" t="s">
        <v>180</v>
      </c>
      <c r="B1" s="45"/>
      <c r="C1" s="46"/>
      <c r="D1" s="47"/>
      <c r="E1" s="47"/>
    </row>
    <row r="2" spans="1:5">
      <c r="A2" s="45" t="s">
        <v>181</v>
      </c>
      <c r="B2" s="45" t="s">
        <v>182</v>
      </c>
      <c r="C2" s="46"/>
      <c r="D2" s="47"/>
      <c r="E2" s="47"/>
    </row>
    <row r="3" spans="1:5">
      <c r="A3" s="45" t="s">
        <v>183</v>
      </c>
      <c r="B3" s="48" t="s">
        <v>194</v>
      </c>
      <c r="C3" s="46"/>
      <c r="D3" s="47"/>
      <c r="E3" s="47"/>
    </row>
    <row r="4" spans="1:5">
      <c r="A4" s="46"/>
      <c r="B4" s="46"/>
      <c r="C4" s="46"/>
      <c r="D4" s="47"/>
      <c r="E4" s="47"/>
    </row>
    <row r="5" spans="1:5">
      <c r="A5" s="46" t="s">
        <v>184</v>
      </c>
      <c r="B5" s="46" t="s">
        <v>185</v>
      </c>
      <c r="C5" s="46"/>
      <c r="D5" s="47"/>
      <c r="E5" s="47"/>
    </row>
    <row r="6" spans="1:5">
      <c r="A6" s="47" t="s">
        <v>186</v>
      </c>
      <c r="B6" s="49">
        <v>68228.78</v>
      </c>
      <c r="C6" s="47"/>
      <c r="D6" s="47"/>
      <c r="E6" s="47"/>
    </row>
    <row r="7" spans="1:5">
      <c r="A7" s="47" t="s">
        <v>187</v>
      </c>
      <c r="B7" s="49">
        <v>18983.25</v>
      </c>
      <c r="C7" s="47"/>
      <c r="D7" s="47"/>
      <c r="E7" s="47"/>
    </row>
    <row r="8" spans="1:5">
      <c r="A8" s="47" t="s">
        <v>188</v>
      </c>
      <c r="B8" s="49">
        <v>15056.25</v>
      </c>
      <c r="C8" s="47"/>
      <c r="D8" s="47"/>
      <c r="E8" s="47"/>
    </row>
    <row r="9" spans="1:5">
      <c r="A9" s="47" t="s">
        <v>189</v>
      </c>
      <c r="B9" s="49">
        <v>147401.04999999999</v>
      </c>
      <c r="C9" s="47"/>
      <c r="D9" s="47"/>
      <c r="E9" s="47"/>
    </row>
    <row r="10" spans="1:5">
      <c r="A10" s="47" t="s">
        <v>190</v>
      </c>
      <c r="B10" s="49">
        <v>9709</v>
      </c>
      <c r="C10" s="47"/>
      <c r="D10" s="50"/>
      <c r="E10" s="47"/>
    </row>
    <row r="11" spans="1:5">
      <c r="A11" s="47" t="s">
        <v>191</v>
      </c>
      <c r="B11" s="49">
        <v>28753.19</v>
      </c>
      <c r="C11" s="47"/>
      <c r="D11" s="47"/>
      <c r="E11" s="47"/>
    </row>
    <row r="12" spans="1:5">
      <c r="A12" s="47" t="s">
        <v>192</v>
      </c>
      <c r="B12" s="51">
        <v>0</v>
      </c>
      <c r="C12" s="47"/>
      <c r="D12" s="47"/>
      <c r="E12" s="47"/>
    </row>
    <row r="13" spans="1:5" ht="15.75" thickBot="1">
      <c r="A13" s="47" t="s">
        <v>193</v>
      </c>
      <c r="B13" s="52">
        <v>56991.6</v>
      </c>
      <c r="C13" s="47"/>
      <c r="D13" s="47"/>
      <c r="E13" s="47"/>
    </row>
    <row r="14" spans="1:5">
      <c r="A14" s="47"/>
      <c r="B14" s="53">
        <f>SUM(B6:B13)</f>
        <v>345123.11999999994</v>
      </c>
      <c r="C14" s="47"/>
      <c r="D14" s="47"/>
      <c r="E14" s="47"/>
    </row>
    <row r="15" spans="1:5" ht="15.75" thickBot="1">
      <c r="A15" s="47"/>
      <c r="B15" s="54">
        <f>B14*0.16</f>
        <v>55219.699199999988</v>
      </c>
      <c r="C15" s="47"/>
      <c r="D15" s="47"/>
      <c r="E15" s="47"/>
    </row>
    <row r="16" spans="1:5" ht="15.75" thickTop="1">
      <c r="A16" s="47"/>
      <c r="B16" s="55">
        <f>+B14+B15</f>
        <v>400342.81919999991</v>
      </c>
      <c r="C16" s="47"/>
      <c r="D16" s="47"/>
      <c r="E16" s="47"/>
    </row>
    <row r="17" spans="1:5">
      <c r="A17" s="47"/>
      <c r="B17" s="49">
        <v>400342.82</v>
      </c>
      <c r="C17" s="47"/>
      <c r="D17" s="47"/>
      <c r="E17" s="47"/>
    </row>
    <row r="18" spans="1:5">
      <c r="A18" s="47"/>
      <c r="B18" s="49">
        <f>B16-B17</f>
        <v>-8.0000009620562196E-4</v>
      </c>
      <c r="C18" s="47"/>
      <c r="D18" s="47"/>
      <c r="E18" s="47"/>
    </row>
    <row r="19" spans="1:5">
      <c r="A19" s="47"/>
      <c r="B19" s="49"/>
      <c r="C19" s="47"/>
      <c r="D19" s="47"/>
      <c r="E19" s="47"/>
    </row>
    <row r="20" spans="1: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2017-07-28T00:36:17Z</dcterms:created>
  <dcterms:modified xsi:type="dcterms:W3CDTF">2017-07-31T18:36:26Z</dcterms:modified>
</cp:coreProperties>
</file>