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8915" windowHeight="1183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FACTURACION!$A$10:$M$75</definedName>
  </definedNames>
  <calcPr calcId="124519"/>
</workbook>
</file>

<file path=xl/calcChain.xml><?xml version="1.0" encoding="utf-8"?>
<calcChain xmlns="http://schemas.openxmlformats.org/spreadsheetml/2006/main">
  <c r="B14" i="4"/>
  <c r="B15" s="1"/>
  <c r="B16" l="1"/>
  <c r="B18" s="1"/>
  <c r="F12" i="3" l="1"/>
  <c r="H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1"/>
  <c r="G41" s="1"/>
  <c r="F42"/>
  <c r="G42" s="1"/>
  <c r="F43"/>
  <c r="G43" s="1"/>
  <c r="F44"/>
  <c r="G44" s="1"/>
  <c r="F45"/>
  <c r="G45" s="1"/>
  <c r="F46"/>
  <c r="G46" s="1"/>
  <c r="F47"/>
  <c r="G47" s="1"/>
  <c r="F48"/>
  <c r="F49"/>
  <c r="G49" s="1"/>
  <c r="F50"/>
  <c r="F51"/>
  <c r="G51" s="1"/>
  <c r="F52"/>
  <c r="F53"/>
  <c r="G53" s="1"/>
  <c r="F54"/>
  <c r="F55"/>
  <c r="G55" s="1"/>
  <c r="F56"/>
  <c r="F57"/>
  <c r="G57" s="1"/>
  <c r="F58"/>
  <c r="F59"/>
  <c r="G59" s="1"/>
  <c r="F60"/>
  <c r="F61"/>
  <c r="G61" s="1"/>
  <c r="F62"/>
  <c r="F63"/>
  <c r="G63" s="1"/>
  <c r="F64"/>
  <c r="F65"/>
  <c r="G65" s="1"/>
  <c r="F66"/>
  <c r="F67"/>
  <c r="G67" s="1"/>
  <c r="F68"/>
  <c r="F69"/>
  <c r="G69" s="1"/>
  <c r="F70"/>
  <c r="F71"/>
  <c r="G71" s="1"/>
  <c r="F72"/>
  <c r="F73"/>
  <c r="G73" s="1"/>
  <c r="F74"/>
  <c r="F75"/>
  <c r="G75" s="1"/>
  <c r="F11"/>
  <c r="F79" l="1"/>
  <c r="H49"/>
  <c r="I49" s="1"/>
  <c r="J49" s="1"/>
  <c r="K49" s="1"/>
  <c r="H69"/>
  <c r="I69" s="1"/>
  <c r="J69" s="1"/>
  <c r="K69" s="1"/>
  <c r="H11"/>
  <c r="G11"/>
  <c r="H73"/>
  <c r="I73" s="1"/>
  <c r="J73" s="1"/>
  <c r="K73" s="1"/>
  <c r="H57"/>
  <c r="I57" s="1"/>
  <c r="H61"/>
  <c r="I61" s="1"/>
  <c r="J61" s="1"/>
  <c r="K61" s="1"/>
  <c r="H65"/>
  <c r="I65" s="1"/>
  <c r="H53"/>
  <c r="I53" s="1"/>
  <c r="J53" s="1"/>
  <c r="K53" s="1"/>
  <c r="H75"/>
  <c r="I75" s="1"/>
  <c r="J75" s="1"/>
  <c r="K75" s="1"/>
  <c r="H67"/>
  <c r="I67" s="1"/>
  <c r="J67" s="1"/>
  <c r="K67" s="1"/>
  <c r="H59"/>
  <c r="I59" s="1"/>
  <c r="J59" s="1"/>
  <c r="K59" s="1"/>
  <c r="H51"/>
  <c r="I51" s="1"/>
  <c r="J51" s="1"/>
  <c r="K51" s="1"/>
  <c r="G12"/>
  <c r="I12" s="1"/>
  <c r="H71"/>
  <c r="I71" s="1"/>
  <c r="H63"/>
  <c r="I63" s="1"/>
  <c r="H55"/>
  <c r="I55" s="1"/>
  <c r="H47"/>
  <c r="I47" s="1"/>
  <c r="H45"/>
  <c r="I45" s="1"/>
  <c r="H43"/>
  <c r="I43" s="1"/>
  <c r="H41"/>
  <c r="I41" s="1"/>
  <c r="J41" s="1"/>
  <c r="K41" s="1"/>
  <c r="H39"/>
  <c r="I39" s="1"/>
  <c r="H37"/>
  <c r="I37" s="1"/>
  <c r="H35"/>
  <c r="I35" s="1"/>
  <c r="H33"/>
  <c r="I33" s="1"/>
  <c r="H31"/>
  <c r="I31" s="1"/>
  <c r="H29"/>
  <c r="I29" s="1"/>
  <c r="H27"/>
  <c r="I27" s="1"/>
  <c r="H25"/>
  <c r="I25" s="1"/>
  <c r="H23"/>
  <c r="I23" s="1"/>
  <c r="H21"/>
  <c r="I21" s="1"/>
  <c r="H19"/>
  <c r="I19" s="1"/>
  <c r="H17"/>
  <c r="I17" s="1"/>
  <c r="H15"/>
  <c r="I15" s="1"/>
  <c r="H13"/>
  <c r="I13" s="1"/>
  <c r="G62"/>
  <c r="G50"/>
  <c r="G48"/>
  <c r="G72"/>
  <c r="G70"/>
  <c r="G68"/>
  <c r="G58"/>
  <c r="G56"/>
  <c r="G54"/>
  <c r="H70"/>
  <c r="H56"/>
  <c r="H52"/>
  <c r="H50"/>
  <c r="H48"/>
  <c r="H46"/>
  <c r="I46" s="1"/>
  <c r="H44"/>
  <c r="I44" s="1"/>
  <c r="H40"/>
  <c r="I40" s="1"/>
  <c r="H38"/>
  <c r="I38" s="1"/>
  <c r="H36"/>
  <c r="I36" s="1"/>
  <c r="H34"/>
  <c r="I34" s="1"/>
  <c r="H32"/>
  <c r="I32" s="1"/>
  <c r="H30"/>
  <c r="I30" s="1"/>
  <c r="H28"/>
  <c r="I28" s="1"/>
  <c r="H26"/>
  <c r="I26" s="1"/>
  <c r="H24"/>
  <c r="I24" s="1"/>
  <c r="H22"/>
  <c r="I22" s="1"/>
  <c r="H20"/>
  <c r="I20" s="1"/>
  <c r="H18"/>
  <c r="I18" s="1"/>
  <c r="H16"/>
  <c r="I16" s="1"/>
  <c r="H14"/>
  <c r="I14" s="1"/>
  <c r="G74"/>
  <c r="G66"/>
  <c r="G64"/>
  <c r="G60"/>
  <c r="G52"/>
  <c r="H74"/>
  <c r="H72"/>
  <c r="H68"/>
  <c r="H66"/>
  <c r="H64"/>
  <c r="H62"/>
  <c r="H60"/>
  <c r="H58"/>
  <c r="H54"/>
  <c r="H42"/>
  <c r="I42" s="1"/>
  <c r="I64" l="1"/>
  <c r="I66"/>
  <c r="I52"/>
  <c r="J52" s="1"/>
  <c r="K52" s="1"/>
  <c r="I74"/>
  <c r="J74" s="1"/>
  <c r="K74" s="1"/>
  <c r="I11"/>
  <c r="J57"/>
  <c r="K57" s="1"/>
  <c r="J13"/>
  <c r="K13" s="1"/>
  <c r="J21"/>
  <c r="K21" s="1"/>
  <c r="J29"/>
  <c r="K29" s="1"/>
  <c r="I58"/>
  <c r="J58" s="1"/>
  <c r="K58" s="1"/>
  <c r="I60"/>
  <c r="J60" s="1"/>
  <c r="K60" s="1"/>
  <c r="J27"/>
  <c r="K27" s="1"/>
  <c r="J43"/>
  <c r="K43" s="1"/>
  <c r="J71"/>
  <c r="K71" s="1"/>
  <c r="J17"/>
  <c r="K17" s="1"/>
  <c r="J47"/>
  <c r="K47" s="1"/>
  <c r="J37"/>
  <c r="K37" s="1"/>
  <c r="J45"/>
  <c r="K45" s="1"/>
  <c r="J19"/>
  <c r="K19" s="1"/>
  <c r="J35"/>
  <c r="K35" s="1"/>
  <c r="J55"/>
  <c r="K55" s="1"/>
  <c r="J25"/>
  <c r="K25" s="1"/>
  <c r="J33"/>
  <c r="K33" s="1"/>
  <c r="J63"/>
  <c r="K63" s="1"/>
  <c r="J11"/>
  <c r="K11" s="1"/>
  <c r="I48"/>
  <c r="J48" s="1"/>
  <c r="K48" s="1"/>
  <c r="I50"/>
  <c r="J50" s="1"/>
  <c r="K50" s="1"/>
  <c r="I54"/>
  <c r="J54" s="1"/>
  <c r="I70"/>
  <c r="I62"/>
  <c r="J62" s="1"/>
  <c r="K62" s="1"/>
  <c r="J15"/>
  <c r="K15" s="1"/>
  <c r="J23"/>
  <c r="K23" s="1"/>
  <c r="J31"/>
  <c r="K31" s="1"/>
  <c r="J39"/>
  <c r="K39" s="1"/>
  <c r="J12"/>
  <c r="K12" s="1"/>
  <c r="J65"/>
  <c r="K65" s="1"/>
  <c r="G79"/>
  <c r="I68"/>
  <c r="J68" s="1"/>
  <c r="K68" s="1"/>
  <c r="H79"/>
  <c r="I56"/>
  <c r="J56" s="1"/>
  <c r="K56" s="1"/>
  <c r="I72"/>
  <c r="J72" s="1"/>
  <c r="K72" s="1"/>
  <c r="J20"/>
  <c r="K20" s="1"/>
  <c r="J42"/>
  <c r="K42" s="1"/>
  <c r="J64"/>
  <c r="K64" s="1"/>
  <c r="J16"/>
  <c r="K16" s="1"/>
  <c r="J24"/>
  <c r="K24" s="1"/>
  <c r="J32"/>
  <c r="K32" s="1"/>
  <c r="J40"/>
  <c r="K40" s="1"/>
  <c r="J14"/>
  <c r="K14" s="1"/>
  <c r="J22"/>
  <c r="K22" s="1"/>
  <c r="J30"/>
  <c r="K30" s="1"/>
  <c r="J38"/>
  <c r="K38" s="1"/>
  <c r="J28"/>
  <c r="K28" s="1"/>
  <c r="J36"/>
  <c r="K36" s="1"/>
  <c r="J46"/>
  <c r="K46" s="1"/>
  <c r="J18"/>
  <c r="K18" s="1"/>
  <c r="J26"/>
  <c r="K26" s="1"/>
  <c r="J34"/>
  <c r="K34" s="1"/>
  <c r="J44"/>
  <c r="K44" s="1"/>
  <c r="J66" l="1"/>
  <c r="K54"/>
  <c r="J70"/>
  <c r="K70" s="1"/>
  <c r="I79"/>
  <c r="J79" l="1"/>
  <c r="K66"/>
  <c r="K79" s="1"/>
</calcChain>
</file>

<file path=xl/sharedStrings.xml><?xml version="1.0" encoding="utf-8"?>
<sst xmlns="http://schemas.openxmlformats.org/spreadsheetml/2006/main" count="638" uniqueCount="198">
  <si>
    <t>CONTPAQ i</t>
  </si>
  <si>
    <t xml:space="preserve">      NÓMINAS</t>
  </si>
  <si>
    <t>05 INGENIERIA FISCAL LABORAL SC</t>
  </si>
  <si>
    <t>Lista de Raya (forma tabular)</t>
  </si>
  <si>
    <t>Periodo 4 al 4 Quincenal del 16/02/2017 al 28/02/2017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</si>
  <si>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</si>
  <si>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</si>
  <si>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</si>
  <si>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</si>
  <si>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</si>
  <si>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</si>
  <si>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Compensación</t>
  </si>
  <si>
    <t>*TOTAL* *PERCEPCIONES*</t>
  </si>
  <si>
    <t>Subsidio al Empleo (sp)</t>
  </si>
  <si>
    <t>I.S.R. (sp)</t>
  </si>
  <si>
    <t>I.M.S.S.</t>
  </si>
  <si>
    <t>Préstamo Infonavit</t>
  </si>
  <si>
    <t>Ajuste al neto</t>
  </si>
  <si>
    <t>Uniformes</t>
  </si>
  <si>
    <t>Dtos Cta 254</t>
  </si>
  <si>
    <t>*TOTAL* *DEDUCCIONES*</t>
  </si>
  <si>
    <t>*NETO*</t>
  </si>
  <si>
    <t xml:space="preserve">    Reg. Pat. IMSS:  Z3422423106</t>
  </si>
  <si>
    <t>AMM19</t>
  </si>
  <si>
    <t>Almanza Martinez Maribel</t>
  </si>
  <si>
    <t>BM29</t>
  </si>
  <si>
    <t>Baez Monroy Elizabeth</t>
  </si>
  <si>
    <t>BSP01</t>
  </si>
  <si>
    <t>Balbuena Salazar Patricia</t>
  </si>
  <si>
    <t>0BC09</t>
  </si>
  <si>
    <t>Baltazar Cruz Desiree De Jesus</t>
  </si>
  <si>
    <t>CLM23</t>
  </si>
  <si>
    <t>Caltzontzin Lopez Monica Jeanette</t>
  </si>
  <si>
    <t>0CR21</t>
  </si>
  <si>
    <t>Camacho Rivera Martha Sarahi</t>
  </si>
  <si>
    <t>0CS27</t>
  </si>
  <si>
    <t>Campos Sancen Luis Felipe</t>
  </si>
  <si>
    <t>CMM25</t>
  </si>
  <si>
    <t>Castro Magueyal Miguel Angel</t>
  </si>
  <si>
    <t>DRR01</t>
  </si>
  <si>
    <t>Diaz Rojas Rocio Janet</t>
  </si>
  <si>
    <t>GMR01</t>
  </si>
  <si>
    <t>Gallegos Morales Roberto</t>
  </si>
  <si>
    <t>GRG21</t>
  </si>
  <si>
    <t>Garcia Renteria Gabriela</t>
  </si>
  <si>
    <t>GTM21</t>
  </si>
  <si>
    <t>Garita Torres Marcos</t>
  </si>
  <si>
    <t>GOY21</t>
  </si>
  <si>
    <t>Gonzalez Olalde Yadira Janeth</t>
  </si>
  <si>
    <t>0GA21</t>
  </si>
  <si>
    <t>Guerra Aguilar Alejandro</t>
  </si>
  <si>
    <t>GFJ22</t>
  </si>
  <si>
    <t>Guerra Franco José Manuel</t>
  </si>
  <si>
    <t>GHJ29</t>
  </si>
  <si>
    <t>Guerrero Hernandez Juan Carlos</t>
  </si>
  <si>
    <t>GA003</t>
  </si>
  <si>
    <t>Guillen Ayala Juan Carlos</t>
  </si>
  <si>
    <t>0HE04</t>
  </si>
  <si>
    <t>Hernandez Espinoza Victor Benjami</t>
  </si>
  <si>
    <t>HFI07</t>
  </si>
  <si>
    <t>Hernandez Flores Irma Adriana</t>
  </si>
  <si>
    <t>0HA01</t>
  </si>
  <si>
    <t>Herrera Almaraz Blanca Sofia</t>
  </si>
  <si>
    <t>00003</t>
  </si>
  <si>
    <t>Jimenez Suarez Ludivina</t>
  </si>
  <si>
    <t>0LU18</t>
  </si>
  <si>
    <t>Lizardi Urzua Arizbeth</t>
  </si>
  <si>
    <t>LTP05</t>
  </si>
  <si>
    <t>Lopez Torres Patricia Guadalupe</t>
  </si>
  <si>
    <t>00LA2</t>
  </si>
  <si>
    <t>Loyola Acosta Carlos Alberto</t>
  </si>
  <si>
    <t>LNJ17</t>
  </si>
  <si>
    <t>Luna Nieto Jose Enrique</t>
  </si>
  <si>
    <t>MCC15</t>
  </si>
  <si>
    <t>Maldonado Cruz Carlos Ivan</t>
  </si>
  <si>
    <t>0ME05</t>
  </si>
  <si>
    <t>Mandujano Estrada  Ilse Georgina</t>
  </si>
  <si>
    <t>MSM13</t>
  </si>
  <si>
    <t>Mandujano Segura Maria De La Luz</t>
  </si>
  <si>
    <t>MMJ10</t>
  </si>
  <si>
    <t>Manjarrez Moreno Julio Cesar</t>
  </si>
  <si>
    <t>MDL04</t>
  </si>
  <si>
    <t>Martinez Diaz Leobardo Adrian</t>
  </si>
  <si>
    <t>0MH02</t>
  </si>
  <si>
    <t>Martinez Herrera Cristian</t>
  </si>
  <si>
    <t>MOJ09</t>
  </si>
  <si>
    <t>Martinez Ortiz Josue Alejandro</t>
  </si>
  <si>
    <t>0MV23</t>
  </si>
  <si>
    <t>Mejia Villegas Nallely Beatriz</t>
  </si>
  <si>
    <t>MGT02</t>
  </si>
  <si>
    <t>Mosqueda Gasca Tomas</t>
  </si>
  <si>
    <t>00056</t>
  </si>
  <si>
    <t>Muñoz Macias Marco Alfredo</t>
  </si>
  <si>
    <t>0NA28</t>
  </si>
  <si>
    <t>Nava Ambriz Thania</t>
  </si>
  <si>
    <t>00012</t>
  </si>
  <si>
    <t>Navarrete Rodriguez Maria Teresa</t>
  </si>
  <si>
    <t>00023</t>
  </si>
  <si>
    <t>Navarrete Rodriguez Miguel Angel</t>
  </si>
  <si>
    <t>0NM17</t>
  </si>
  <si>
    <t>Navarro Macias Jennifer</t>
  </si>
  <si>
    <t>0NO05</t>
  </si>
  <si>
    <t>Nieves Osornio Silvestre</t>
  </si>
  <si>
    <t>OHS21</t>
  </si>
  <si>
    <t>Ocampo Hernandez Salvador</t>
  </si>
  <si>
    <t>OVJ20</t>
  </si>
  <si>
    <t>Ordaz Vera Julio Cesar</t>
  </si>
  <si>
    <t>PLJ05</t>
  </si>
  <si>
    <t>Pacheco Leon Juana</t>
  </si>
  <si>
    <t>009</t>
  </si>
  <si>
    <t>Patiño Muñoz Ana Laura</t>
  </si>
  <si>
    <t>PVJ18</t>
  </si>
  <si>
    <t>Patiño Vera Jose Angel</t>
  </si>
  <si>
    <t>PLL19</t>
  </si>
  <si>
    <t>Prieto Lopez Leobigildo</t>
  </si>
  <si>
    <t>RJN07</t>
  </si>
  <si>
    <t>Ramirez Jimenez Noemi Catalina</t>
  </si>
  <si>
    <t>RMJ17</t>
  </si>
  <si>
    <t>Ramirez Moreno Juan Jose</t>
  </si>
  <si>
    <t>RGR08</t>
  </si>
  <si>
    <t>Romero Gonzalez Roberto</t>
  </si>
  <si>
    <t>RLA07</t>
  </si>
  <si>
    <t>Ruiz Laguna Anabel</t>
  </si>
  <si>
    <t>SCV29</t>
  </si>
  <si>
    <t>Salas Correa Victor Eduardo</t>
  </si>
  <si>
    <t>0SM06</t>
  </si>
  <si>
    <t>Salcedo Moreno Janitzy Xochitl</t>
  </si>
  <si>
    <t>0SV03</t>
  </si>
  <si>
    <t xml:space="preserve">Sambrano Villarreal Hernan Andres </t>
  </si>
  <si>
    <t>0SE03</t>
  </si>
  <si>
    <t>Sanchez Escamilla Rosalba</t>
  </si>
  <si>
    <t>00008</t>
  </si>
  <si>
    <t>Sanchez Veana Javier</t>
  </si>
  <si>
    <t>0SA03</t>
  </si>
  <si>
    <t>Santana Anaya Gildardo Enrique</t>
  </si>
  <si>
    <t>SMD19</t>
  </si>
  <si>
    <t>Segura Mejia Diana Janette</t>
  </si>
  <si>
    <t>SJM18</t>
  </si>
  <si>
    <t>Solorzano Juarez Monica Elisa</t>
  </si>
  <si>
    <t>00018</t>
  </si>
  <si>
    <t>Tierrablanca Sanchez Victor Hugo</t>
  </si>
  <si>
    <t>TCJ21</t>
  </si>
  <si>
    <t>Tovar Chavez Jose Carmen</t>
  </si>
  <si>
    <t>0VF00</t>
  </si>
  <si>
    <t>Vega Fernandez Amalia</t>
  </si>
  <si>
    <t>VSE16</t>
  </si>
  <si>
    <t>Ventura Santamaria Efrain Enrique</t>
  </si>
  <si>
    <t>VDA19</t>
  </si>
  <si>
    <t>Villegas Alonso Diego Armando</t>
  </si>
  <si>
    <t>YMC14</t>
  </si>
  <si>
    <t>Yerena Martinez Cinthia Guadalupe</t>
  </si>
  <si>
    <t>0YV27</t>
  </si>
  <si>
    <t>Yerena Vazquez Alejandro</t>
  </si>
  <si>
    <t xml:space="preserve">  =============</t>
  </si>
  <si>
    <t>Total Gral.</t>
  </si>
  <si>
    <t xml:space="preserve"> </t>
  </si>
  <si>
    <t>Periodo Quincenal-4 del 2017-02-16 al 2017-02-28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</si>
  <si>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</si>
  <si>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</si>
  <si>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</si>
  <si>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</si>
  <si>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</si>
  <si>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</si>
  <si>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</si>
  <si>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61</t>
  </si>
  <si>
    <t xml:space="preserve">01 Efectivo </t>
  </si>
  <si>
    <t>Efectivo</t>
  </si>
  <si>
    <t>Total de movimientos 4</t>
  </si>
  <si>
    <t>Total Efectivo</t>
  </si>
  <si>
    <t>Total de movimientos 65</t>
  </si>
  <si>
    <t>FACTURA</t>
  </si>
  <si>
    <t>2% NOMINA</t>
  </si>
  <si>
    <t>7.5% COMISION</t>
  </si>
  <si>
    <t>SUBTOTAL</t>
  </si>
  <si>
    <t>IVA</t>
  </si>
  <si>
    <t>TOTAL</t>
  </si>
  <si>
    <t>ADMINISTRACION</t>
  </si>
  <si>
    <t>SEMINUEVOS</t>
  </si>
  <si>
    <t>COSTO</t>
  </si>
  <si>
    <t>VENTAS</t>
  </si>
  <si>
    <t>SERVICIO</t>
  </si>
  <si>
    <t>F&amp;I</t>
  </si>
  <si>
    <t>REFACCIONES</t>
  </si>
  <si>
    <t>ALECSA CELAYA, SRL DE CV</t>
  </si>
  <si>
    <t xml:space="preserve">DESGLOSE DE NOMINA </t>
  </si>
  <si>
    <t>FEBRERO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</si>
  <si>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</si>
  <si>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</si>
  <si>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</si>
  <si>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</si>
  <si>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</si>
  <si>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</si>
  <si>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</si>
  <si>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</si>
  <si>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</si>
  <si>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</si>
  <si>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PERIODO 2DA QUINCENA</t>
  </si>
  <si>
    <t>16/02/2017 AL 28/02/2017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</si>
</sst>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0" fillId="0" borderId="0" xfId="0"/>
    <xf numFmtId="0" fontId="14" fillId="0" borderId="0" xfId="0" applyFont="1"/>
    <xf numFmtId="0" fontId="15" fillId="0" borderId="0" xfId="0" applyFont="1"/>
    <xf numFmtId="0" fontId="1" fillId="0" borderId="0" xfId="0" applyFont="1"/>
    <xf numFmtId="0" fontId="16" fillId="0" borderId="0" xfId="0" applyFont="1"/>
    <xf numFmtId="0" fontId="1" fillId="0" borderId="0" xfId="0" applyFont="1" applyAlignment="1">
      <alignment horizontal="centerContinuous"/>
    </xf>
    <xf numFmtId="0" fontId="17" fillId="0" borderId="0" xfId="0" applyFont="1"/>
    <xf numFmtId="0" fontId="18" fillId="0" borderId="0" xfId="0" applyFont="1" applyAlignment="1">
      <alignment horizontal="centerContinuous"/>
    </xf>
    <xf numFmtId="0" fontId="19" fillId="0" borderId="0" xfId="0" applyFont="1"/>
    <xf numFmtId="0" fontId="21" fillId="0" borderId="0" xfId="0" applyFont="1"/>
    <xf numFmtId="0" fontId="20" fillId="0" borderId="2" xfId="0" applyFont="1" applyFill="1" applyBorder="1" applyAlignment="1">
      <alignment horizontal="centerContinuous"/>
    </xf>
    <xf numFmtId="165" fontId="20" fillId="0" borderId="2" xfId="0" applyNumberFormat="1" applyFont="1" applyFill="1" applyBorder="1" applyAlignment="1">
      <alignment horizontal="centerContinuous"/>
    </xf>
    <xf numFmtId="49" fontId="0" fillId="0" borderId="0" xfId="0" applyNumberFormat="1"/>
    <xf numFmtId="165" fontId="1" fillId="0" borderId="0" xfId="0" applyNumberFormat="1" applyFont="1"/>
    <xf numFmtId="0" fontId="22" fillId="0" borderId="0" xfId="0" applyFont="1"/>
    <xf numFmtId="165" fontId="22" fillId="0" borderId="0" xfId="0" applyNumberFormat="1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4" fontId="2" fillId="0" borderId="0" xfId="1" applyFont="1"/>
    <xf numFmtId="44" fontId="25" fillId="0" borderId="5" xfId="0" applyNumberFormat="1" applyFont="1" applyBorder="1"/>
    <xf numFmtId="0" fontId="2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26" fillId="0" borderId="6" xfId="0" applyFont="1" applyBorder="1"/>
    <xf numFmtId="0" fontId="1" fillId="0" borderId="6" xfId="0" applyFont="1" applyBorder="1"/>
    <xf numFmtId="0" fontId="0" fillId="0" borderId="6" xfId="0" applyFont="1" applyBorder="1"/>
    <xf numFmtId="14" fontId="26" fillId="0" borderId="6" xfId="0" applyNumberFormat="1" applyFont="1" applyBorder="1"/>
    <xf numFmtId="43" fontId="23" fillId="0" borderId="6" xfId="2" applyFont="1" applyBorder="1"/>
    <xf numFmtId="0" fontId="0" fillId="0" borderId="6" xfId="0" applyBorder="1"/>
    <xf numFmtId="43" fontId="23" fillId="0" borderId="7" xfId="2" applyFont="1" applyBorder="1"/>
    <xf numFmtId="43" fontId="23" fillId="0" borderId="8" xfId="2" applyFont="1" applyBorder="1"/>
    <xf numFmtId="43" fontId="23" fillId="0" borderId="9" xfId="2" applyFont="1" applyBorder="1"/>
    <xf numFmtId="43" fontId="23" fillId="0" borderId="10" xfId="2" applyFont="1" applyBorder="1"/>
    <xf numFmtId="43" fontId="1" fillId="0" borderId="9" xfId="2" applyFont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2"/>
  <sheetViews>
    <sheetView workbookViewId="0">
      <pane xSplit="2" ySplit="10" topLeftCell="C59" activePane="bottomRight" state="frozen"/>
      <selection pane="topRight" activeCell="C1" sqref="C1"/>
      <selection pane="bottomLeft" activeCell="A13" sqref="A13"/>
      <selection pane="bottomRight" activeCell="J85" sqref="J85"/>
    </sheetView>
  </sheetViews>
  <sheetFormatPr baseColWidth="10" defaultRowHeight="11.25"/>
  <cols>
    <col min="1" max="1" width="9" style="2" customWidth="1"/>
    <col min="2" max="2" width="27.42578125" style="1" customWidth="1"/>
    <col min="3" max="3" width="13.5703125" style="1" bestFit="1" customWidth="1"/>
    <col min="4" max="5" width="11.42578125" style="1"/>
    <col min="6" max="6" width="13.5703125" style="1" customWidth="1"/>
    <col min="7" max="8" width="11.5703125" style="1" bestFit="1" customWidth="1"/>
    <col min="9" max="9" width="12" style="1" bestFit="1" customWidth="1"/>
    <col min="10" max="10" width="11.5703125" style="1" bestFit="1" customWidth="1"/>
    <col min="11" max="11" width="12" style="1" bestFit="1" customWidth="1"/>
    <col min="12" max="16384" width="11.42578125" style="1"/>
  </cols>
  <sheetData>
    <row r="1" spans="1:13" ht="18" customHeight="1">
      <c r="A1" s="3" t="s">
        <v>0</v>
      </c>
      <c r="B1" s="6" t="s">
        <v>155</v>
      </c>
    </row>
    <row r="2" spans="1:13" ht="24.95" customHeight="1">
      <c r="A2" s="4" t="s">
        <v>1</v>
      </c>
      <c r="B2" s="37" t="s">
        <v>2</v>
      </c>
    </row>
    <row r="3" spans="1:13" ht="15">
      <c r="B3" s="38" t="s">
        <v>3</v>
      </c>
    </row>
    <row r="4" spans="1:13" ht="12.75">
      <c r="B4" s="39" t="s">
        <v>4</v>
      </c>
    </row>
    <row r="5" spans="1:13">
      <c r="B5" s="7" t="s">
        <v>5</v>
      </c>
    </row>
    <row r="6" spans="1:13">
      <c r="B6" s="7" t="s">
        <v>6</v>
      </c>
    </row>
    <row r="7" spans="1:13" ht="15.75">
      <c r="F7" s="47" t="s">
        <v>170</v>
      </c>
      <c r="G7" s="47"/>
      <c r="H7" s="47"/>
      <c r="I7" s="47"/>
      <c r="J7" s="47"/>
      <c r="K7" s="47"/>
    </row>
    <row r="8" spans="1:13" s="44" customFormat="1" ht="23.25" thickBot="1">
      <c r="A8" s="41" t="s">
        <v>7</v>
      </c>
      <c r="B8" s="42" t="s">
        <v>8</v>
      </c>
      <c r="C8" s="43" t="s">
        <v>12</v>
      </c>
      <c r="F8" s="40" t="s">
        <v>12</v>
      </c>
      <c r="G8" s="40" t="s">
        <v>171</v>
      </c>
      <c r="H8" s="40" t="s">
        <v>172</v>
      </c>
      <c r="I8" s="40" t="s">
        <v>173</v>
      </c>
      <c r="J8" s="40" t="s">
        <v>174</v>
      </c>
      <c r="K8" s="40" t="s">
        <v>175</v>
      </c>
    </row>
    <row r="9" spans="1:13" ht="12" thickTop="1">
      <c r="A9" s="13" t="s">
        <v>22</v>
      </c>
    </row>
    <row r="11" spans="1:13">
      <c r="A11" s="2" t="s">
        <v>23</v>
      </c>
      <c r="B11" s="1" t="s">
        <v>24</v>
      </c>
      <c r="C11" s="14">
        <v>2750.1</v>
      </c>
      <c r="F11" s="45">
        <f>+C11</f>
        <v>2750.1</v>
      </c>
      <c r="G11" s="45">
        <f>+F11*2%</f>
        <v>55.002000000000002</v>
      </c>
      <c r="H11" s="45">
        <f>+F11*7.5%</f>
        <v>206.25749999999999</v>
      </c>
      <c r="I11" s="45">
        <f>SUM(F11:H11)</f>
        <v>3011.3595</v>
      </c>
      <c r="J11" s="45">
        <f>+I11*16%</f>
        <v>481.81752</v>
      </c>
      <c r="K11" s="45">
        <f>+I11+J11</f>
        <v>3493.1770200000001</v>
      </c>
      <c r="M11" s="1" t="s">
        <v>176</v>
      </c>
    </row>
    <row r="12" spans="1:13">
      <c r="A12" s="2" t="s">
        <v>25</v>
      </c>
      <c r="B12" s="1" t="s">
        <v>26</v>
      </c>
      <c r="C12" s="14">
        <v>2500.0500000000002</v>
      </c>
      <c r="F12" s="45">
        <f t="shared" ref="F12:F75" si="0">+C12</f>
        <v>2500.0500000000002</v>
      </c>
      <c r="G12" s="45">
        <f t="shared" ref="G12:G75" si="1">+F12*2%</f>
        <v>50.001000000000005</v>
      </c>
      <c r="H12" s="45">
        <f t="shared" ref="H12:H75" si="2">+F12*7.5%</f>
        <v>187.50375</v>
      </c>
      <c r="I12" s="45">
        <f t="shared" ref="I12:I75" si="3">SUM(F12:H12)</f>
        <v>2737.5547500000002</v>
      </c>
      <c r="J12" s="45">
        <f t="shared" ref="J12:J75" si="4">+I12*16%</f>
        <v>438.00876000000005</v>
      </c>
      <c r="K12" s="45">
        <f t="shared" ref="K12:K75" si="5">+I12+J12</f>
        <v>3175.5635100000004</v>
      </c>
      <c r="M12" s="1" t="s">
        <v>177</v>
      </c>
    </row>
    <row r="13" spans="1:13">
      <c r="A13" s="2" t="s">
        <v>27</v>
      </c>
      <c r="B13" s="1" t="s">
        <v>28</v>
      </c>
      <c r="C13" s="14">
        <v>5000.1000000000004</v>
      </c>
      <c r="F13" s="45">
        <f t="shared" si="0"/>
        <v>5000.1000000000004</v>
      </c>
      <c r="G13" s="45">
        <f t="shared" si="1"/>
        <v>100.00200000000001</v>
      </c>
      <c r="H13" s="45">
        <f t="shared" si="2"/>
        <v>375.00749999999999</v>
      </c>
      <c r="I13" s="45">
        <f t="shared" si="3"/>
        <v>5475.1095000000005</v>
      </c>
      <c r="J13" s="45">
        <f t="shared" si="4"/>
        <v>876.0175200000001</v>
      </c>
      <c r="K13" s="45">
        <f t="shared" si="5"/>
        <v>6351.1270200000008</v>
      </c>
      <c r="M13" s="1" t="s">
        <v>176</v>
      </c>
    </row>
    <row r="14" spans="1:13">
      <c r="A14" s="2" t="s">
        <v>29</v>
      </c>
      <c r="B14" s="1" t="s">
        <v>30</v>
      </c>
      <c r="C14" s="14">
        <v>3000</v>
      </c>
      <c r="F14" s="45">
        <f t="shared" si="0"/>
        <v>3000</v>
      </c>
      <c r="G14" s="45">
        <f t="shared" si="1"/>
        <v>60</v>
      </c>
      <c r="H14" s="45">
        <f t="shared" si="2"/>
        <v>225</v>
      </c>
      <c r="I14" s="45">
        <f t="shared" si="3"/>
        <v>3285</v>
      </c>
      <c r="J14" s="45">
        <f t="shared" si="4"/>
        <v>525.6</v>
      </c>
      <c r="K14" s="45">
        <f t="shared" si="5"/>
        <v>3810.6</v>
      </c>
      <c r="M14" s="1" t="s">
        <v>176</v>
      </c>
    </row>
    <row r="15" spans="1:13">
      <c r="A15" s="2" t="s">
        <v>31</v>
      </c>
      <c r="B15" s="1" t="s">
        <v>32</v>
      </c>
      <c r="C15" s="14">
        <v>3499.95</v>
      </c>
      <c r="F15" s="45">
        <f t="shared" si="0"/>
        <v>3499.95</v>
      </c>
      <c r="G15" s="45">
        <f t="shared" si="1"/>
        <v>69.998999999999995</v>
      </c>
      <c r="H15" s="45">
        <f t="shared" si="2"/>
        <v>262.49624999999997</v>
      </c>
      <c r="I15" s="45">
        <f t="shared" si="3"/>
        <v>3832.4452499999998</v>
      </c>
      <c r="J15" s="45">
        <f t="shared" si="4"/>
        <v>613.19123999999999</v>
      </c>
      <c r="K15" s="45">
        <f t="shared" si="5"/>
        <v>4445.6364899999999</v>
      </c>
      <c r="M15" s="1" t="s">
        <v>176</v>
      </c>
    </row>
    <row r="16" spans="1:13">
      <c r="A16" s="2" t="s">
        <v>33</v>
      </c>
      <c r="B16" s="1" t="s">
        <v>34</v>
      </c>
      <c r="C16" s="14">
        <v>4295.05</v>
      </c>
      <c r="F16" s="45">
        <f t="shared" si="0"/>
        <v>4295.05</v>
      </c>
      <c r="G16" s="45">
        <f t="shared" si="1"/>
        <v>85.90100000000001</v>
      </c>
      <c r="H16" s="45">
        <f t="shared" si="2"/>
        <v>322.12875000000003</v>
      </c>
      <c r="I16" s="45">
        <f t="shared" si="3"/>
        <v>4703.0797499999999</v>
      </c>
      <c r="J16" s="45">
        <f t="shared" si="4"/>
        <v>752.49275999999998</v>
      </c>
      <c r="K16" s="45">
        <f t="shared" si="5"/>
        <v>5455.57251</v>
      </c>
      <c r="M16" s="1" t="s">
        <v>176</v>
      </c>
    </row>
    <row r="17" spans="1:13">
      <c r="A17" s="2" t="s">
        <v>35</v>
      </c>
      <c r="B17" s="1" t="s">
        <v>36</v>
      </c>
      <c r="C17" s="14">
        <v>7500</v>
      </c>
      <c r="F17" s="45">
        <f t="shared" si="0"/>
        <v>7500</v>
      </c>
      <c r="G17" s="45">
        <f t="shared" si="1"/>
        <v>150</v>
      </c>
      <c r="H17" s="45">
        <f t="shared" si="2"/>
        <v>562.5</v>
      </c>
      <c r="I17" s="45">
        <f t="shared" si="3"/>
        <v>8212.5</v>
      </c>
      <c r="J17" s="45">
        <f t="shared" si="4"/>
        <v>1314</v>
      </c>
      <c r="K17" s="45">
        <f t="shared" si="5"/>
        <v>9526.5</v>
      </c>
      <c r="M17" s="1" t="s">
        <v>176</v>
      </c>
    </row>
    <row r="18" spans="1:13">
      <c r="A18" s="2" t="s">
        <v>37</v>
      </c>
      <c r="B18" s="1" t="s">
        <v>38</v>
      </c>
      <c r="C18" s="14">
        <v>2988.6</v>
      </c>
      <c r="F18" s="45">
        <f t="shared" si="0"/>
        <v>2988.6</v>
      </c>
      <c r="G18" s="45">
        <f t="shared" si="1"/>
        <v>59.771999999999998</v>
      </c>
      <c r="H18" s="45">
        <f t="shared" si="2"/>
        <v>224.14499999999998</v>
      </c>
      <c r="I18" s="45">
        <f t="shared" si="3"/>
        <v>3272.5169999999998</v>
      </c>
      <c r="J18" s="45">
        <f t="shared" si="4"/>
        <v>523.60271999999998</v>
      </c>
      <c r="K18" s="45">
        <f t="shared" si="5"/>
        <v>3796.1197199999997</v>
      </c>
      <c r="M18" s="1" t="s">
        <v>178</v>
      </c>
    </row>
    <row r="19" spans="1:13">
      <c r="A19" s="2" t="s">
        <v>39</v>
      </c>
      <c r="B19" s="1" t="s">
        <v>40</v>
      </c>
      <c r="C19" s="14">
        <v>10000.049999999999</v>
      </c>
      <c r="F19" s="45">
        <f t="shared" si="0"/>
        <v>10000.049999999999</v>
      </c>
      <c r="G19" s="45">
        <f t="shared" si="1"/>
        <v>200.00099999999998</v>
      </c>
      <c r="H19" s="45">
        <f t="shared" si="2"/>
        <v>750.00374999999997</v>
      </c>
      <c r="I19" s="45">
        <f t="shared" si="3"/>
        <v>10950.054749999999</v>
      </c>
      <c r="J19" s="45">
        <f t="shared" si="4"/>
        <v>1752.0087599999999</v>
      </c>
      <c r="K19" s="45">
        <f t="shared" si="5"/>
        <v>12702.06351</v>
      </c>
      <c r="M19" s="1" t="s">
        <v>179</v>
      </c>
    </row>
    <row r="20" spans="1:13">
      <c r="A20" s="2" t="s">
        <v>41</v>
      </c>
      <c r="B20" s="1" t="s">
        <v>42</v>
      </c>
      <c r="C20" s="14">
        <v>1516.69</v>
      </c>
      <c r="F20" s="45">
        <f t="shared" si="0"/>
        <v>1516.69</v>
      </c>
      <c r="G20" s="45">
        <f t="shared" si="1"/>
        <v>30.3338</v>
      </c>
      <c r="H20" s="45">
        <f t="shared" si="2"/>
        <v>113.75175</v>
      </c>
      <c r="I20" s="45">
        <f t="shared" si="3"/>
        <v>1660.7755500000001</v>
      </c>
      <c r="J20" s="45">
        <f t="shared" si="4"/>
        <v>265.72408799999999</v>
      </c>
      <c r="K20" s="45">
        <f t="shared" si="5"/>
        <v>1926.499638</v>
      </c>
      <c r="M20" s="1" t="s">
        <v>176</v>
      </c>
    </row>
    <row r="21" spans="1:13">
      <c r="A21" s="2" t="s">
        <v>43</v>
      </c>
      <c r="B21" s="1" t="s">
        <v>44</v>
      </c>
      <c r="C21" s="14">
        <v>2500.0500000000002</v>
      </c>
      <c r="F21" s="45">
        <f t="shared" si="0"/>
        <v>2500.0500000000002</v>
      </c>
      <c r="G21" s="45">
        <f t="shared" si="1"/>
        <v>50.001000000000005</v>
      </c>
      <c r="H21" s="45">
        <f t="shared" si="2"/>
        <v>187.50375</v>
      </c>
      <c r="I21" s="45">
        <f t="shared" si="3"/>
        <v>2737.5547500000002</v>
      </c>
      <c r="J21" s="45">
        <f t="shared" si="4"/>
        <v>438.00876000000005</v>
      </c>
      <c r="K21" s="45">
        <f t="shared" si="5"/>
        <v>3175.5635100000004</v>
      </c>
      <c r="M21" s="1" t="s">
        <v>179</v>
      </c>
    </row>
    <row r="22" spans="1:13">
      <c r="A22" s="2" t="s">
        <v>45</v>
      </c>
      <c r="B22" s="1" t="s">
        <v>46</v>
      </c>
      <c r="C22" s="14">
        <v>1949.94</v>
      </c>
      <c r="F22" s="45">
        <f t="shared" si="0"/>
        <v>1949.94</v>
      </c>
      <c r="G22" s="45">
        <f t="shared" si="1"/>
        <v>38.998800000000003</v>
      </c>
      <c r="H22" s="45">
        <f t="shared" si="2"/>
        <v>146.24549999999999</v>
      </c>
      <c r="I22" s="45">
        <f t="shared" si="3"/>
        <v>2135.1842999999999</v>
      </c>
      <c r="J22" s="45">
        <f t="shared" si="4"/>
        <v>341.62948799999998</v>
      </c>
      <c r="K22" s="45">
        <f t="shared" si="5"/>
        <v>2476.8137879999999</v>
      </c>
      <c r="M22" s="1" t="s">
        <v>176</v>
      </c>
    </row>
    <row r="23" spans="1:13">
      <c r="A23" s="2" t="s">
        <v>47</v>
      </c>
      <c r="B23" s="1" t="s">
        <v>48</v>
      </c>
      <c r="C23" s="14">
        <v>2500.0500000000002</v>
      </c>
      <c r="F23" s="45">
        <f t="shared" si="0"/>
        <v>2500.0500000000002</v>
      </c>
      <c r="G23" s="45">
        <f t="shared" si="1"/>
        <v>50.001000000000005</v>
      </c>
      <c r="H23" s="45">
        <f t="shared" si="2"/>
        <v>187.50375</v>
      </c>
      <c r="I23" s="45">
        <f t="shared" si="3"/>
        <v>2737.5547500000002</v>
      </c>
      <c r="J23" s="45">
        <f t="shared" si="4"/>
        <v>438.00876000000005</v>
      </c>
      <c r="K23" s="45">
        <f t="shared" si="5"/>
        <v>3175.5635100000004</v>
      </c>
      <c r="M23" s="1" t="s">
        <v>179</v>
      </c>
    </row>
    <row r="24" spans="1:13">
      <c r="A24" s="2" t="s">
        <v>49</v>
      </c>
      <c r="B24" s="1" t="s">
        <v>50</v>
      </c>
      <c r="C24" s="14">
        <v>2500.0500000000002</v>
      </c>
      <c r="F24" s="45">
        <f t="shared" si="0"/>
        <v>2500.0500000000002</v>
      </c>
      <c r="G24" s="45">
        <f t="shared" si="1"/>
        <v>50.001000000000005</v>
      </c>
      <c r="H24" s="45">
        <f t="shared" si="2"/>
        <v>187.50375</v>
      </c>
      <c r="I24" s="45">
        <f t="shared" si="3"/>
        <v>2737.5547500000002</v>
      </c>
      <c r="J24" s="45">
        <f t="shared" si="4"/>
        <v>438.00876000000005</v>
      </c>
      <c r="K24" s="45">
        <f t="shared" si="5"/>
        <v>3175.5635100000004</v>
      </c>
      <c r="M24" s="1" t="s">
        <v>180</v>
      </c>
    </row>
    <row r="25" spans="1:13">
      <c r="A25" s="2" t="s">
        <v>51</v>
      </c>
      <c r="B25" s="1" t="s">
        <v>52</v>
      </c>
      <c r="C25" s="14">
        <v>3080.48</v>
      </c>
      <c r="F25" s="45">
        <f t="shared" si="0"/>
        <v>3080.48</v>
      </c>
      <c r="G25" s="45">
        <f t="shared" si="1"/>
        <v>61.6096</v>
      </c>
      <c r="H25" s="45">
        <f t="shared" si="2"/>
        <v>231.036</v>
      </c>
      <c r="I25" s="45">
        <f t="shared" si="3"/>
        <v>3373.1256000000003</v>
      </c>
      <c r="J25" s="45">
        <f t="shared" si="4"/>
        <v>539.70009600000003</v>
      </c>
      <c r="K25" s="45">
        <f t="shared" si="5"/>
        <v>3912.8256960000003</v>
      </c>
      <c r="M25" s="1" t="s">
        <v>178</v>
      </c>
    </row>
    <row r="26" spans="1:13">
      <c r="A26" s="2" t="s">
        <v>53</v>
      </c>
      <c r="B26" s="1" t="s">
        <v>54</v>
      </c>
      <c r="C26" s="14">
        <v>3300.6</v>
      </c>
      <c r="F26" s="45">
        <f t="shared" si="0"/>
        <v>3300.6</v>
      </c>
      <c r="G26" s="45">
        <f t="shared" si="1"/>
        <v>66.012</v>
      </c>
      <c r="H26" s="45">
        <f t="shared" si="2"/>
        <v>247.54499999999999</v>
      </c>
      <c r="I26" s="45">
        <f t="shared" si="3"/>
        <v>3614.1570000000002</v>
      </c>
      <c r="J26" s="45">
        <f t="shared" si="4"/>
        <v>578.26512000000002</v>
      </c>
      <c r="K26" s="45">
        <f t="shared" si="5"/>
        <v>4192.4221200000002</v>
      </c>
      <c r="M26" s="1" t="s">
        <v>178</v>
      </c>
    </row>
    <row r="27" spans="1:13">
      <c r="A27" s="2" t="s">
        <v>55</v>
      </c>
      <c r="B27" s="1" t="s">
        <v>56</v>
      </c>
      <c r="C27" s="14">
        <v>2500.0500000000002</v>
      </c>
      <c r="F27" s="45">
        <f t="shared" si="0"/>
        <v>2500.0500000000002</v>
      </c>
      <c r="G27" s="45">
        <f t="shared" si="1"/>
        <v>50.001000000000005</v>
      </c>
      <c r="H27" s="45">
        <f t="shared" si="2"/>
        <v>187.50375</v>
      </c>
      <c r="I27" s="45">
        <f t="shared" si="3"/>
        <v>2737.5547500000002</v>
      </c>
      <c r="J27" s="45">
        <f t="shared" si="4"/>
        <v>438.00876000000005</v>
      </c>
      <c r="K27" s="45">
        <f t="shared" si="5"/>
        <v>3175.5635100000004</v>
      </c>
      <c r="M27" s="1" t="s">
        <v>177</v>
      </c>
    </row>
    <row r="28" spans="1:13">
      <c r="A28" s="2" t="s">
        <v>57</v>
      </c>
      <c r="B28" s="1" t="s">
        <v>58</v>
      </c>
      <c r="C28" s="14">
        <v>20000.099999999999</v>
      </c>
      <c r="F28" s="45">
        <f t="shared" si="0"/>
        <v>20000.099999999999</v>
      </c>
      <c r="G28" s="45">
        <f t="shared" si="1"/>
        <v>400.00199999999995</v>
      </c>
      <c r="H28" s="45">
        <f t="shared" si="2"/>
        <v>1500.0074999999999</v>
      </c>
      <c r="I28" s="45">
        <f t="shared" si="3"/>
        <v>21900.109499999999</v>
      </c>
      <c r="J28" s="45">
        <f t="shared" si="4"/>
        <v>3504.0175199999999</v>
      </c>
      <c r="K28" s="45">
        <f t="shared" si="5"/>
        <v>25404.12702</v>
      </c>
      <c r="M28" s="1" t="s">
        <v>179</v>
      </c>
    </row>
    <row r="29" spans="1:13">
      <c r="A29" s="2" t="s">
        <v>59</v>
      </c>
      <c r="B29" s="1" t="s">
        <v>60</v>
      </c>
      <c r="C29" s="14">
        <v>2499.9</v>
      </c>
      <c r="F29" s="45">
        <f t="shared" si="0"/>
        <v>2499.9</v>
      </c>
      <c r="G29" s="45">
        <f t="shared" si="1"/>
        <v>49.998000000000005</v>
      </c>
      <c r="H29" s="45">
        <f t="shared" si="2"/>
        <v>187.49250000000001</v>
      </c>
      <c r="I29" s="45">
        <f t="shared" si="3"/>
        <v>2737.3905</v>
      </c>
      <c r="J29" s="45">
        <f t="shared" si="4"/>
        <v>437.98248000000001</v>
      </c>
      <c r="K29" s="45">
        <f t="shared" si="5"/>
        <v>3175.3729800000001</v>
      </c>
      <c r="M29" s="1" t="s">
        <v>180</v>
      </c>
    </row>
    <row r="30" spans="1:13">
      <c r="A30" s="2" t="s">
        <v>61</v>
      </c>
      <c r="B30" s="1" t="s">
        <v>62</v>
      </c>
      <c r="C30" s="14">
        <v>2500.0500000000002</v>
      </c>
      <c r="F30" s="45">
        <f t="shared" si="0"/>
        <v>2500.0500000000002</v>
      </c>
      <c r="G30" s="45">
        <f t="shared" si="1"/>
        <v>50.001000000000005</v>
      </c>
      <c r="H30" s="45">
        <f t="shared" si="2"/>
        <v>187.50375</v>
      </c>
      <c r="I30" s="45">
        <f t="shared" si="3"/>
        <v>2737.5547500000002</v>
      </c>
      <c r="J30" s="45">
        <f t="shared" si="4"/>
        <v>438.00876000000005</v>
      </c>
      <c r="K30" s="45">
        <f t="shared" si="5"/>
        <v>3175.5635100000004</v>
      </c>
      <c r="M30" s="1" t="s">
        <v>179</v>
      </c>
    </row>
    <row r="31" spans="1:13">
      <c r="A31" s="2" t="s">
        <v>63</v>
      </c>
      <c r="B31" s="1" t="s">
        <v>64</v>
      </c>
      <c r="C31" s="14">
        <v>33000</v>
      </c>
      <c r="F31" s="45">
        <f t="shared" si="0"/>
        <v>33000</v>
      </c>
      <c r="G31" s="45">
        <f t="shared" si="1"/>
        <v>660</v>
      </c>
      <c r="H31" s="45">
        <f t="shared" si="2"/>
        <v>2475</v>
      </c>
      <c r="I31" s="45">
        <f t="shared" si="3"/>
        <v>36135</v>
      </c>
      <c r="J31" s="45">
        <f t="shared" si="4"/>
        <v>5781.6</v>
      </c>
      <c r="K31" s="45">
        <f t="shared" si="5"/>
        <v>41916.6</v>
      </c>
      <c r="M31" s="1" t="s">
        <v>176</v>
      </c>
    </row>
    <row r="32" spans="1:13">
      <c r="A32" s="2" t="s">
        <v>65</v>
      </c>
      <c r="B32" s="1" t="s">
        <v>66</v>
      </c>
      <c r="C32" s="14">
        <v>7500</v>
      </c>
      <c r="F32" s="45">
        <f t="shared" si="0"/>
        <v>7500</v>
      </c>
      <c r="G32" s="45">
        <f t="shared" si="1"/>
        <v>150</v>
      </c>
      <c r="H32" s="45">
        <f t="shared" si="2"/>
        <v>562.5</v>
      </c>
      <c r="I32" s="45">
        <f t="shared" si="3"/>
        <v>8212.5</v>
      </c>
      <c r="J32" s="45">
        <f t="shared" si="4"/>
        <v>1314</v>
      </c>
      <c r="K32" s="45">
        <f t="shared" si="5"/>
        <v>9526.5</v>
      </c>
      <c r="M32" s="1" t="s">
        <v>176</v>
      </c>
    </row>
    <row r="33" spans="1:13">
      <c r="A33" s="2" t="s">
        <v>67</v>
      </c>
      <c r="B33" s="1" t="s">
        <v>68</v>
      </c>
      <c r="C33" s="14">
        <v>3499.95</v>
      </c>
      <c r="F33" s="45">
        <f t="shared" si="0"/>
        <v>3499.95</v>
      </c>
      <c r="G33" s="45">
        <f t="shared" si="1"/>
        <v>69.998999999999995</v>
      </c>
      <c r="H33" s="45">
        <f t="shared" si="2"/>
        <v>262.49624999999997</v>
      </c>
      <c r="I33" s="45">
        <f t="shared" si="3"/>
        <v>3832.4452499999998</v>
      </c>
      <c r="J33" s="45">
        <f t="shared" si="4"/>
        <v>613.19123999999999</v>
      </c>
      <c r="K33" s="45">
        <f t="shared" si="5"/>
        <v>4445.6364899999999</v>
      </c>
      <c r="M33" s="1" t="s">
        <v>176</v>
      </c>
    </row>
    <row r="34" spans="1:13">
      <c r="A34" s="2" t="s">
        <v>69</v>
      </c>
      <c r="B34" s="1" t="s">
        <v>70</v>
      </c>
      <c r="C34" s="14">
        <v>3750</v>
      </c>
      <c r="F34" s="45">
        <f t="shared" si="0"/>
        <v>3750</v>
      </c>
      <c r="G34" s="45">
        <f t="shared" si="1"/>
        <v>75</v>
      </c>
      <c r="H34" s="45">
        <f t="shared" si="2"/>
        <v>281.25</v>
      </c>
      <c r="I34" s="45">
        <f t="shared" si="3"/>
        <v>4106.25</v>
      </c>
      <c r="J34" s="45">
        <f t="shared" si="4"/>
        <v>657</v>
      </c>
      <c r="K34" s="45">
        <f t="shared" si="5"/>
        <v>4763.25</v>
      </c>
      <c r="M34" s="1" t="s">
        <v>179</v>
      </c>
    </row>
    <row r="35" spans="1:13">
      <c r="A35" s="2" t="s">
        <v>71</v>
      </c>
      <c r="B35" s="1" t="s">
        <v>72</v>
      </c>
      <c r="C35" s="14">
        <v>3778.6</v>
      </c>
      <c r="F35" s="45">
        <f t="shared" si="0"/>
        <v>3778.6</v>
      </c>
      <c r="G35" s="45">
        <f t="shared" si="1"/>
        <v>75.572000000000003</v>
      </c>
      <c r="H35" s="45">
        <f t="shared" si="2"/>
        <v>283.39499999999998</v>
      </c>
      <c r="I35" s="45">
        <f t="shared" si="3"/>
        <v>4137.567</v>
      </c>
      <c r="J35" s="45">
        <f t="shared" si="4"/>
        <v>662.01071999999999</v>
      </c>
      <c r="K35" s="45">
        <f t="shared" si="5"/>
        <v>4799.5777200000002</v>
      </c>
      <c r="M35" s="1" t="s">
        <v>178</v>
      </c>
    </row>
    <row r="36" spans="1:13">
      <c r="A36" s="2" t="s">
        <v>73</v>
      </c>
      <c r="B36" s="1" t="s">
        <v>74</v>
      </c>
      <c r="C36" s="14">
        <v>2980</v>
      </c>
      <c r="F36" s="45">
        <f t="shared" si="0"/>
        <v>2980</v>
      </c>
      <c r="G36" s="45">
        <f t="shared" si="1"/>
        <v>59.6</v>
      </c>
      <c r="H36" s="45">
        <f t="shared" si="2"/>
        <v>223.5</v>
      </c>
      <c r="I36" s="45">
        <f t="shared" si="3"/>
        <v>3263.1</v>
      </c>
      <c r="J36" s="45">
        <f t="shared" si="4"/>
        <v>522.096</v>
      </c>
      <c r="K36" s="45">
        <f t="shared" si="5"/>
        <v>3785.1959999999999</v>
      </c>
      <c r="M36" s="1" t="s">
        <v>178</v>
      </c>
    </row>
    <row r="37" spans="1:13">
      <c r="A37" s="2" t="s">
        <v>75</v>
      </c>
      <c r="B37" s="1" t="s">
        <v>76</v>
      </c>
      <c r="C37" s="14">
        <v>2500.0500000000002</v>
      </c>
      <c r="F37" s="45">
        <f t="shared" si="0"/>
        <v>2500.0500000000002</v>
      </c>
      <c r="G37" s="45">
        <f t="shared" si="1"/>
        <v>50.001000000000005</v>
      </c>
      <c r="H37" s="45">
        <f t="shared" si="2"/>
        <v>187.50375</v>
      </c>
      <c r="I37" s="45">
        <f t="shared" si="3"/>
        <v>2737.5547500000002</v>
      </c>
      <c r="J37" s="45">
        <f t="shared" si="4"/>
        <v>438.00876000000005</v>
      </c>
      <c r="K37" s="45">
        <f t="shared" si="5"/>
        <v>3175.5635100000004</v>
      </c>
      <c r="M37" s="1" t="s">
        <v>179</v>
      </c>
    </row>
    <row r="38" spans="1:13">
      <c r="A38" s="2" t="s">
        <v>77</v>
      </c>
      <c r="B38" s="1" t="s">
        <v>78</v>
      </c>
      <c r="C38" s="14">
        <v>3000.06</v>
      </c>
      <c r="F38" s="45">
        <f t="shared" si="0"/>
        <v>3000.06</v>
      </c>
      <c r="G38" s="45">
        <f t="shared" si="1"/>
        <v>60.001199999999997</v>
      </c>
      <c r="H38" s="45">
        <f t="shared" si="2"/>
        <v>225.00449999999998</v>
      </c>
      <c r="I38" s="45">
        <f t="shared" si="3"/>
        <v>3285.0657000000001</v>
      </c>
      <c r="J38" s="45">
        <f t="shared" si="4"/>
        <v>525.61051199999997</v>
      </c>
      <c r="K38" s="45">
        <f t="shared" si="5"/>
        <v>3810.6762120000003</v>
      </c>
      <c r="M38" s="1" t="s">
        <v>179</v>
      </c>
    </row>
    <row r="39" spans="1:13">
      <c r="A39" s="2" t="s">
        <v>79</v>
      </c>
      <c r="B39" s="1" t="s">
        <v>80</v>
      </c>
      <c r="C39" s="14">
        <v>3499.95</v>
      </c>
      <c r="F39" s="45">
        <f t="shared" si="0"/>
        <v>3499.95</v>
      </c>
      <c r="G39" s="45">
        <f t="shared" si="1"/>
        <v>69.998999999999995</v>
      </c>
      <c r="H39" s="45">
        <f t="shared" si="2"/>
        <v>262.49624999999997</v>
      </c>
      <c r="I39" s="45">
        <f t="shared" si="3"/>
        <v>3832.4452499999998</v>
      </c>
      <c r="J39" s="45">
        <f t="shared" si="4"/>
        <v>613.19123999999999</v>
      </c>
      <c r="K39" s="45">
        <f t="shared" si="5"/>
        <v>4445.6364899999999</v>
      </c>
      <c r="M39" s="1" t="s">
        <v>179</v>
      </c>
    </row>
    <row r="40" spans="1:13">
      <c r="A40" s="2" t="s">
        <v>81</v>
      </c>
      <c r="B40" s="1" t="s">
        <v>82</v>
      </c>
      <c r="C40" s="14">
        <v>4152.6000000000004</v>
      </c>
      <c r="F40" s="45">
        <f t="shared" si="0"/>
        <v>4152.6000000000004</v>
      </c>
      <c r="G40" s="45">
        <f t="shared" si="1"/>
        <v>83.052000000000007</v>
      </c>
      <c r="H40" s="45">
        <f t="shared" si="2"/>
        <v>311.44499999999999</v>
      </c>
      <c r="I40" s="45">
        <f t="shared" si="3"/>
        <v>4547.0969999999998</v>
      </c>
      <c r="J40" s="45">
        <f t="shared" si="4"/>
        <v>727.53552000000002</v>
      </c>
      <c r="K40" s="45">
        <f t="shared" si="5"/>
        <v>5274.6325200000001</v>
      </c>
      <c r="M40" s="1" t="s">
        <v>178</v>
      </c>
    </row>
    <row r="41" spans="1:13">
      <c r="A41" s="2" t="s">
        <v>83</v>
      </c>
      <c r="B41" s="1" t="s">
        <v>84</v>
      </c>
      <c r="C41" s="14">
        <v>3470.6</v>
      </c>
      <c r="F41" s="45">
        <f t="shared" si="0"/>
        <v>3470.6</v>
      </c>
      <c r="G41" s="45">
        <f t="shared" si="1"/>
        <v>69.412000000000006</v>
      </c>
      <c r="H41" s="45">
        <f t="shared" si="2"/>
        <v>260.29499999999996</v>
      </c>
      <c r="I41" s="45">
        <f t="shared" si="3"/>
        <v>3800.3069999999998</v>
      </c>
      <c r="J41" s="45">
        <f t="shared" si="4"/>
        <v>608.04912000000002</v>
      </c>
      <c r="K41" s="45">
        <f t="shared" si="5"/>
        <v>4408.3561199999995</v>
      </c>
      <c r="M41" s="1" t="s">
        <v>178</v>
      </c>
    </row>
    <row r="42" spans="1:13">
      <c r="A42" s="2" t="s">
        <v>85</v>
      </c>
      <c r="B42" s="1" t="s">
        <v>86</v>
      </c>
      <c r="C42" s="14">
        <v>3000</v>
      </c>
      <c r="F42" s="45">
        <f t="shared" si="0"/>
        <v>3000</v>
      </c>
      <c r="G42" s="45">
        <f t="shared" si="1"/>
        <v>60</v>
      </c>
      <c r="H42" s="45">
        <f t="shared" si="2"/>
        <v>225</v>
      </c>
      <c r="I42" s="45">
        <f t="shared" si="3"/>
        <v>3285</v>
      </c>
      <c r="J42" s="45">
        <f t="shared" si="4"/>
        <v>525.6</v>
      </c>
      <c r="K42" s="45">
        <f t="shared" si="5"/>
        <v>3810.6</v>
      </c>
      <c r="M42" s="1" t="s">
        <v>176</v>
      </c>
    </row>
    <row r="43" spans="1:13">
      <c r="A43" s="2" t="s">
        <v>87</v>
      </c>
      <c r="B43" s="1" t="s">
        <v>88</v>
      </c>
      <c r="C43" s="14">
        <v>3490</v>
      </c>
      <c r="F43" s="45">
        <f t="shared" si="0"/>
        <v>3490</v>
      </c>
      <c r="G43" s="45">
        <f t="shared" si="1"/>
        <v>69.8</v>
      </c>
      <c r="H43" s="45">
        <f t="shared" si="2"/>
        <v>261.75</v>
      </c>
      <c r="I43" s="45">
        <f t="shared" si="3"/>
        <v>3821.55</v>
      </c>
      <c r="J43" s="45">
        <f t="shared" si="4"/>
        <v>611.44800000000009</v>
      </c>
      <c r="K43" s="45">
        <f t="shared" si="5"/>
        <v>4432.9980000000005</v>
      </c>
      <c r="M43" s="1" t="s">
        <v>180</v>
      </c>
    </row>
    <row r="44" spans="1:13">
      <c r="A44" s="2" t="s">
        <v>89</v>
      </c>
      <c r="B44" s="1" t="s">
        <v>90</v>
      </c>
      <c r="C44" s="14">
        <v>3466.71</v>
      </c>
      <c r="F44" s="45">
        <f t="shared" si="0"/>
        <v>3466.71</v>
      </c>
      <c r="G44" s="45">
        <f t="shared" si="1"/>
        <v>69.334199999999996</v>
      </c>
      <c r="H44" s="45">
        <f t="shared" si="2"/>
        <v>260.00324999999998</v>
      </c>
      <c r="I44" s="45">
        <f t="shared" si="3"/>
        <v>3796.04745</v>
      </c>
      <c r="J44" s="45">
        <f t="shared" si="4"/>
        <v>607.36759200000006</v>
      </c>
      <c r="K44" s="45">
        <f t="shared" si="5"/>
        <v>4403.4150420000005</v>
      </c>
      <c r="M44" s="1" t="s">
        <v>176</v>
      </c>
    </row>
    <row r="45" spans="1:13">
      <c r="A45" s="2" t="s">
        <v>91</v>
      </c>
      <c r="B45" s="1" t="s">
        <v>92</v>
      </c>
      <c r="C45" s="14">
        <v>1750.05</v>
      </c>
      <c r="F45" s="45">
        <f t="shared" si="0"/>
        <v>1750.05</v>
      </c>
      <c r="G45" s="45">
        <f t="shared" si="1"/>
        <v>35.000999999999998</v>
      </c>
      <c r="H45" s="45">
        <f t="shared" si="2"/>
        <v>131.25375</v>
      </c>
      <c r="I45" s="45">
        <f t="shared" si="3"/>
        <v>1916.30475</v>
      </c>
      <c r="J45" s="45">
        <f t="shared" si="4"/>
        <v>306.60876000000002</v>
      </c>
      <c r="K45" s="45">
        <f t="shared" si="5"/>
        <v>2222.9135099999999</v>
      </c>
      <c r="M45" s="1" t="s">
        <v>179</v>
      </c>
    </row>
    <row r="46" spans="1:13">
      <c r="A46" s="2" t="s">
        <v>93</v>
      </c>
      <c r="B46" s="1" t="s">
        <v>94</v>
      </c>
      <c r="C46" s="14">
        <v>2750.1</v>
      </c>
      <c r="F46" s="45">
        <f t="shared" si="0"/>
        <v>2750.1</v>
      </c>
      <c r="G46" s="45">
        <f t="shared" si="1"/>
        <v>55.002000000000002</v>
      </c>
      <c r="H46" s="45">
        <f t="shared" si="2"/>
        <v>206.25749999999999</v>
      </c>
      <c r="I46" s="45">
        <f t="shared" si="3"/>
        <v>3011.3595</v>
      </c>
      <c r="J46" s="45">
        <f t="shared" si="4"/>
        <v>481.81752</v>
      </c>
      <c r="K46" s="45">
        <f t="shared" si="5"/>
        <v>3493.1770200000001</v>
      </c>
      <c r="M46" s="1" t="s">
        <v>180</v>
      </c>
    </row>
    <row r="47" spans="1:13">
      <c r="A47" s="2" t="s">
        <v>95</v>
      </c>
      <c r="B47" s="1" t="s">
        <v>96</v>
      </c>
      <c r="C47" s="14">
        <v>3750</v>
      </c>
      <c r="F47" s="45">
        <f t="shared" si="0"/>
        <v>3750</v>
      </c>
      <c r="G47" s="45">
        <f t="shared" si="1"/>
        <v>75</v>
      </c>
      <c r="H47" s="45">
        <f t="shared" si="2"/>
        <v>281.25</v>
      </c>
      <c r="I47" s="45">
        <f t="shared" si="3"/>
        <v>4106.25</v>
      </c>
      <c r="J47" s="45">
        <f t="shared" si="4"/>
        <v>657</v>
      </c>
      <c r="K47" s="45">
        <f t="shared" si="5"/>
        <v>4763.25</v>
      </c>
      <c r="M47" s="1" t="s">
        <v>179</v>
      </c>
    </row>
    <row r="48" spans="1:13">
      <c r="A48" s="2" t="s">
        <v>97</v>
      </c>
      <c r="B48" s="1" t="s">
        <v>98</v>
      </c>
      <c r="C48" s="14">
        <v>2910.1</v>
      </c>
      <c r="F48" s="45">
        <f t="shared" si="0"/>
        <v>2910.1</v>
      </c>
      <c r="G48" s="45">
        <f t="shared" si="1"/>
        <v>58.201999999999998</v>
      </c>
      <c r="H48" s="45">
        <f t="shared" si="2"/>
        <v>218.25749999999999</v>
      </c>
      <c r="I48" s="45">
        <f t="shared" si="3"/>
        <v>3186.5594999999998</v>
      </c>
      <c r="J48" s="45">
        <f t="shared" si="4"/>
        <v>509.84951999999998</v>
      </c>
      <c r="K48" s="45">
        <f t="shared" si="5"/>
        <v>3696.4090200000001</v>
      </c>
      <c r="M48" s="1" t="s">
        <v>180</v>
      </c>
    </row>
    <row r="49" spans="1:13">
      <c r="A49" s="2" t="s">
        <v>99</v>
      </c>
      <c r="B49" s="1" t="s">
        <v>100</v>
      </c>
      <c r="C49" s="14">
        <v>7000.05</v>
      </c>
      <c r="F49" s="45">
        <f t="shared" si="0"/>
        <v>7000.05</v>
      </c>
      <c r="G49" s="45">
        <f t="shared" si="1"/>
        <v>140.001</v>
      </c>
      <c r="H49" s="45">
        <f t="shared" si="2"/>
        <v>525.00374999999997</v>
      </c>
      <c r="I49" s="45">
        <f t="shared" si="3"/>
        <v>7665.0547500000002</v>
      </c>
      <c r="J49" s="45">
        <f t="shared" si="4"/>
        <v>1226.40876</v>
      </c>
      <c r="K49" s="45">
        <f t="shared" si="5"/>
        <v>8891.4635099999996</v>
      </c>
      <c r="M49" s="1" t="s">
        <v>176</v>
      </c>
    </row>
    <row r="50" spans="1:13">
      <c r="A50" s="2" t="s">
        <v>101</v>
      </c>
      <c r="B50" s="1" t="s">
        <v>102</v>
      </c>
      <c r="C50" s="14">
        <v>3000.6</v>
      </c>
      <c r="F50" s="45">
        <f t="shared" si="0"/>
        <v>3000.6</v>
      </c>
      <c r="G50" s="45">
        <f t="shared" si="1"/>
        <v>60.012</v>
      </c>
      <c r="H50" s="45">
        <f t="shared" si="2"/>
        <v>225.04499999999999</v>
      </c>
      <c r="I50" s="45">
        <f t="shared" si="3"/>
        <v>3285.6570000000002</v>
      </c>
      <c r="J50" s="45">
        <f t="shared" si="4"/>
        <v>525.70512000000008</v>
      </c>
      <c r="K50" s="45">
        <f t="shared" si="5"/>
        <v>3811.3621200000002</v>
      </c>
      <c r="M50" s="1" t="s">
        <v>178</v>
      </c>
    </row>
    <row r="51" spans="1:13">
      <c r="A51" s="2" t="s">
        <v>103</v>
      </c>
      <c r="B51" s="1" t="s">
        <v>104</v>
      </c>
      <c r="C51" s="14">
        <v>1949.94</v>
      </c>
      <c r="F51" s="45">
        <f t="shared" si="0"/>
        <v>1949.94</v>
      </c>
      <c r="G51" s="45">
        <f t="shared" si="1"/>
        <v>38.998800000000003</v>
      </c>
      <c r="H51" s="45">
        <f t="shared" si="2"/>
        <v>146.24549999999999</v>
      </c>
      <c r="I51" s="45">
        <f t="shared" si="3"/>
        <v>2135.1842999999999</v>
      </c>
      <c r="J51" s="45">
        <f t="shared" si="4"/>
        <v>341.62948799999998</v>
      </c>
      <c r="K51" s="45">
        <f t="shared" si="5"/>
        <v>2476.8137879999999</v>
      </c>
      <c r="M51" s="1" t="s">
        <v>176</v>
      </c>
    </row>
    <row r="52" spans="1:13">
      <c r="A52" s="2" t="s">
        <v>105</v>
      </c>
      <c r="B52" s="1" t="s">
        <v>106</v>
      </c>
      <c r="C52" s="14">
        <v>1070.3599999999999</v>
      </c>
      <c r="F52" s="45">
        <f t="shared" si="0"/>
        <v>1070.3599999999999</v>
      </c>
      <c r="G52" s="45">
        <f t="shared" si="1"/>
        <v>21.4072</v>
      </c>
      <c r="H52" s="45">
        <f t="shared" si="2"/>
        <v>80.276999999999987</v>
      </c>
      <c r="I52" s="45">
        <f t="shared" si="3"/>
        <v>1172.0442</v>
      </c>
      <c r="J52" s="45">
        <f t="shared" si="4"/>
        <v>187.527072</v>
      </c>
      <c r="K52" s="45">
        <f t="shared" si="5"/>
        <v>1359.5712720000001</v>
      </c>
      <c r="M52" s="1" t="s">
        <v>178</v>
      </c>
    </row>
    <row r="53" spans="1:13">
      <c r="A53" s="2" t="s">
        <v>107</v>
      </c>
      <c r="B53" s="1" t="s">
        <v>108</v>
      </c>
      <c r="C53" s="14">
        <v>2799.9</v>
      </c>
      <c r="F53" s="45">
        <f t="shared" si="0"/>
        <v>2799.9</v>
      </c>
      <c r="G53" s="45">
        <f t="shared" si="1"/>
        <v>55.998000000000005</v>
      </c>
      <c r="H53" s="45">
        <f t="shared" si="2"/>
        <v>209.99250000000001</v>
      </c>
      <c r="I53" s="45">
        <f t="shared" si="3"/>
        <v>3065.8905</v>
      </c>
      <c r="J53" s="45">
        <f t="shared" si="4"/>
        <v>490.54248000000001</v>
      </c>
      <c r="K53" s="45">
        <f t="shared" si="5"/>
        <v>3556.43298</v>
      </c>
      <c r="M53" s="1" t="s">
        <v>180</v>
      </c>
    </row>
    <row r="54" spans="1:13">
      <c r="A54" s="2" t="s">
        <v>109</v>
      </c>
      <c r="B54" s="1" t="s">
        <v>110</v>
      </c>
      <c r="C54" s="14">
        <v>10000</v>
      </c>
      <c r="F54" s="45">
        <f t="shared" si="0"/>
        <v>10000</v>
      </c>
      <c r="G54" s="45">
        <f t="shared" si="1"/>
        <v>200</v>
      </c>
      <c r="H54" s="45">
        <f t="shared" si="2"/>
        <v>750</v>
      </c>
      <c r="I54" s="45">
        <f t="shared" si="3"/>
        <v>10950</v>
      </c>
      <c r="J54" s="45">
        <f t="shared" si="4"/>
        <v>1752</v>
      </c>
      <c r="K54" s="45">
        <f t="shared" si="5"/>
        <v>12702</v>
      </c>
      <c r="M54" s="1" t="s">
        <v>181</v>
      </c>
    </row>
    <row r="55" spans="1:13">
      <c r="A55" s="2" t="s">
        <v>111</v>
      </c>
      <c r="B55" s="1" t="s">
        <v>112</v>
      </c>
      <c r="C55" s="14">
        <v>1733.36</v>
      </c>
      <c r="F55" s="45">
        <f t="shared" si="0"/>
        <v>1733.36</v>
      </c>
      <c r="G55" s="45">
        <f t="shared" si="1"/>
        <v>34.667200000000001</v>
      </c>
      <c r="H55" s="45">
        <f t="shared" si="2"/>
        <v>130.00199999999998</v>
      </c>
      <c r="I55" s="45">
        <f t="shared" si="3"/>
        <v>1898.0291999999999</v>
      </c>
      <c r="J55" s="45">
        <f t="shared" si="4"/>
        <v>303.68467199999998</v>
      </c>
      <c r="K55" s="45">
        <f t="shared" si="5"/>
        <v>2201.7138719999998</v>
      </c>
      <c r="M55" s="1" t="s">
        <v>176</v>
      </c>
    </row>
    <row r="56" spans="1:13">
      <c r="A56" s="2" t="s">
        <v>113</v>
      </c>
      <c r="B56" s="1" t="s">
        <v>114</v>
      </c>
      <c r="C56" s="14">
        <v>1750.05</v>
      </c>
      <c r="F56" s="45">
        <f t="shared" si="0"/>
        <v>1750.05</v>
      </c>
      <c r="G56" s="45">
        <f t="shared" si="1"/>
        <v>35.000999999999998</v>
      </c>
      <c r="H56" s="45">
        <f t="shared" si="2"/>
        <v>131.25375</v>
      </c>
      <c r="I56" s="45">
        <f t="shared" si="3"/>
        <v>1916.30475</v>
      </c>
      <c r="J56" s="45">
        <f t="shared" si="4"/>
        <v>306.60876000000002</v>
      </c>
      <c r="K56" s="45">
        <f t="shared" si="5"/>
        <v>2222.9135099999999</v>
      </c>
      <c r="M56" s="1" t="s">
        <v>179</v>
      </c>
    </row>
    <row r="57" spans="1:13">
      <c r="A57" s="2" t="s">
        <v>115</v>
      </c>
      <c r="B57" s="1" t="s">
        <v>116</v>
      </c>
      <c r="C57" s="14">
        <v>3000</v>
      </c>
      <c r="F57" s="45">
        <f t="shared" si="0"/>
        <v>3000</v>
      </c>
      <c r="G57" s="45">
        <f t="shared" si="1"/>
        <v>60</v>
      </c>
      <c r="H57" s="45">
        <f t="shared" si="2"/>
        <v>225</v>
      </c>
      <c r="I57" s="45">
        <f t="shared" si="3"/>
        <v>3285</v>
      </c>
      <c r="J57" s="45">
        <f t="shared" si="4"/>
        <v>525.6</v>
      </c>
      <c r="K57" s="45">
        <f t="shared" si="5"/>
        <v>3810.6</v>
      </c>
      <c r="M57" s="1" t="s">
        <v>180</v>
      </c>
    </row>
    <row r="58" spans="1:13">
      <c r="A58" s="2" t="s">
        <v>117</v>
      </c>
      <c r="B58" s="1" t="s">
        <v>118</v>
      </c>
      <c r="C58" s="14">
        <v>3340</v>
      </c>
      <c r="F58" s="45">
        <f t="shared" si="0"/>
        <v>3340</v>
      </c>
      <c r="G58" s="45">
        <f t="shared" si="1"/>
        <v>66.8</v>
      </c>
      <c r="H58" s="45">
        <f t="shared" si="2"/>
        <v>250.5</v>
      </c>
      <c r="I58" s="45">
        <f t="shared" si="3"/>
        <v>3657.3</v>
      </c>
      <c r="J58" s="45">
        <f t="shared" si="4"/>
        <v>585.16800000000001</v>
      </c>
      <c r="K58" s="45">
        <f t="shared" si="5"/>
        <v>4242.4679999999998</v>
      </c>
      <c r="M58" s="1" t="s">
        <v>178</v>
      </c>
    </row>
    <row r="59" spans="1:13">
      <c r="A59" s="2" t="s">
        <v>119</v>
      </c>
      <c r="B59" s="1" t="s">
        <v>120</v>
      </c>
      <c r="C59" s="14">
        <v>3899.89</v>
      </c>
      <c r="F59" s="45">
        <f t="shared" si="0"/>
        <v>3899.89</v>
      </c>
      <c r="G59" s="45">
        <f t="shared" si="1"/>
        <v>77.997799999999998</v>
      </c>
      <c r="H59" s="45">
        <f t="shared" si="2"/>
        <v>292.49174999999997</v>
      </c>
      <c r="I59" s="45">
        <f t="shared" si="3"/>
        <v>4270.3795499999997</v>
      </c>
      <c r="J59" s="45">
        <f t="shared" si="4"/>
        <v>683.26072799999997</v>
      </c>
      <c r="K59" s="45">
        <f t="shared" si="5"/>
        <v>4953.6402779999999</v>
      </c>
      <c r="M59" s="1" t="s">
        <v>176</v>
      </c>
    </row>
    <row r="60" spans="1:13">
      <c r="A60" s="2" t="s">
        <v>121</v>
      </c>
      <c r="B60" s="1" t="s">
        <v>122</v>
      </c>
      <c r="C60" s="14">
        <v>4999.95</v>
      </c>
      <c r="F60" s="45">
        <f t="shared" si="0"/>
        <v>4999.95</v>
      </c>
      <c r="G60" s="45">
        <f t="shared" si="1"/>
        <v>99.998999999999995</v>
      </c>
      <c r="H60" s="45">
        <f t="shared" si="2"/>
        <v>374.99624999999997</v>
      </c>
      <c r="I60" s="45">
        <f t="shared" si="3"/>
        <v>5474.9452499999998</v>
      </c>
      <c r="J60" s="45">
        <f t="shared" si="4"/>
        <v>875.99123999999995</v>
      </c>
      <c r="K60" s="45">
        <f t="shared" si="5"/>
        <v>6350.93649</v>
      </c>
      <c r="M60" s="1" t="s">
        <v>182</v>
      </c>
    </row>
    <row r="61" spans="1:13">
      <c r="A61" s="2" t="s">
        <v>123</v>
      </c>
      <c r="B61" s="1" t="s">
        <v>124</v>
      </c>
      <c r="C61" s="14">
        <v>4037</v>
      </c>
      <c r="F61" s="45">
        <f t="shared" si="0"/>
        <v>4037</v>
      </c>
      <c r="G61" s="45">
        <f t="shared" si="1"/>
        <v>80.739999999999995</v>
      </c>
      <c r="H61" s="45">
        <f t="shared" si="2"/>
        <v>302.77499999999998</v>
      </c>
      <c r="I61" s="45">
        <f t="shared" si="3"/>
        <v>4420.5149999999994</v>
      </c>
      <c r="J61" s="45">
        <f t="shared" si="4"/>
        <v>707.28239999999994</v>
      </c>
      <c r="K61" s="45">
        <f t="shared" si="5"/>
        <v>5127.7973999999995</v>
      </c>
      <c r="M61" s="1" t="s">
        <v>178</v>
      </c>
    </row>
    <row r="62" spans="1:13">
      <c r="A62" s="2" t="s">
        <v>125</v>
      </c>
      <c r="B62" s="1" t="s">
        <v>126</v>
      </c>
      <c r="C62" s="14">
        <v>3737.73</v>
      </c>
      <c r="F62" s="45">
        <f t="shared" si="0"/>
        <v>3737.73</v>
      </c>
      <c r="G62" s="45">
        <f t="shared" si="1"/>
        <v>74.754599999999996</v>
      </c>
      <c r="H62" s="45">
        <f t="shared" si="2"/>
        <v>280.32974999999999</v>
      </c>
      <c r="I62" s="45">
        <f t="shared" si="3"/>
        <v>4092.8143500000001</v>
      </c>
      <c r="J62" s="45">
        <f t="shared" si="4"/>
        <v>654.85029600000007</v>
      </c>
      <c r="K62" s="45">
        <f t="shared" si="5"/>
        <v>4747.6646460000002</v>
      </c>
      <c r="M62" s="1" t="s">
        <v>180</v>
      </c>
    </row>
    <row r="63" spans="1:13">
      <c r="A63" s="2" t="s">
        <v>127</v>
      </c>
      <c r="B63" s="1" t="s">
        <v>128</v>
      </c>
      <c r="C63" s="14">
        <v>1999.95</v>
      </c>
      <c r="F63" s="45">
        <f t="shared" si="0"/>
        <v>1999.95</v>
      </c>
      <c r="G63" s="45">
        <f t="shared" si="1"/>
        <v>39.999000000000002</v>
      </c>
      <c r="H63" s="45">
        <f t="shared" si="2"/>
        <v>149.99625</v>
      </c>
      <c r="I63" s="45">
        <f t="shared" si="3"/>
        <v>2189.9452500000002</v>
      </c>
      <c r="J63" s="45">
        <f t="shared" si="4"/>
        <v>350.39124000000004</v>
      </c>
      <c r="K63" s="45">
        <f t="shared" si="5"/>
        <v>2540.3364900000001</v>
      </c>
      <c r="M63" s="1" t="s">
        <v>180</v>
      </c>
    </row>
    <row r="64" spans="1:13">
      <c r="A64" s="2" t="s">
        <v>129</v>
      </c>
      <c r="B64" s="1" t="s">
        <v>130</v>
      </c>
      <c r="C64" s="14">
        <v>2000.1</v>
      </c>
      <c r="F64" s="45">
        <f t="shared" si="0"/>
        <v>2000.1</v>
      </c>
      <c r="G64" s="45">
        <f t="shared" si="1"/>
        <v>40.002000000000002</v>
      </c>
      <c r="H64" s="45">
        <f t="shared" si="2"/>
        <v>150.00749999999999</v>
      </c>
      <c r="I64" s="45">
        <f t="shared" si="3"/>
        <v>2190.1095</v>
      </c>
      <c r="J64" s="45">
        <f t="shared" si="4"/>
        <v>350.41752000000002</v>
      </c>
      <c r="K64" s="45">
        <f t="shared" si="5"/>
        <v>2540.52702</v>
      </c>
      <c r="M64" s="1" t="s">
        <v>180</v>
      </c>
    </row>
    <row r="65" spans="1:13">
      <c r="A65" s="2" t="s">
        <v>131</v>
      </c>
      <c r="B65" s="1" t="s">
        <v>132</v>
      </c>
      <c r="C65" s="14">
        <v>7000.05</v>
      </c>
      <c r="F65" s="45">
        <f t="shared" si="0"/>
        <v>7000.05</v>
      </c>
      <c r="G65" s="45">
        <f t="shared" si="1"/>
        <v>140.001</v>
      </c>
      <c r="H65" s="45">
        <f t="shared" si="2"/>
        <v>525.00374999999997</v>
      </c>
      <c r="I65" s="45">
        <f t="shared" si="3"/>
        <v>7665.0547500000002</v>
      </c>
      <c r="J65" s="45">
        <f t="shared" si="4"/>
        <v>1226.40876</v>
      </c>
      <c r="K65" s="45">
        <f t="shared" si="5"/>
        <v>8891.4635099999996</v>
      </c>
      <c r="M65" s="1" t="s">
        <v>182</v>
      </c>
    </row>
    <row r="66" spans="1:13">
      <c r="A66" s="2" t="s">
        <v>133</v>
      </c>
      <c r="B66" s="1" t="s">
        <v>134</v>
      </c>
      <c r="C66" s="14">
        <v>13800</v>
      </c>
      <c r="F66" s="45">
        <f t="shared" si="0"/>
        <v>13800</v>
      </c>
      <c r="G66" s="45">
        <f t="shared" si="1"/>
        <v>276</v>
      </c>
      <c r="H66" s="45">
        <f t="shared" si="2"/>
        <v>1035</v>
      </c>
      <c r="I66" s="45">
        <f t="shared" si="3"/>
        <v>15111</v>
      </c>
      <c r="J66" s="45">
        <f t="shared" si="4"/>
        <v>2417.7600000000002</v>
      </c>
      <c r="K66" s="45">
        <f t="shared" si="5"/>
        <v>17528.760000000002</v>
      </c>
      <c r="M66" s="1" t="s">
        <v>176</v>
      </c>
    </row>
    <row r="67" spans="1:13">
      <c r="A67" s="2" t="s">
        <v>135</v>
      </c>
      <c r="B67" s="1" t="s">
        <v>136</v>
      </c>
      <c r="C67" s="14">
        <v>3315</v>
      </c>
      <c r="F67" s="45">
        <f t="shared" si="0"/>
        <v>3315</v>
      </c>
      <c r="G67" s="45">
        <f t="shared" si="1"/>
        <v>66.3</v>
      </c>
      <c r="H67" s="45">
        <f t="shared" si="2"/>
        <v>248.625</v>
      </c>
      <c r="I67" s="45">
        <f t="shared" si="3"/>
        <v>3629.9250000000002</v>
      </c>
      <c r="J67" s="45">
        <f t="shared" si="4"/>
        <v>580.78800000000001</v>
      </c>
      <c r="K67" s="45">
        <f t="shared" si="5"/>
        <v>4210.7129999999997</v>
      </c>
      <c r="M67" s="1" t="s">
        <v>180</v>
      </c>
    </row>
    <row r="68" spans="1:13">
      <c r="A68" s="2" t="s">
        <v>137</v>
      </c>
      <c r="B68" s="1" t="s">
        <v>138</v>
      </c>
      <c r="C68" s="14">
        <v>5868.75</v>
      </c>
      <c r="F68" s="45">
        <f t="shared" si="0"/>
        <v>5868.75</v>
      </c>
      <c r="G68" s="45">
        <f t="shared" si="1"/>
        <v>117.375</v>
      </c>
      <c r="H68" s="45">
        <f t="shared" si="2"/>
        <v>440.15625</v>
      </c>
      <c r="I68" s="45">
        <f t="shared" si="3"/>
        <v>6426.28125</v>
      </c>
      <c r="J68" s="45">
        <f t="shared" si="4"/>
        <v>1028.2049999999999</v>
      </c>
      <c r="K68" s="45">
        <f t="shared" si="5"/>
        <v>7454.4862499999999</v>
      </c>
      <c r="M68" s="1" t="s">
        <v>179</v>
      </c>
    </row>
    <row r="69" spans="1:13">
      <c r="A69" s="2" t="s">
        <v>139</v>
      </c>
      <c r="B69" s="1" t="s">
        <v>140</v>
      </c>
      <c r="C69" s="14">
        <v>3750</v>
      </c>
      <c r="F69" s="45">
        <f t="shared" si="0"/>
        <v>3750</v>
      </c>
      <c r="G69" s="45">
        <f t="shared" si="1"/>
        <v>75</v>
      </c>
      <c r="H69" s="45">
        <f t="shared" si="2"/>
        <v>281.25</v>
      </c>
      <c r="I69" s="45">
        <f t="shared" si="3"/>
        <v>4106.25</v>
      </c>
      <c r="J69" s="45">
        <f t="shared" si="4"/>
        <v>657</v>
      </c>
      <c r="K69" s="45">
        <f t="shared" si="5"/>
        <v>4763.25</v>
      </c>
      <c r="M69" s="1" t="s">
        <v>180</v>
      </c>
    </row>
    <row r="70" spans="1:13">
      <c r="A70" s="2" t="s">
        <v>141</v>
      </c>
      <c r="B70" s="1" t="s">
        <v>142</v>
      </c>
      <c r="C70" s="14">
        <v>3048.6</v>
      </c>
      <c r="F70" s="45">
        <f t="shared" si="0"/>
        <v>3048.6</v>
      </c>
      <c r="G70" s="45">
        <f t="shared" si="1"/>
        <v>60.972000000000001</v>
      </c>
      <c r="H70" s="45">
        <f t="shared" si="2"/>
        <v>228.64499999999998</v>
      </c>
      <c r="I70" s="45">
        <f t="shared" si="3"/>
        <v>3338.2170000000001</v>
      </c>
      <c r="J70" s="45">
        <f t="shared" si="4"/>
        <v>534.11472000000003</v>
      </c>
      <c r="K70" s="45">
        <f t="shared" si="5"/>
        <v>3872.3317200000001</v>
      </c>
      <c r="M70" s="1" t="s">
        <v>178</v>
      </c>
    </row>
    <row r="71" spans="1:13">
      <c r="A71" s="2" t="s">
        <v>143</v>
      </c>
      <c r="B71" s="1" t="s">
        <v>144</v>
      </c>
      <c r="C71" s="14">
        <v>3750</v>
      </c>
      <c r="F71" s="45">
        <f t="shared" si="0"/>
        <v>3750</v>
      </c>
      <c r="G71" s="45">
        <f t="shared" si="1"/>
        <v>75</v>
      </c>
      <c r="H71" s="45">
        <f t="shared" si="2"/>
        <v>281.25</v>
      </c>
      <c r="I71" s="45">
        <f t="shared" si="3"/>
        <v>4106.25</v>
      </c>
      <c r="J71" s="45">
        <f t="shared" si="4"/>
        <v>657</v>
      </c>
      <c r="K71" s="45">
        <f t="shared" si="5"/>
        <v>4763.25</v>
      </c>
      <c r="M71" s="1" t="s">
        <v>181</v>
      </c>
    </row>
    <row r="72" spans="1:13">
      <c r="A72" s="2" t="s">
        <v>145</v>
      </c>
      <c r="B72" s="1" t="s">
        <v>146</v>
      </c>
      <c r="C72" s="14">
        <v>3499.95</v>
      </c>
      <c r="F72" s="45">
        <f t="shared" si="0"/>
        <v>3499.95</v>
      </c>
      <c r="G72" s="45">
        <f t="shared" si="1"/>
        <v>69.998999999999995</v>
      </c>
      <c r="H72" s="45">
        <f t="shared" si="2"/>
        <v>262.49624999999997</v>
      </c>
      <c r="I72" s="45">
        <f t="shared" si="3"/>
        <v>3832.4452499999998</v>
      </c>
      <c r="J72" s="45">
        <f t="shared" si="4"/>
        <v>613.19123999999999</v>
      </c>
      <c r="K72" s="45">
        <f t="shared" si="5"/>
        <v>4445.6364899999999</v>
      </c>
      <c r="M72" s="1" t="s">
        <v>176</v>
      </c>
    </row>
    <row r="73" spans="1:13">
      <c r="A73" s="2" t="s">
        <v>147</v>
      </c>
      <c r="B73" s="1" t="s">
        <v>148</v>
      </c>
      <c r="C73" s="14">
        <v>3610</v>
      </c>
      <c r="F73" s="45">
        <f t="shared" si="0"/>
        <v>3610</v>
      </c>
      <c r="G73" s="45">
        <f t="shared" si="1"/>
        <v>72.2</v>
      </c>
      <c r="H73" s="45">
        <f t="shared" si="2"/>
        <v>270.75</v>
      </c>
      <c r="I73" s="45">
        <f t="shared" si="3"/>
        <v>3952.95</v>
      </c>
      <c r="J73" s="45">
        <f t="shared" si="4"/>
        <v>632.47199999999998</v>
      </c>
      <c r="K73" s="45">
        <f t="shared" si="5"/>
        <v>4585.4219999999996</v>
      </c>
      <c r="M73" s="1" t="s">
        <v>178</v>
      </c>
    </row>
    <row r="74" spans="1:13">
      <c r="A74" s="2" t="s">
        <v>149</v>
      </c>
      <c r="B74" s="1" t="s">
        <v>150</v>
      </c>
      <c r="C74" s="14">
        <v>3250.05</v>
      </c>
      <c r="F74" s="45">
        <f t="shared" si="0"/>
        <v>3250.05</v>
      </c>
      <c r="G74" s="45">
        <f t="shared" si="1"/>
        <v>65.001000000000005</v>
      </c>
      <c r="H74" s="45">
        <f t="shared" si="2"/>
        <v>243.75375</v>
      </c>
      <c r="I74" s="45">
        <f t="shared" si="3"/>
        <v>3558.8047500000002</v>
      </c>
      <c r="J74" s="45">
        <f t="shared" si="4"/>
        <v>569.40876000000003</v>
      </c>
      <c r="K74" s="45">
        <f t="shared" si="5"/>
        <v>4128.2135100000005</v>
      </c>
      <c r="M74" s="1" t="s">
        <v>176</v>
      </c>
    </row>
    <row r="75" spans="1:13">
      <c r="A75" s="2" t="s">
        <v>151</v>
      </c>
      <c r="B75" s="1" t="s">
        <v>152</v>
      </c>
      <c r="C75" s="14">
        <v>2409.6</v>
      </c>
      <c r="F75" s="45">
        <f t="shared" si="0"/>
        <v>2409.6</v>
      </c>
      <c r="G75" s="45">
        <f t="shared" si="1"/>
        <v>48.192</v>
      </c>
      <c r="H75" s="45">
        <f t="shared" si="2"/>
        <v>180.72</v>
      </c>
      <c r="I75" s="45">
        <f t="shared" si="3"/>
        <v>2638.5119999999997</v>
      </c>
      <c r="J75" s="45">
        <f t="shared" si="4"/>
        <v>422.16191999999995</v>
      </c>
      <c r="K75" s="45">
        <f t="shared" si="5"/>
        <v>3060.6739199999997</v>
      </c>
      <c r="M75" s="1" t="s">
        <v>178</v>
      </c>
    </row>
    <row r="78" spans="1:13" s="8" customFormat="1">
      <c r="A78" s="16"/>
      <c r="C78" s="8" t="s">
        <v>153</v>
      </c>
      <c r="F78" s="8" t="s">
        <v>153</v>
      </c>
      <c r="G78" s="8" t="s">
        <v>153</v>
      </c>
      <c r="H78" s="8" t="s">
        <v>153</v>
      </c>
      <c r="I78" s="8" t="s">
        <v>153</v>
      </c>
      <c r="J78" s="8" t="s">
        <v>153</v>
      </c>
      <c r="K78" s="8" t="s">
        <v>153</v>
      </c>
    </row>
    <row r="79" spans="1:13" ht="12.75" thickBot="1">
      <c r="A79" s="19" t="s">
        <v>154</v>
      </c>
      <c r="B79" s="1" t="s">
        <v>155</v>
      </c>
      <c r="C79" s="18">
        <v>288251.51</v>
      </c>
      <c r="F79" s="46">
        <f>SUM(F11:F78)</f>
        <v>288251.50999999995</v>
      </c>
      <c r="G79" s="46">
        <f t="shared" ref="G79:K79" si="6">SUM(G11:G78)</f>
        <v>5765.0302000000011</v>
      </c>
      <c r="H79" s="46">
        <f t="shared" si="6"/>
        <v>21618.863250000002</v>
      </c>
      <c r="I79" s="46">
        <f t="shared" si="6"/>
        <v>315635.40344999998</v>
      </c>
      <c r="J79" s="46">
        <f t="shared" si="6"/>
        <v>50501.664551999995</v>
      </c>
      <c r="K79" s="46">
        <f t="shared" si="6"/>
        <v>366137.06800199999</v>
      </c>
    </row>
    <row r="80" spans="1:13" ht="12" thickTop="1"/>
    <row r="81" spans="1:3">
      <c r="C81" s="1" t="s">
        <v>155</v>
      </c>
    </row>
    <row r="82" spans="1:3">
      <c r="A82" s="2" t="s">
        <v>155</v>
      </c>
      <c r="B82" s="1" t="s">
        <v>155</v>
      </c>
      <c r="C82" s="17"/>
    </row>
  </sheetData>
  <autoFilter ref="A10:M75"/>
  <mergeCells count="1">
    <mergeCell ref="F7:K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2"/>
  <sheetViews>
    <sheetView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C17" sqref="C17"/>
    </sheetView>
  </sheetViews>
  <sheetFormatPr baseColWidth="10" defaultRowHeight="11.25"/>
  <cols>
    <col min="1" max="1" width="9" style="2" customWidth="1"/>
    <col min="2" max="2" width="27.42578125" style="1" customWidth="1"/>
    <col min="3" max="3" width="11.5703125" style="1" customWidth="1"/>
    <col min="4" max="4" width="12.5703125" style="1" customWidth="1"/>
    <col min="5" max="5" width="14" style="1" customWidth="1"/>
    <col min="6" max="6" width="13.5703125" style="1" bestFit="1" customWidth="1"/>
    <col min="7" max="7" width="11.140625" style="1" customWidth="1"/>
    <col min="8" max="8" width="10.140625" style="1" customWidth="1"/>
    <col min="9" max="9" width="11.140625" style="1" customWidth="1"/>
    <col min="10" max="10" width="9.85546875" style="1" customWidth="1"/>
    <col min="11" max="11" width="9.42578125" style="1" customWidth="1"/>
    <col min="12" max="12" width="10.7109375" style="1" customWidth="1"/>
    <col min="13" max="13" width="10.42578125" style="1" customWidth="1"/>
    <col min="14" max="14" width="13" style="1" bestFit="1" customWidth="1"/>
    <col min="15" max="15" width="11.85546875" style="1" customWidth="1"/>
    <col min="16" max="16384" width="11.42578125" style="1"/>
  </cols>
  <sheetData>
    <row r="1" spans="1:15" ht="18" customHeight="1">
      <c r="A1" s="3" t="s">
        <v>0</v>
      </c>
      <c r="B1" s="48" t="s">
        <v>155</v>
      </c>
      <c r="C1" s="49"/>
    </row>
    <row r="2" spans="1:15" ht="24.95" customHeight="1">
      <c r="A2" s="4" t="s">
        <v>1</v>
      </c>
      <c r="B2" s="50" t="s">
        <v>2</v>
      </c>
      <c r="C2" s="51"/>
    </row>
    <row r="3" spans="1:15" ht="15.75">
      <c r="B3" s="52" t="s">
        <v>3</v>
      </c>
      <c r="C3" s="53"/>
      <c r="D3" s="8"/>
    </row>
    <row r="4" spans="1:15" ht="15">
      <c r="B4" s="54" t="s">
        <v>4</v>
      </c>
      <c r="C4" s="53"/>
      <c r="D4" s="8"/>
    </row>
    <row r="5" spans="1:15">
      <c r="B5" s="7" t="s">
        <v>5</v>
      </c>
      <c r="C5" s="7"/>
    </row>
    <row r="6" spans="1:15">
      <c r="B6" s="7" t="s">
        <v>6</v>
      </c>
      <c r="C6" s="7"/>
    </row>
    <row r="8" spans="1:15" s="5" customFormat="1" ht="23.25" thickBot="1">
      <c r="A8" s="9" t="s">
        <v>7</v>
      </c>
      <c r="B8" s="10" t="s">
        <v>8</v>
      </c>
      <c r="C8" s="10" t="s">
        <v>9</v>
      </c>
      <c r="D8" s="10" t="s">
        <v>10</v>
      </c>
      <c r="E8" s="10" t="s">
        <v>11</v>
      </c>
      <c r="F8" s="11" t="s">
        <v>12</v>
      </c>
      <c r="G8" s="10" t="s">
        <v>13</v>
      </c>
      <c r="H8" s="10" t="s">
        <v>14</v>
      </c>
      <c r="I8" s="10" t="s">
        <v>15</v>
      </c>
      <c r="J8" s="10" t="s">
        <v>16</v>
      </c>
      <c r="K8" s="10" t="s">
        <v>17</v>
      </c>
      <c r="L8" s="10" t="s">
        <v>18</v>
      </c>
      <c r="M8" s="10" t="s">
        <v>19</v>
      </c>
      <c r="N8" s="11" t="s">
        <v>20</v>
      </c>
      <c r="O8" s="12" t="s">
        <v>21</v>
      </c>
    </row>
    <row r="9" spans="1:15" ht="12" thickTop="1">
      <c r="A9" s="13" t="s">
        <v>22</v>
      </c>
    </row>
    <row r="11" spans="1:15">
      <c r="A11" s="2" t="s">
        <v>23</v>
      </c>
      <c r="B11" s="1" t="s">
        <v>24</v>
      </c>
      <c r="C11" s="14">
        <v>2750.1</v>
      </c>
      <c r="D11" s="14">
        <v>0</v>
      </c>
      <c r="E11" s="14">
        <v>0</v>
      </c>
      <c r="F11" s="14">
        <v>2750.1</v>
      </c>
      <c r="G11" s="14">
        <v>0</v>
      </c>
      <c r="H11" s="14">
        <v>49.79</v>
      </c>
      <c r="I11" s="14">
        <v>59.17</v>
      </c>
      <c r="J11" s="14">
        <v>0</v>
      </c>
      <c r="K11" s="15">
        <v>-0.06</v>
      </c>
      <c r="L11" s="14">
        <v>0</v>
      </c>
      <c r="M11" s="14">
        <v>0</v>
      </c>
      <c r="N11" s="14">
        <v>108.9</v>
      </c>
      <c r="O11" s="14">
        <v>2641.2</v>
      </c>
    </row>
    <row r="12" spans="1:15">
      <c r="A12" s="2" t="s">
        <v>25</v>
      </c>
      <c r="B12" s="1" t="s">
        <v>26</v>
      </c>
      <c r="C12" s="14">
        <v>2500.0500000000002</v>
      </c>
      <c r="D12" s="14">
        <v>0</v>
      </c>
      <c r="E12" s="14">
        <v>0</v>
      </c>
      <c r="F12" s="14">
        <v>2500.0500000000002</v>
      </c>
      <c r="G12" s="14">
        <v>0</v>
      </c>
      <c r="H12" s="14">
        <v>7.67</v>
      </c>
      <c r="I12" s="14">
        <v>53.78</v>
      </c>
      <c r="J12" s="14">
        <v>0</v>
      </c>
      <c r="K12" s="14">
        <v>0</v>
      </c>
      <c r="L12" s="14">
        <v>0</v>
      </c>
      <c r="M12" s="14">
        <v>0</v>
      </c>
      <c r="N12" s="14">
        <v>61.45</v>
      </c>
      <c r="O12" s="14">
        <v>2438.6</v>
      </c>
    </row>
    <row r="13" spans="1:15">
      <c r="A13" s="2" t="s">
        <v>27</v>
      </c>
      <c r="B13" s="1" t="s">
        <v>28</v>
      </c>
      <c r="C13" s="14">
        <v>5000.1000000000004</v>
      </c>
      <c r="D13" s="14">
        <v>0</v>
      </c>
      <c r="E13" s="14">
        <v>0</v>
      </c>
      <c r="F13" s="14">
        <v>5000.1000000000004</v>
      </c>
      <c r="G13" s="14">
        <v>0</v>
      </c>
      <c r="H13" s="14">
        <v>523.55999999999995</v>
      </c>
      <c r="I13" s="14">
        <v>113.86</v>
      </c>
      <c r="J13" s="14">
        <v>2386</v>
      </c>
      <c r="K13" s="15">
        <v>-0.12</v>
      </c>
      <c r="L13" s="14">
        <v>0</v>
      </c>
      <c r="M13" s="14">
        <v>0</v>
      </c>
      <c r="N13" s="14">
        <v>3023.3</v>
      </c>
      <c r="O13" s="14">
        <v>1976.8</v>
      </c>
    </row>
    <row r="14" spans="1:15">
      <c r="A14" s="2" t="s">
        <v>29</v>
      </c>
      <c r="B14" s="1" t="s">
        <v>30</v>
      </c>
      <c r="C14" s="14">
        <v>3000</v>
      </c>
      <c r="D14" s="14">
        <v>0</v>
      </c>
      <c r="E14" s="14">
        <v>0</v>
      </c>
      <c r="F14" s="14">
        <v>3000</v>
      </c>
      <c r="G14" s="14">
        <v>0</v>
      </c>
      <c r="H14" s="14">
        <v>76.98</v>
      </c>
      <c r="I14" s="14">
        <v>64.62</v>
      </c>
      <c r="J14" s="14">
        <v>984.32</v>
      </c>
      <c r="K14" s="15">
        <v>-0.12</v>
      </c>
      <c r="L14" s="14">
        <v>0</v>
      </c>
      <c r="M14" s="14">
        <v>0</v>
      </c>
      <c r="N14" s="14">
        <v>1125.8</v>
      </c>
      <c r="O14" s="14">
        <v>1874.2</v>
      </c>
    </row>
    <row r="15" spans="1:15">
      <c r="A15" s="2" t="s">
        <v>31</v>
      </c>
      <c r="B15" s="1" t="s">
        <v>32</v>
      </c>
      <c r="C15" s="14">
        <v>3499.95</v>
      </c>
      <c r="D15" s="14">
        <v>0</v>
      </c>
      <c r="E15" s="14">
        <v>0</v>
      </c>
      <c r="F15" s="14">
        <v>3499.95</v>
      </c>
      <c r="G15" s="14">
        <v>0</v>
      </c>
      <c r="H15" s="14">
        <v>151.65</v>
      </c>
      <c r="I15" s="14">
        <v>75.510000000000005</v>
      </c>
      <c r="J15" s="14">
        <v>0</v>
      </c>
      <c r="K15" s="15">
        <v>-0.01</v>
      </c>
      <c r="L15" s="14">
        <v>0</v>
      </c>
      <c r="M15" s="14">
        <v>0</v>
      </c>
      <c r="N15" s="14">
        <v>227.15</v>
      </c>
      <c r="O15" s="14">
        <v>3272.8</v>
      </c>
    </row>
    <row r="16" spans="1:15">
      <c r="A16" s="2" t="s">
        <v>33</v>
      </c>
      <c r="B16" s="1" t="s">
        <v>34</v>
      </c>
      <c r="C16" s="14">
        <v>2500.0500000000002</v>
      </c>
      <c r="D16" s="14">
        <v>1795</v>
      </c>
      <c r="E16" s="14">
        <v>0</v>
      </c>
      <c r="F16" s="14">
        <v>4295.05</v>
      </c>
      <c r="G16" s="14">
        <v>0</v>
      </c>
      <c r="H16" s="14">
        <v>397.21</v>
      </c>
      <c r="I16" s="14">
        <v>53.85</v>
      </c>
      <c r="J16" s="14">
        <v>0</v>
      </c>
      <c r="K16" s="15">
        <v>-0.01</v>
      </c>
      <c r="L16" s="14">
        <v>0</v>
      </c>
      <c r="M16" s="14">
        <v>0</v>
      </c>
      <c r="N16" s="14">
        <v>451.05</v>
      </c>
      <c r="O16" s="14">
        <v>3844</v>
      </c>
    </row>
    <row r="17" spans="1:15">
      <c r="A17" s="2" t="s">
        <v>35</v>
      </c>
      <c r="B17" s="1" t="s">
        <v>36</v>
      </c>
      <c r="C17" s="14">
        <v>7500</v>
      </c>
      <c r="D17" s="14">
        <v>0</v>
      </c>
      <c r="E17" s="14">
        <v>0</v>
      </c>
      <c r="F17" s="14">
        <v>7500</v>
      </c>
      <c r="G17" s="14">
        <v>0</v>
      </c>
      <c r="H17" s="14">
        <v>1054.74</v>
      </c>
      <c r="I17" s="14">
        <v>176.29</v>
      </c>
      <c r="J17" s="14">
        <v>0</v>
      </c>
      <c r="K17" s="15">
        <v>-0.03</v>
      </c>
      <c r="L17" s="14">
        <v>0</v>
      </c>
      <c r="M17" s="14">
        <v>0</v>
      </c>
      <c r="N17" s="14">
        <v>1231</v>
      </c>
      <c r="O17" s="14">
        <v>6269</v>
      </c>
    </row>
    <row r="18" spans="1:15">
      <c r="A18" s="2" t="s">
        <v>37</v>
      </c>
      <c r="B18" s="1" t="s">
        <v>38</v>
      </c>
      <c r="C18" s="14">
        <v>1200.5999999999999</v>
      </c>
      <c r="D18" s="14">
        <v>1788</v>
      </c>
      <c r="E18" s="14">
        <v>0</v>
      </c>
      <c r="F18" s="14">
        <v>2988.6</v>
      </c>
      <c r="G18" s="14">
        <v>0</v>
      </c>
      <c r="H18" s="14">
        <v>75.739999999999995</v>
      </c>
      <c r="I18" s="14">
        <v>0</v>
      </c>
      <c r="J18" s="14">
        <v>0</v>
      </c>
      <c r="K18" s="14">
        <v>0.06</v>
      </c>
      <c r="L18" s="14">
        <v>0</v>
      </c>
      <c r="M18" s="14">
        <v>0</v>
      </c>
      <c r="N18" s="14">
        <v>75.8</v>
      </c>
      <c r="O18" s="14">
        <v>2912.8</v>
      </c>
    </row>
    <row r="19" spans="1:15">
      <c r="A19" s="2" t="s">
        <v>39</v>
      </c>
      <c r="B19" s="1" t="s">
        <v>40</v>
      </c>
      <c r="C19" s="14">
        <v>10000.049999999999</v>
      </c>
      <c r="D19" s="14">
        <v>0</v>
      </c>
      <c r="E19" s="14">
        <v>0</v>
      </c>
      <c r="F19" s="14">
        <v>10000.049999999999</v>
      </c>
      <c r="G19" s="14">
        <v>0</v>
      </c>
      <c r="H19" s="14">
        <v>1588.75</v>
      </c>
      <c r="I19" s="14">
        <v>238.9</v>
      </c>
      <c r="J19" s="14">
        <v>0</v>
      </c>
      <c r="K19" s="14">
        <v>0</v>
      </c>
      <c r="L19" s="14">
        <v>0</v>
      </c>
      <c r="M19" s="14">
        <v>0</v>
      </c>
      <c r="N19" s="14">
        <v>1827.65</v>
      </c>
      <c r="O19" s="14">
        <v>8172.4</v>
      </c>
    </row>
    <row r="20" spans="1:15">
      <c r="A20" s="2" t="s">
        <v>41</v>
      </c>
      <c r="B20" s="1" t="s">
        <v>42</v>
      </c>
      <c r="C20" s="14">
        <v>1516.69</v>
      </c>
      <c r="D20" s="14">
        <v>0</v>
      </c>
      <c r="E20" s="14">
        <v>0</v>
      </c>
      <c r="F20" s="14">
        <v>1516.69</v>
      </c>
      <c r="G20" s="15">
        <v>-114.54</v>
      </c>
      <c r="H20" s="14">
        <v>0</v>
      </c>
      <c r="I20" s="14">
        <v>40.39</v>
      </c>
      <c r="J20" s="14">
        <v>686.5</v>
      </c>
      <c r="K20" s="14">
        <v>0.14000000000000001</v>
      </c>
      <c r="L20" s="14">
        <v>0</v>
      </c>
      <c r="M20" s="14">
        <v>0</v>
      </c>
      <c r="N20" s="14">
        <v>612.49</v>
      </c>
      <c r="O20" s="14">
        <v>904.2</v>
      </c>
    </row>
    <row r="21" spans="1:15">
      <c r="A21" s="2" t="s">
        <v>43</v>
      </c>
      <c r="B21" s="1" t="s">
        <v>44</v>
      </c>
      <c r="C21" s="14">
        <v>2500.0500000000002</v>
      </c>
      <c r="D21" s="14">
        <v>0</v>
      </c>
      <c r="E21" s="14">
        <v>0</v>
      </c>
      <c r="F21" s="14">
        <v>2500.0500000000002</v>
      </c>
      <c r="G21" s="14">
        <v>0</v>
      </c>
      <c r="H21" s="14">
        <v>7.67</v>
      </c>
      <c r="I21" s="14">
        <v>53.78</v>
      </c>
      <c r="J21" s="14">
        <v>0</v>
      </c>
      <c r="K21" s="14">
        <v>0</v>
      </c>
      <c r="L21" s="14">
        <v>0</v>
      </c>
      <c r="M21" s="14">
        <v>0</v>
      </c>
      <c r="N21" s="14">
        <v>61.45</v>
      </c>
      <c r="O21" s="14">
        <v>2438.6</v>
      </c>
    </row>
    <row r="22" spans="1:15">
      <c r="A22" s="2" t="s">
        <v>45</v>
      </c>
      <c r="B22" s="1" t="s">
        <v>46</v>
      </c>
      <c r="C22" s="14">
        <v>1733.28</v>
      </c>
      <c r="D22" s="14">
        <v>216.66</v>
      </c>
      <c r="E22" s="14">
        <v>0</v>
      </c>
      <c r="F22" s="14">
        <v>1949.94</v>
      </c>
      <c r="G22" s="15">
        <v>-74.89</v>
      </c>
      <c r="H22" s="14">
        <v>0</v>
      </c>
      <c r="I22" s="14">
        <v>43.02</v>
      </c>
      <c r="J22" s="14">
        <v>0</v>
      </c>
      <c r="K22" s="14">
        <v>0.01</v>
      </c>
      <c r="L22" s="14">
        <v>0</v>
      </c>
      <c r="M22" s="14">
        <v>0</v>
      </c>
      <c r="N22" s="14">
        <v>-31.86</v>
      </c>
      <c r="O22" s="14">
        <v>1981.8</v>
      </c>
    </row>
    <row r="23" spans="1:15">
      <c r="A23" s="2" t="s">
        <v>47</v>
      </c>
      <c r="B23" s="1" t="s">
        <v>48</v>
      </c>
      <c r="C23" s="14">
        <v>2500.0500000000002</v>
      </c>
      <c r="D23" s="14">
        <v>0</v>
      </c>
      <c r="E23" s="14">
        <v>0</v>
      </c>
      <c r="F23" s="14">
        <v>2500.0500000000002</v>
      </c>
      <c r="G23" s="14">
        <v>0</v>
      </c>
      <c r="H23" s="14">
        <v>7.67</v>
      </c>
      <c r="I23" s="14">
        <v>53.78</v>
      </c>
      <c r="J23" s="14">
        <v>0</v>
      </c>
      <c r="K23" s="14">
        <v>0</v>
      </c>
      <c r="L23" s="14">
        <v>0</v>
      </c>
      <c r="M23" s="14">
        <v>0</v>
      </c>
      <c r="N23" s="14">
        <v>61.45</v>
      </c>
      <c r="O23" s="14">
        <v>2438.6</v>
      </c>
    </row>
    <row r="24" spans="1:15">
      <c r="A24" s="2" t="s">
        <v>49</v>
      </c>
      <c r="B24" s="1" t="s">
        <v>50</v>
      </c>
      <c r="C24" s="14">
        <v>2500.0500000000002</v>
      </c>
      <c r="D24" s="14">
        <v>0</v>
      </c>
      <c r="E24" s="14">
        <v>0</v>
      </c>
      <c r="F24" s="14">
        <v>2500.0500000000002</v>
      </c>
      <c r="G24" s="14">
        <v>0</v>
      </c>
      <c r="H24" s="14">
        <v>7.67</v>
      </c>
      <c r="I24" s="14">
        <v>53.85</v>
      </c>
      <c r="J24" s="14">
        <v>0</v>
      </c>
      <c r="K24" s="15">
        <v>-7.0000000000000007E-2</v>
      </c>
      <c r="L24" s="14">
        <v>0</v>
      </c>
      <c r="M24" s="14">
        <v>0</v>
      </c>
      <c r="N24" s="14">
        <v>61.45</v>
      </c>
      <c r="O24" s="14">
        <v>2438.6</v>
      </c>
    </row>
    <row r="25" spans="1:15">
      <c r="A25" s="2" t="s">
        <v>51</v>
      </c>
      <c r="B25" s="1" t="s">
        <v>52</v>
      </c>
      <c r="C25" s="14">
        <v>960.48</v>
      </c>
      <c r="D25" s="14">
        <v>2120</v>
      </c>
      <c r="E25" s="14">
        <v>0</v>
      </c>
      <c r="F25" s="14">
        <v>3080.48</v>
      </c>
      <c r="G25" s="14">
        <v>0</v>
      </c>
      <c r="H25" s="14">
        <v>106.01</v>
      </c>
      <c r="I25" s="14">
        <v>48.63</v>
      </c>
      <c r="J25" s="14">
        <v>0</v>
      </c>
      <c r="K25" s="14">
        <v>0.04</v>
      </c>
      <c r="L25" s="14">
        <v>0</v>
      </c>
      <c r="M25" s="14">
        <v>0</v>
      </c>
      <c r="N25" s="14">
        <v>154.68</v>
      </c>
      <c r="O25" s="14">
        <v>2925.8</v>
      </c>
    </row>
    <row r="26" spans="1:15">
      <c r="A26" s="2" t="s">
        <v>53</v>
      </c>
      <c r="B26" s="1" t="s">
        <v>54</v>
      </c>
      <c r="C26" s="14">
        <v>1200.5999999999999</v>
      </c>
      <c r="D26" s="14">
        <v>2100</v>
      </c>
      <c r="E26" s="14">
        <v>0</v>
      </c>
      <c r="F26" s="14">
        <v>3300.6</v>
      </c>
      <c r="G26" s="14">
        <v>0</v>
      </c>
      <c r="H26" s="14">
        <v>129.96</v>
      </c>
      <c r="I26" s="14">
        <v>91.71</v>
      </c>
      <c r="J26" s="14">
        <v>0</v>
      </c>
      <c r="K26" s="15">
        <v>-7.0000000000000007E-2</v>
      </c>
      <c r="L26" s="14">
        <v>0</v>
      </c>
      <c r="M26" s="14">
        <v>580</v>
      </c>
      <c r="N26" s="14">
        <v>801.6</v>
      </c>
      <c r="O26" s="14">
        <v>2499</v>
      </c>
    </row>
    <row r="27" spans="1:15">
      <c r="A27" s="2" t="s">
        <v>55</v>
      </c>
      <c r="B27" s="1" t="s">
        <v>56</v>
      </c>
      <c r="C27" s="14">
        <v>2500.0500000000002</v>
      </c>
      <c r="D27" s="14">
        <v>0</v>
      </c>
      <c r="E27" s="14">
        <v>0</v>
      </c>
      <c r="F27" s="14">
        <v>2500.0500000000002</v>
      </c>
      <c r="G27" s="14">
        <v>0</v>
      </c>
      <c r="H27" s="14">
        <v>7.67</v>
      </c>
      <c r="I27" s="14">
        <v>53.85</v>
      </c>
      <c r="J27" s="14">
        <v>256.81</v>
      </c>
      <c r="K27" s="15">
        <v>-0.08</v>
      </c>
      <c r="L27" s="14">
        <v>0</v>
      </c>
      <c r="M27" s="14">
        <v>0</v>
      </c>
      <c r="N27" s="14">
        <v>318.25</v>
      </c>
      <c r="O27" s="14">
        <v>2181.8000000000002</v>
      </c>
    </row>
    <row r="28" spans="1:15">
      <c r="A28" s="2" t="s">
        <v>57</v>
      </c>
      <c r="B28" s="1" t="s">
        <v>58</v>
      </c>
      <c r="C28" s="14">
        <v>20000.099999999999</v>
      </c>
      <c r="D28" s="14">
        <v>0</v>
      </c>
      <c r="E28" s="14">
        <v>0</v>
      </c>
      <c r="F28" s="14">
        <v>20000.099999999999</v>
      </c>
      <c r="G28" s="14">
        <v>0</v>
      </c>
      <c r="H28" s="14">
        <v>4184.68</v>
      </c>
      <c r="I28" s="14">
        <v>490.92</v>
      </c>
      <c r="J28" s="14">
        <v>0</v>
      </c>
      <c r="K28" s="15">
        <v>-0.1</v>
      </c>
      <c r="L28" s="14">
        <v>0</v>
      </c>
      <c r="M28" s="14">
        <v>0</v>
      </c>
      <c r="N28" s="14">
        <v>4675.5</v>
      </c>
      <c r="O28" s="14">
        <v>15324.6</v>
      </c>
    </row>
    <row r="29" spans="1:15">
      <c r="A29" s="2" t="s">
        <v>59</v>
      </c>
      <c r="B29" s="1" t="s">
        <v>60</v>
      </c>
      <c r="C29" s="14">
        <v>2499.9</v>
      </c>
      <c r="D29" s="14">
        <v>0</v>
      </c>
      <c r="E29" s="14">
        <v>0</v>
      </c>
      <c r="F29" s="14">
        <v>2499.9</v>
      </c>
      <c r="G29" s="14">
        <v>0</v>
      </c>
      <c r="H29" s="14">
        <v>7.65</v>
      </c>
      <c r="I29" s="14">
        <v>53.78</v>
      </c>
      <c r="J29" s="14">
        <v>0</v>
      </c>
      <c r="K29" s="14">
        <v>7.0000000000000007E-2</v>
      </c>
      <c r="L29" s="14">
        <v>0</v>
      </c>
      <c r="M29" s="14">
        <v>0</v>
      </c>
      <c r="N29" s="14">
        <v>61.5</v>
      </c>
      <c r="O29" s="14">
        <v>2438.4</v>
      </c>
    </row>
    <row r="30" spans="1:15">
      <c r="A30" s="2" t="s">
        <v>61</v>
      </c>
      <c r="B30" s="1" t="s">
        <v>62</v>
      </c>
      <c r="C30" s="14">
        <v>2500.0500000000002</v>
      </c>
      <c r="D30" s="14">
        <v>0</v>
      </c>
      <c r="E30" s="14">
        <v>0</v>
      </c>
      <c r="F30" s="14">
        <v>2500.0500000000002</v>
      </c>
      <c r="G30" s="14">
        <v>0</v>
      </c>
      <c r="H30" s="14">
        <v>7.67</v>
      </c>
      <c r="I30" s="14">
        <v>53.78</v>
      </c>
      <c r="J30" s="14">
        <v>0</v>
      </c>
      <c r="K30" s="14">
        <v>0</v>
      </c>
      <c r="L30" s="14">
        <v>0</v>
      </c>
      <c r="M30" s="14">
        <v>0</v>
      </c>
      <c r="N30" s="14">
        <v>61.45</v>
      </c>
      <c r="O30" s="14">
        <v>2438.6</v>
      </c>
    </row>
    <row r="31" spans="1:15">
      <c r="A31" s="2" t="s">
        <v>63</v>
      </c>
      <c r="B31" s="1" t="s">
        <v>64</v>
      </c>
      <c r="C31" s="14">
        <v>33000</v>
      </c>
      <c r="D31" s="14">
        <v>0</v>
      </c>
      <c r="E31" s="14">
        <v>0</v>
      </c>
      <c r="F31" s="14">
        <v>33000</v>
      </c>
      <c r="G31" s="14">
        <v>0</v>
      </c>
      <c r="H31" s="14">
        <v>8127.88</v>
      </c>
      <c r="I31" s="14">
        <v>709.38</v>
      </c>
      <c r="J31" s="14">
        <v>350.5</v>
      </c>
      <c r="K31" s="14">
        <v>0.04</v>
      </c>
      <c r="L31" s="14">
        <v>0</v>
      </c>
      <c r="M31" s="14">
        <v>0</v>
      </c>
      <c r="N31" s="14">
        <v>9187.7999999999993</v>
      </c>
      <c r="O31" s="14">
        <v>23812.2</v>
      </c>
    </row>
    <row r="32" spans="1:15">
      <c r="A32" s="2" t="s">
        <v>65</v>
      </c>
      <c r="B32" s="1" t="s">
        <v>66</v>
      </c>
      <c r="C32" s="14">
        <v>7500</v>
      </c>
      <c r="D32" s="14">
        <v>0</v>
      </c>
      <c r="E32" s="14">
        <v>0</v>
      </c>
      <c r="F32" s="14">
        <v>7500</v>
      </c>
      <c r="G32" s="14">
        <v>0</v>
      </c>
      <c r="H32" s="14">
        <v>1054.74</v>
      </c>
      <c r="I32" s="14">
        <v>177.02</v>
      </c>
      <c r="J32" s="14">
        <v>1354.19</v>
      </c>
      <c r="K32" s="14">
        <v>0.05</v>
      </c>
      <c r="L32" s="14">
        <v>0</v>
      </c>
      <c r="M32" s="14">
        <v>0</v>
      </c>
      <c r="N32" s="14">
        <v>2586</v>
      </c>
      <c r="O32" s="14">
        <v>4914</v>
      </c>
    </row>
    <row r="33" spans="1:15">
      <c r="A33" s="2" t="s">
        <v>67</v>
      </c>
      <c r="B33" s="1" t="s">
        <v>68</v>
      </c>
      <c r="C33" s="14">
        <v>3499.95</v>
      </c>
      <c r="D33" s="14">
        <v>0</v>
      </c>
      <c r="E33" s="14">
        <v>0</v>
      </c>
      <c r="F33" s="14">
        <v>3499.95</v>
      </c>
      <c r="G33" s="14">
        <v>0</v>
      </c>
      <c r="H33" s="14">
        <v>151.65</v>
      </c>
      <c r="I33" s="14">
        <v>75.510000000000005</v>
      </c>
      <c r="J33" s="14">
        <v>0</v>
      </c>
      <c r="K33" s="15">
        <v>-0.01</v>
      </c>
      <c r="L33" s="14">
        <v>0</v>
      </c>
      <c r="M33" s="14">
        <v>0</v>
      </c>
      <c r="N33" s="14">
        <v>227.15</v>
      </c>
      <c r="O33" s="14">
        <v>3272.8</v>
      </c>
    </row>
    <row r="34" spans="1:15">
      <c r="A34" s="2" t="s">
        <v>69</v>
      </c>
      <c r="B34" s="1" t="s">
        <v>70</v>
      </c>
      <c r="C34" s="14">
        <v>3750</v>
      </c>
      <c r="D34" s="14">
        <v>0</v>
      </c>
      <c r="E34" s="14">
        <v>0</v>
      </c>
      <c r="F34" s="14">
        <v>3750</v>
      </c>
      <c r="G34" s="14">
        <v>0</v>
      </c>
      <c r="H34" s="14">
        <v>309.02999999999997</v>
      </c>
      <c r="I34" s="14">
        <v>81.89</v>
      </c>
      <c r="J34" s="14">
        <v>0</v>
      </c>
      <c r="K34" s="14">
        <v>0.08</v>
      </c>
      <c r="L34" s="14">
        <v>0</v>
      </c>
      <c r="M34" s="14">
        <v>0</v>
      </c>
      <c r="N34" s="14">
        <v>391</v>
      </c>
      <c r="O34" s="14">
        <v>3359</v>
      </c>
    </row>
    <row r="35" spans="1:15">
      <c r="A35" s="2" t="s">
        <v>71</v>
      </c>
      <c r="B35" s="1" t="s">
        <v>72</v>
      </c>
      <c r="C35" s="14">
        <v>1200.5999999999999</v>
      </c>
      <c r="D35" s="14">
        <v>2578</v>
      </c>
      <c r="E35" s="14">
        <v>0</v>
      </c>
      <c r="F35" s="14">
        <v>3778.6</v>
      </c>
      <c r="G35" s="14">
        <v>0</v>
      </c>
      <c r="H35" s="14">
        <v>313.61</v>
      </c>
      <c r="I35" s="14">
        <v>103.76</v>
      </c>
      <c r="J35" s="14">
        <v>0</v>
      </c>
      <c r="K35" s="14">
        <v>0.03</v>
      </c>
      <c r="L35" s="14">
        <v>0</v>
      </c>
      <c r="M35" s="14">
        <v>500</v>
      </c>
      <c r="N35" s="14">
        <v>917.4</v>
      </c>
      <c r="O35" s="14">
        <v>2861.2</v>
      </c>
    </row>
    <row r="36" spans="1:15">
      <c r="A36" s="2" t="s">
        <v>73</v>
      </c>
      <c r="B36" s="1" t="s">
        <v>74</v>
      </c>
      <c r="C36" s="14">
        <v>1200.5999999999999</v>
      </c>
      <c r="D36" s="14">
        <v>1779.4</v>
      </c>
      <c r="E36" s="14">
        <v>0</v>
      </c>
      <c r="F36" s="14">
        <v>2980</v>
      </c>
      <c r="G36" s="14">
        <v>0</v>
      </c>
      <c r="H36" s="14">
        <v>74.81</v>
      </c>
      <c r="I36" s="14">
        <v>66.25</v>
      </c>
      <c r="J36" s="14">
        <v>0</v>
      </c>
      <c r="K36" s="15">
        <v>-0.06</v>
      </c>
      <c r="L36" s="14">
        <v>0</v>
      </c>
      <c r="M36" s="14">
        <v>0</v>
      </c>
      <c r="N36" s="14">
        <v>141</v>
      </c>
      <c r="O36" s="14">
        <v>2839</v>
      </c>
    </row>
    <row r="37" spans="1:15">
      <c r="A37" s="2" t="s">
        <v>75</v>
      </c>
      <c r="B37" s="1" t="s">
        <v>76</v>
      </c>
      <c r="C37" s="14">
        <v>2500.0500000000002</v>
      </c>
      <c r="D37" s="14">
        <v>0</v>
      </c>
      <c r="E37" s="14">
        <v>0</v>
      </c>
      <c r="F37" s="14">
        <v>2500.0500000000002</v>
      </c>
      <c r="G37" s="14">
        <v>0</v>
      </c>
      <c r="H37" s="14">
        <v>7.67</v>
      </c>
      <c r="I37" s="14">
        <v>53.78</v>
      </c>
      <c r="J37" s="14">
        <v>0</v>
      </c>
      <c r="K37" s="14">
        <v>0</v>
      </c>
      <c r="L37" s="14">
        <v>0</v>
      </c>
      <c r="M37" s="14">
        <v>0</v>
      </c>
      <c r="N37" s="14">
        <v>61.45</v>
      </c>
      <c r="O37" s="14">
        <v>2438.6</v>
      </c>
    </row>
    <row r="38" spans="1:15">
      <c r="A38" s="2" t="s">
        <v>77</v>
      </c>
      <c r="B38" s="1" t="s">
        <v>78</v>
      </c>
      <c r="C38" s="14">
        <v>2500.0500000000002</v>
      </c>
      <c r="D38" s="14">
        <v>0</v>
      </c>
      <c r="E38" s="14">
        <v>500.01</v>
      </c>
      <c r="F38" s="14">
        <v>3000.06</v>
      </c>
      <c r="G38" s="14">
        <v>0</v>
      </c>
      <c r="H38" s="14">
        <v>76.989999999999995</v>
      </c>
      <c r="I38" s="14">
        <v>53.78</v>
      </c>
      <c r="J38" s="14">
        <v>0</v>
      </c>
      <c r="K38" s="14">
        <v>0.09</v>
      </c>
      <c r="L38" s="14">
        <v>0</v>
      </c>
      <c r="M38" s="14">
        <v>0</v>
      </c>
      <c r="N38" s="14">
        <v>130.86000000000001</v>
      </c>
      <c r="O38" s="14">
        <v>2869.2</v>
      </c>
    </row>
    <row r="39" spans="1:15">
      <c r="A39" s="2" t="s">
        <v>79</v>
      </c>
      <c r="B39" s="1" t="s">
        <v>80</v>
      </c>
      <c r="C39" s="14">
        <v>3499.95</v>
      </c>
      <c r="D39" s="14">
        <v>0</v>
      </c>
      <c r="E39" s="14">
        <v>0</v>
      </c>
      <c r="F39" s="14">
        <v>3499.95</v>
      </c>
      <c r="G39" s="14">
        <v>0</v>
      </c>
      <c r="H39" s="14">
        <v>151.65</v>
      </c>
      <c r="I39" s="14">
        <v>75.510000000000005</v>
      </c>
      <c r="J39" s="14">
        <v>1045.17</v>
      </c>
      <c r="K39" s="14">
        <v>0.02</v>
      </c>
      <c r="L39" s="14">
        <v>0</v>
      </c>
      <c r="M39" s="14">
        <v>0</v>
      </c>
      <c r="N39" s="14">
        <v>1272.3499999999999</v>
      </c>
      <c r="O39" s="14">
        <v>2227.6</v>
      </c>
    </row>
    <row r="40" spans="1:15">
      <c r="A40" s="2" t="s">
        <v>81</v>
      </c>
      <c r="B40" s="1" t="s">
        <v>82</v>
      </c>
      <c r="C40" s="14">
        <v>1200.5999999999999</v>
      </c>
      <c r="D40" s="14">
        <v>2952</v>
      </c>
      <c r="E40" s="14">
        <v>0</v>
      </c>
      <c r="F40" s="14">
        <v>4152.6000000000004</v>
      </c>
      <c r="G40" s="14">
        <v>0</v>
      </c>
      <c r="H40" s="14">
        <v>373.45</v>
      </c>
      <c r="I40" s="14">
        <v>141.94999999999999</v>
      </c>
      <c r="J40" s="14">
        <v>0</v>
      </c>
      <c r="K40" s="14">
        <v>0</v>
      </c>
      <c r="L40" s="14">
        <v>0</v>
      </c>
      <c r="M40" s="14">
        <v>0</v>
      </c>
      <c r="N40" s="14">
        <v>515.4</v>
      </c>
      <c r="O40" s="14">
        <v>3637.2</v>
      </c>
    </row>
    <row r="41" spans="1:15">
      <c r="A41" s="2" t="s">
        <v>83</v>
      </c>
      <c r="B41" s="1" t="s">
        <v>84</v>
      </c>
      <c r="C41" s="14">
        <v>1200.5999999999999</v>
      </c>
      <c r="D41" s="14">
        <v>2270</v>
      </c>
      <c r="E41" s="14">
        <v>0</v>
      </c>
      <c r="F41" s="14">
        <v>3470.6</v>
      </c>
      <c r="G41" s="14">
        <v>0</v>
      </c>
      <c r="H41" s="14">
        <v>148.46</v>
      </c>
      <c r="I41" s="14">
        <v>131.07</v>
      </c>
      <c r="J41" s="14">
        <v>0</v>
      </c>
      <c r="K41" s="14">
        <v>7.0000000000000007E-2</v>
      </c>
      <c r="L41" s="14">
        <v>0</v>
      </c>
      <c r="M41" s="14">
        <v>350</v>
      </c>
      <c r="N41" s="14">
        <v>629.6</v>
      </c>
      <c r="O41" s="14">
        <v>2841</v>
      </c>
    </row>
    <row r="42" spans="1:15">
      <c r="A42" s="2" t="s">
        <v>85</v>
      </c>
      <c r="B42" s="1" t="s">
        <v>86</v>
      </c>
      <c r="C42" s="14">
        <v>3000</v>
      </c>
      <c r="D42" s="14">
        <v>0</v>
      </c>
      <c r="E42" s="14">
        <v>0</v>
      </c>
      <c r="F42" s="14">
        <v>3000</v>
      </c>
      <c r="G42" s="14">
        <v>0</v>
      </c>
      <c r="H42" s="14">
        <v>76.98</v>
      </c>
      <c r="I42" s="14">
        <v>64.53</v>
      </c>
      <c r="J42" s="14">
        <v>0</v>
      </c>
      <c r="K42" s="14">
        <v>0.09</v>
      </c>
      <c r="L42" s="14">
        <v>0</v>
      </c>
      <c r="M42" s="14">
        <v>0</v>
      </c>
      <c r="N42" s="14">
        <v>141.6</v>
      </c>
      <c r="O42" s="14">
        <v>2858.4</v>
      </c>
    </row>
    <row r="43" spans="1:15">
      <c r="A43" s="2" t="s">
        <v>87</v>
      </c>
      <c r="B43" s="1" t="s">
        <v>88</v>
      </c>
      <c r="C43" s="14">
        <v>2250</v>
      </c>
      <c r="D43" s="14">
        <v>1240</v>
      </c>
      <c r="E43" s="14">
        <v>0</v>
      </c>
      <c r="F43" s="14">
        <v>3490</v>
      </c>
      <c r="G43" s="14">
        <v>0</v>
      </c>
      <c r="H43" s="14">
        <v>150.57</v>
      </c>
      <c r="I43" s="14">
        <v>48.47</v>
      </c>
      <c r="J43" s="14">
        <v>0</v>
      </c>
      <c r="K43" s="15">
        <v>-0.04</v>
      </c>
      <c r="L43" s="14">
        <v>0</v>
      </c>
      <c r="M43" s="14">
        <v>0</v>
      </c>
      <c r="N43" s="14">
        <v>199</v>
      </c>
      <c r="O43" s="14">
        <v>3291</v>
      </c>
    </row>
    <row r="44" spans="1:15">
      <c r="A44" s="2" t="s">
        <v>89</v>
      </c>
      <c r="B44" s="1" t="s">
        <v>90</v>
      </c>
      <c r="C44" s="14">
        <v>3250.05</v>
      </c>
      <c r="D44" s="14">
        <v>216.66</v>
      </c>
      <c r="E44" s="14">
        <v>0</v>
      </c>
      <c r="F44" s="14">
        <v>3466.71</v>
      </c>
      <c r="G44" s="14">
        <v>0</v>
      </c>
      <c r="H44" s="14">
        <v>148.04</v>
      </c>
      <c r="I44" s="14">
        <v>69.92</v>
      </c>
      <c r="J44" s="14">
        <v>328.09</v>
      </c>
      <c r="K44" s="14">
        <v>0.06</v>
      </c>
      <c r="L44" s="14">
        <v>0</v>
      </c>
      <c r="M44" s="14">
        <v>0</v>
      </c>
      <c r="N44" s="14">
        <v>546.11</v>
      </c>
      <c r="O44" s="14">
        <v>2920.6</v>
      </c>
    </row>
    <row r="45" spans="1:15">
      <c r="A45" s="2" t="s">
        <v>91</v>
      </c>
      <c r="B45" s="1" t="s">
        <v>92</v>
      </c>
      <c r="C45" s="14">
        <v>1750.05</v>
      </c>
      <c r="D45" s="14">
        <v>0</v>
      </c>
      <c r="E45" s="14">
        <v>0</v>
      </c>
      <c r="F45" s="14">
        <v>1750.05</v>
      </c>
      <c r="G45" s="15">
        <v>-87.68</v>
      </c>
      <c r="H45" s="14">
        <v>0</v>
      </c>
      <c r="I45" s="14">
        <v>37.85</v>
      </c>
      <c r="J45" s="14">
        <v>0</v>
      </c>
      <c r="K45" s="14">
        <v>0.08</v>
      </c>
      <c r="L45" s="14">
        <v>0</v>
      </c>
      <c r="M45" s="14">
        <v>0</v>
      </c>
      <c r="N45" s="14">
        <v>-49.75</v>
      </c>
      <c r="O45" s="14">
        <v>1799.8</v>
      </c>
    </row>
    <row r="46" spans="1:15">
      <c r="A46" s="2" t="s">
        <v>93</v>
      </c>
      <c r="B46" s="1" t="s">
        <v>94</v>
      </c>
      <c r="C46" s="14">
        <v>2750.1</v>
      </c>
      <c r="D46" s="14">
        <v>0</v>
      </c>
      <c r="E46" s="14">
        <v>0</v>
      </c>
      <c r="F46" s="14">
        <v>2750.1</v>
      </c>
      <c r="G46" s="14">
        <v>0</v>
      </c>
      <c r="H46" s="14">
        <v>49.79</v>
      </c>
      <c r="I46" s="14">
        <v>59.24</v>
      </c>
      <c r="J46" s="14">
        <v>0</v>
      </c>
      <c r="K46" s="14">
        <v>7.0000000000000007E-2</v>
      </c>
      <c r="L46" s="14">
        <v>0</v>
      </c>
      <c r="M46" s="14">
        <v>0</v>
      </c>
      <c r="N46" s="14">
        <v>109.1</v>
      </c>
      <c r="O46" s="14">
        <v>2641</v>
      </c>
    </row>
    <row r="47" spans="1:15">
      <c r="A47" s="2" t="s">
        <v>95</v>
      </c>
      <c r="B47" s="1" t="s">
        <v>96</v>
      </c>
      <c r="C47" s="14">
        <v>3750</v>
      </c>
      <c r="D47" s="14">
        <v>0</v>
      </c>
      <c r="E47" s="14">
        <v>0</v>
      </c>
      <c r="F47" s="14">
        <v>3750</v>
      </c>
      <c r="G47" s="14">
        <v>0</v>
      </c>
      <c r="H47" s="14">
        <v>309.02999999999997</v>
      </c>
      <c r="I47" s="14">
        <v>82.4</v>
      </c>
      <c r="J47" s="14">
        <v>386.98</v>
      </c>
      <c r="K47" s="15">
        <v>-0.01</v>
      </c>
      <c r="L47" s="14">
        <v>0</v>
      </c>
      <c r="M47" s="14">
        <v>0</v>
      </c>
      <c r="N47" s="14">
        <v>778.4</v>
      </c>
      <c r="O47" s="14">
        <v>2971.6</v>
      </c>
    </row>
    <row r="48" spans="1:15">
      <c r="A48" s="2" t="s">
        <v>97</v>
      </c>
      <c r="B48" s="1" t="s">
        <v>98</v>
      </c>
      <c r="C48" s="14">
        <v>2000.1</v>
      </c>
      <c r="D48" s="14">
        <v>910</v>
      </c>
      <c r="E48" s="14">
        <v>0</v>
      </c>
      <c r="F48" s="14">
        <v>2910.1</v>
      </c>
      <c r="G48" s="14">
        <v>0</v>
      </c>
      <c r="H48" s="14">
        <v>67.2</v>
      </c>
      <c r="I48" s="14">
        <v>43.32</v>
      </c>
      <c r="J48" s="14">
        <v>0</v>
      </c>
      <c r="K48" s="14">
        <v>0.18</v>
      </c>
      <c r="L48" s="14">
        <v>0</v>
      </c>
      <c r="M48" s="14">
        <v>0</v>
      </c>
      <c r="N48" s="14">
        <v>110.7</v>
      </c>
      <c r="O48" s="14">
        <v>2799.4</v>
      </c>
    </row>
    <row r="49" spans="1:15">
      <c r="A49" s="2" t="s">
        <v>99</v>
      </c>
      <c r="B49" s="1" t="s">
        <v>100</v>
      </c>
      <c r="C49" s="14">
        <v>7000.05</v>
      </c>
      <c r="D49" s="14">
        <v>0</v>
      </c>
      <c r="E49" s="14">
        <v>0</v>
      </c>
      <c r="F49" s="14">
        <v>7000.05</v>
      </c>
      <c r="G49" s="14">
        <v>0</v>
      </c>
      <c r="H49" s="14">
        <v>947.95</v>
      </c>
      <c r="I49" s="14">
        <v>163.69999999999999</v>
      </c>
      <c r="J49" s="14">
        <v>0</v>
      </c>
      <c r="K49" s="14">
        <v>0</v>
      </c>
      <c r="L49" s="14">
        <v>0</v>
      </c>
      <c r="M49" s="14">
        <v>0</v>
      </c>
      <c r="N49" s="14">
        <v>1111.6500000000001</v>
      </c>
      <c r="O49" s="14">
        <v>5888.4</v>
      </c>
    </row>
    <row r="50" spans="1:15">
      <c r="A50" s="2" t="s">
        <v>101</v>
      </c>
      <c r="B50" s="1" t="s">
        <v>102</v>
      </c>
      <c r="C50" s="14">
        <v>1200.5999999999999</v>
      </c>
      <c r="D50" s="14">
        <v>1800</v>
      </c>
      <c r="E50" s="14">
        <v>0</v>
      </c>
      <c r="F50" s="14">
        <v>3000.6</v>
      </c>
      <c r="G50" s="14">
        <v>0</v>
      </c>
      <c r="H50" s="14">
        <v>77.05</v>
      </c>
      <c r="I50" s="14">
        <v>52.89</v>
      </c>
      <c r="J50" s="14">
        <v>0</v>
      </c>
      <c r="K50" s="15">
        <v>-0.14000000000000001</v>
      </c>
      <c r="L50" s="14">
        <v>0</v>
      </c>
      <c r="M50" s="14">
        <v>0</v>
      </c>
      <c r="N50" s="14">
        <v>129.80000000000001</v>
      </c>
      <c r="O50" s="14">
        <v>2870.8</v>
      </c>
    </row>
    <row r="51" spans="1:15">
      <c r="A51" s="2" t="s">
        <v>103</v>
      </c>
      <c r="B51" s="1" t="s">
        <v>104</v>
      </c>
      <c r="C51" s="14">
        <v>1733.28</v>
      </c>
      <c r="D51" s="14">
        <v>216.66</v>
      </c>
      <c r="E51" s="14">
        <v>0</v>
      </c>
      <c r="F51" s="14">
        <v>1949.94</v>
      </c>
      <c r="G51" s="15">
        <v>-74.89</v>
      </c>
      <c r="H51" s="14">
        <v>0</v>
      </c>
      <c r="I51" s="14">
        <v>43.02</v>
      </c>
      <c r="J51" s="14">
        <v>0</v>
      </c>
      <c r="K51" s="14">
        <v>0.01</v>
      </c>
      <c r="L51" s="14">
        <v>0</v>
      </c>
      <c r="M51" s="14">
        <v>0</v>
      </c>
      <c r="N51" s="14">
        <v>-31.86</v>
      </c>
      <c r="O51" s="14">
        <v>1981.8</v>
      </c>
    </row>
    <row r="52" spans="1:15">
      <c r="A52" s="2" t="s">
        <v>105</v>
      </c>
      <c r="B52" s="1" t="s">
        <v>106</v>
      </c>
      <c r="C52" s="14">
        <v>720.36</v>
      </c>
      <c r="D52" s="14">
        <v>350</v>
      </c>
      <c r="E52" s="14">
        <v>0</v>
      </c>
      <c r="F52" s="14">
        <v>1070.3599999999999</v>
      </c>
      <c r="G52" s="15">
        <v>-143.19999999999999</v>
      </c>
      <c r="H52" s="14">
        <v>0</v>
      </c>
      <c r="I52" s="14">
        <v>0</v>
      </c>
      <c r="J52" s="14">
        <v>0</v>
      </c>
      <c r="K52" s="15">
        <v>-0.04</v>
      </c>
      <c r="L52" s="14">
        <v>0</v>
      </c>
      <c r="M52" s="14">
        <v>0</v>
      </c>
      <c r="N52" s="14">
        <v>-143.24</v>
      </c>
      <c r="O52" s="14">
        <v>1213.5999999999999</v>
      </c>
    </row>
    <row r="53" spans="1:15">
      <c r="A53" s="2" t="s">
        <v>107</v>
      </c>
      <c r="B53" s="1" t="s">
        <v>108</v>
      </c>
      <c r="C53" s="14">
        <v>2799.9</v>
      </c>
      <c r="D53" s="14">
        <v>0</v>
      </c>
      <c r="E53" s="14">
        <v>0</v>
      </c>
      <c r="F53" s="14">
        <v>2799.9</v>
      </c>
      <c r="G53" s="14">
        <v>0</v>
      </c>
      <c r="H53" s="14">
        <v>55.21</v>
      </c>
      <c r="I53" s="14">
        <v>60.23</v>
      </c>
      <c r="J53" s="14">
        <v>0</v>
      </c>
      <c r="K53" s="14">
        <v>0.06</v>
      </c>
      <c r="L53" s="14">
        <v>0</v>
      </c>
      <c r="M53" s="14">
        <v>0</v>
      </c>
      <c r="N53" s="14">
        <v>115.5</v>
      </c>
      <c r="O53" s="14">
        <v>2684.4</v>
      </c>
    </row>
    <row r="54" spans="1:15">
      <c r="A54" s="2" t="s">
        <v>109</v>
      </c>
      <c r="B54" s="1" t="s">
        <v>110</v>
      </c>
      <c r="C54" s="14">
        <v>7500</v>
      </c>
      <c r="D54" s="14">
        <v>2500</v>
      </c>
      <c r="E54" s="14">
        <v>0</v>
      </c>
      <c r="F54" s="14">
        <v>10000</v>
      </c>
      <c r="G54" s="14">
        <v>0</v>
      </c>
      <c r="H54" s="14">
        <v>1588.74</v>
      </c>
      <c r="I54" s="14">
        <v>177.02</v>
      </c>
      <c r="J54" s="14">
        <v>990.41</v>
      </c>
      <c r="K54" s="14">
        <v>0.03</v>
      </c>
      <c r="L54" s="14">
        <v>0</v>
      </c>
      <c r="M54" s="14">
        <v>0</v>
      </c>
      <c r="N54" s="14">
        <v>2756.2</v>
      </c>
      <c r="O54" s="14">
        <v>7243.8</v>
      </c>
    </row>
    <row r="55" spans="1:15">
      <c r="A55" s="2" t="s">
        <v>111</v>
      </c>
      <c r="B55" s="1" t="s">
        <v>112</v>
      </c>
      <c r="C55" s="14">
        <v>1733.36</v>
      </c>
      <c r="D55" s="14">
        <v>0</v>
      </c>
      <c r="E55" s="14">
        <v>0</v>
      </c>
      <c r="F55" s="14">
        <v>1733.36</v>
      </c>
      <c r="G55" s="15">
        <v>-93.83</v>
      </c>
      <c r="H55" s="14">
        <v>0</v>
      </c>
      <c r="I55" s="14">
        <v>49.34</v>
      </c>
      <c r="J55" s="14">
        <v>0</v>
      </c>
      <c r="K55" s="14">
        <v>0.05</v>
      </c>
      <c r="L55" s="14">
        <v>0</v>
      </c>
      <c r="M55" s="14">
        <v>0</v>
      </c>
      <c r="N55" s="14">
        <v>-44.44</v>
      </c>
      <c r="O55" s="14">
        <v>1777.8</v>
      </c>
    </row>
    <row r="56" spans="1:15">
      <c r="A56" s="2" t="s">
        <v>113</v>
      </c>
      <c r="B56" s="1" t="s">
        <v>114</v>
      </c>
      <c r="C56" s="14">
        <v>1750.05</v>
      </c>
      <c r="D56" s="14">
        <v>0</v>
      </c>
      <c r="E56" s="14">
        <v>0</v>
      </c>
      <c r="F56" s="14">
        <v>1750.05</v>
      </c>
      <c r="G56" s="15">
        <v>-87.68</v>
      </c>
      <c r="H56" s="14">
        <v>0</v>
      </c>
      <c r="I56" s="14">
        <v>121.16</v>
      </c>
      <c r="J56" s="14">
        <v>0</v>
      </c>
      <c r="K56" s="15">
        <v>-0.03</v>
      </c>
      <c r="L56" s="14">
        <v>0</v>
      </c>
      <c r="M56" s="14">
        <v>0</v>
      </c>
      <c r="N56" s="14">
        <v>33.450000000000003</v>
      </c>
      <c r="O56" s="14">
        <v>1716.6</v>
      </c>
    </row>
    <row r="57" spans="1:15">
      <c r="A57" s="2" t="s">
        <v>115</v>
      </c>
      <c r="B57" s="1" t="s">
        <v>116</v>
      </c>
      <c r="C57" s="14">
        <v>3000</v>
      </c>
      <c r="D57" s="14">
        <v>0</v>
      </c>
      <c r="E57" s="14">
        <v>0</v>
      </c>
      <c r="F57" s="14">
        <v>3000</v>
      </c>
      <c r="G57" s="14">
        <v>0</v>
      </c>
      <c r="H57" s="14">
        <v>76.98</v>
      </c>
      <c r="I57" s="14">
        <v>64.53</v>
      </c>
      <c r="J57" s="14">
        <v>0</v>
      </c>
      <c r="K57" s="15">
        <v>-0.11</v>
      </c>
      <c r="L57" s="14">
        <v>0</v>
      </c>
      <c r="M57" s="14">
        <v>0</v>
      </c>
      <c r="N57" s="14">
        <v>141.4</v>
      </c>
      <c r="O57" s="14">
        <v>2858.6</v>
      </c>
    </row>
    <row r="58" spans="1:15">
      <c r="A58" s="2" t="s">
        <v>117</v>
      </c>
      <c r="B58" s="1" t="s">
        <v>118</v>
      </c>
      <c r="C58" s="14">
        <v>1200</v>
      </c>
      <c r="D58" s="14">
        <v>2140</v>
      </c>
      <c r="E58" s="14">
        <v>0</v>
      </c>
      <c r="F58" s="14">
        <v>3340</v>
      </c>
      <c r="G58" s="14">
        <v>0</v>
      </c>
      <c r="H58" s="14">
        <v>134.25</v>
      </c>
      <c r="I58" s="14">
        <v>0</v>
      </c>
      <c r="J58" s="14">
        <v>0</v>
      </c>
      <c r="K58" s="14">
        <v>0.15</v>
      </c>
      <c r="L58" s="14">
        <v>0</v>
      </c>
      <c r="M58" s="14">
        <v>0</v>
      </c>
      <c r="N58" s="14">
        <v>134.4</v>
      </c>
      <c r="O58" s="14">
        <v>3205.6</v>
      </c>
    </row>
    <row r="59" spans="1:15">
      <c r="A59" s="2" t="s">
        <v>119</v>
      </c>
      <c r="B59" s="1" t="s">
        <v>120</v>
      </c>
      <c r="C59" s="14">
        <v>3249.9</v>
      </c>
      <c r="D59" s="14">
        <v>649.99</v>
      </c>
      <c r="E59" s="14">
        <v>0</v>
      </c>
      <c r="F59" s="14">
        <v>3899.89</v>
      </c>
      <c r="G59" s="14">
        <v>0</v>
      </c>
      <c r="H59" s="14">
        <v>333.01</v>
      </c>
      <c r="I59" s="14">
        <v>69.92</v>
      </c>
      <c r="J59" s="14">
        <v>1495</v>
      </c>
      <c r="K59" s="15">
        <v>-0.04</v>
      </c>
      <c r="L59" s="14">
        <v>0</v>
      </c>
      <c r="M59" s="14">
        <v>0</v>
      </c>
      <c r="N59" s="14">
        <v>1897.89</v>
      </c>
      <c r="O59" s="14">
        <v>2002</v>
      </c>
    </row>
    <row r="60" spans="1:15">
      <c r="A60" s="2" t="s">
        <v>121</v>
      </c>
      <c r="B60" s="1" t="s">
        <v>122</v>
      </c>
      <c r="C60" s="14">
        <v>1999.95</v>
      </c>
      <c r="D60" s="14">
        <v>3000</v>
      </c>
      <c r="E60" s="14">
        <v>0</v>
      </c>
      <c r="F60" s="14">
        <v>4999.95</v>
      </c>
      <c r="G60" s="14">
        <v>0</v>
      </c>
      <c r="H60" s="14">
        <v>523.53</v>
      </c>
      <c r="I60" s="14">
        <v>43.02</v>
      </c>
      <c r="J60" s="14">
        <v>0</v>
      </c>
      <c r="K60" s="14">
        <v>0</v>
      </c>
      <c r="L60" s="14">
        <v>0</v>
      </c>
      <c r="M60" s="14">
        <v>0</v>
      </c>
      <c r="N60" s="14">
        <v>566.54999999999995</v>
      </c>
      <c r="O60" s="14">
        <v>4433.3999999999996</v>
      </c>
    </row>
    <row r="61" spans="1:15">
      <c r="A61" s="2" t="s">
        <v>123</v>
      </c>
      <c r="B61" s="1" t="s">
        <v>124</v>
      </c>
      <c r="C61" s="14">
        <v>1200.5999999999999</v>
      </c>
      <c r="D61" s="14">
        <v>2836.4</v>
      </c>
      <c r="E61" s="14">
        <v>0</v>
      </c>
      <c r="F61" s="14">
        <v>4037</v>
      </c>
      <c r="G61" s="14">
        <v>0</v>
      </c>
      <c r="H61" s="14">
        <v>354.95</v>
      </c>
      <c r="I61" s="14">
        <v>106.97</v>
      </c>
      <c r="J61" s="14">
        <v>0</v>
      </c>
      <c r="K61" s="15">
        <v>-0.12</v>
      </c>
      <c r="L61" s="14">
        <v>0</v>
      </c>
      <c r="M61" s="14">
        <v>0</v>
      </c>
      <c r="N61" s="14">
        <v>461.8</v>
      </c>
      <c r="O61" s="14">
        <v>3575.2</v>
      </c>
    </row>
    <row r="62" spans="1:15">
      <c r="A62" s="2" t="s">
        <v>125</v>
      </c>
      <c r="B62" s="1" t="s">
        <v>126</v>
      </c>
      <c r="C62" s="14">
        <v>3000</v>
      </c>
      <c r="D62" s="14">
        <v>737.73</v>
      </c>
      <c r="E62" s="14">
        <v>0</v>
      </c>
      <c r="F62" s="14">
        <v>3737.73</v>
      </c>
      <c r="G62" s="14">
        <v>0</v>
      </c>
      <c r="H62" s="14">
        <v>307.07</v>
      </c>
      <c r="I62" s="14">
        <v>64.62</v>
      </c>
      <c r="J62" s="14">
        <v>0</v>
      </c>
      <c r="K62" s="14">
        <v>0.04</v>
      </c>
      <c r="L62" s="14">
        <v>0</v>
      </c>
      <c r="M62" s="14">
        <v>0</v>
      </c>
      <c r="N62" s="14">
        <v>371.73</v>
      </c>
      <c r="O62" s="14">
        <v>3366</v>
      </c>
    </row>
    <row r="63" spans="1:15">
      <c r="A63" s="2" t="s">
        <v>127</v>
      </c>
      <c r="B63" s="1" t="s">
        <v>128</v>
      </c>
      <c r="C63" s="14">
        <v>1999.95</v>
      </c>
      <c r="D63" s="14">
        <v>0</v>
      </c>
      <c r="E63" s="14">
        <v>0</v>
      </c>
      <c r="F63" s="14">
        <v>1999.95</v>
      </c>
      <c r="G63" s="15">
        <v>-71.69</v>
      </c>
      <c r="H63" s="14">
        <v>0</v>
      </c>
      <c r="I63" s="14">
        <v>43.25</v>
      </c>
      <c r="J63" s="14">
        <v>380.9</v>
      </c>
      <c r="K63" s="14">
        <v>0.09</v>
      </c>
      <c r="L63" s="14">
        <v>0</v>
      </c>
      <c r="M63" s="14">
        <v>0</v>
      </c>
      <c r="N63" s="14">
        <v>352.55</v>
      </c>
      <c r="O63" s="14">
        <v>1647.4</v>
      </c>
    </row>
    <row r="64" spans="1:15">
      <c r="A64" s="2" t="s">
        <v>129</v>
      </c>
      <c r="B64" s="1" t="s">
        <v>130</v>
      </c>
      <c r="C64" s="14">
        <v>2000.1</v>
      </c>
      <c r="D64" s="14">
        <v>0</v>
      </c>
      <c r="E64" s="14">
        <v>0</v>
      </c>
      <c r="F64" s="14">
        <v>2000.1</v>
      </c>
      <c r="G64" s="15">
        <v>-71.680000000000007</v>
      </c>
      <c r="H64" s="14">
        <v>0</v>
      </c>
      <c r="I64" s="14">
        <v>43.2</v>
      </c>
      <c r="J64" s="14">
        <v>0</v>
      </c>
      <c r="K64" s="15">
        <v>-0.02</v>
      </c>
      <c r="L64" s="14">
        <v>0</v>
      </c>
      <c r="M64" s="14">
        <v>0</v>
      </c>
      <c r="N64" s="14">
        <v>-28.5</v>
      </c>
      <c r="O64" s="14">
        <v>2028.6</v>
      </c>
    </row>
    <row r="65" spans="1:15">
      <c r="A65" s="2" t="s">
        <v>131</v>
      </c>
      <c r="B65" s="1" t="s">
        <v>132</v>
      </c>
      <c r="C65" s="14">
        <v>7000.05</v>
      </c>
      <c r="D65" s="14">
        <v>0</v>
      </c>
      <c r="E65" s="14">
        <v>0</v>
      </c>
      <c r="F65" s="14">
        <v>7000.05</v>
      </c>
      <c r="G65" s="14">
        <v>0</v>
      </c>
      <c r="H65" s="14">
        <v>947.95</v>
      </c>
      <c r="I65" s="14">
        <v>164.4</v>
      </c>
      <c r="J65" s="14">
        <v>0</v>
      </c>
      <c r="K65" s="15">
        <v>-0.1</v>
      </c>
      <c r="L65" s="14">
        <v>0</v>
      </c>
      <c r="M65" s="14">
        <v>0</v>
      </c>
      <c r="N65" s="14">
        <v>1112.25</v>
      </c>
      <c r="O65" s="14">
        <v>5887.8</v>
      </c>
    </row>
    <row r="66" spans="1:15">
      <c r="A66" s="2" t="s">
        <v>133</v>
      </c>
      <c r="B66" s="1" t="s">
        <v>134</v>
      </c>
      <c r="C66" s="14">
        <v>13800</v>
      </c>
      <c r="D66" s="14">
        <v>0</v>
      </c>
      <c r="E66" s="14">
        <v>0</v>
      </c>
      <c r="F66" s="14">
        <v>13800</v>
      </c>
      <c r="G66" s="14">
        <v>0</v>
      </c>
      <c r="H66" s="14">
        <v>2477.13</v>
      </c>
      <c r="I66" s="14">
        <v>335.31</v>
      </c>
      <c r="J66" s="14">
        <v>0</v>
      </c>
      <c r="K66" s="14">
        <v>0.06</v>
      </c>
      <c r="L66" s="14">
        <v>108.1</v>
      </c>
      <c r="M66" s="14">
        <v>0</v>
      </c>
      <c r="N66" s="14">
        <v>2920.6</v>
      </c>
      <c r="O66" s="14">
        <v>10879.4</v>
      </c>
    </row>
    <row r="67" spans="1:15">
      <c r="A67" s="2" t="s">
        <v>135</v>
      </c>
      <c r="B67" s="1" t="s">
        <v>136</v>
      </c>
      <c r="C67" s="14">
        <v>2250</v>
      </c>
      <c r="D67" s="14">
        <v>1065</v>
      </c>
      <c r="E67" s="14">
        <v>0</v>
      </c>
      <c r="F67" s="14">
        <v>3315</v>
      </c>
      <c r="G67" s="14">
        <v>0</v>
      </c>
      <c r="H67" s="14">
        <v>131.53</v>
      </c>
      <c r="I67" s="14">
        <v>48.41</v>
      </c>
      <c r="J67" s="14">
        <v>0</v>
      </c>
      <c r="K67" s="14">
        <v>0.06</v>
      </c>
      <c r="L67" s="14">
        <v>0</v>
      </c>
      <c r="M67" s="14">
        <v>0</v>
      </c>
      <c r="N67" s="14">
        <v>180</v>
      </c>
      <c r="O67" s="14">
        <v>3135</v>
      </c>
    </row>
    <row r="68" spans="1:15">
      <c r="A68" s="2" t="s">
        <v>137</v>
      </c>
      <c r="B68" s="1" t="s">
        <v>138</v>
      </c>
      <c r="C68" s="14">
        <v>5868.75</v>
      </c>
      <c r="D68" s="14">
        <v>0</v>
      </c>
      <c r="E68" s="14">
        <v>0</v>
      </c>
      <c r="F68" s="14">
        <v>5868.75</v>
      </c>
      <c r="G68" s="14">
        <v>0</v>
      </c>
      <c r="H68" s="14">
        <v>706.3</v>
      </c>
      <c r="I68" s="14">
        <v>135.05000000000001</v>
      </c>
      <c r="J68" s="14">
        <v>0</v>
      </c>
      <c r="K68" s="14">
        <v>0</v>
      </c>
      <c r="L68" s="14">
        <v>0</v>
      </c>
      <c r="M68" s="14">
        <v>0</v>
      </c>
      <c r="N68" s="14">
        <v>841.35</v>
      </c>
      <c r="O68" s="14">
        <v>5027.3999999999996</v>
      </c>
    </row>
    <row r="69" spans="1:15">
      <c r="A69" s="2" t="s">
        <v>139</v>
      </c>
      <c r="B69" s="1" t="s">
        <v>140</v>
      </c>
      <c r="C69" s="14">
        <v>3750</v>
      </c>
      <c r="D69" s="14">
        <v>0</v>
      </c>
      <c r="E69" s="14">
        <v>0</v>
      </c>
      <c r="F69" s="14">
        <v>3750</v>
      </c>
      <c r="G69" s="14">
        <v>0</v>
      </c>
      <c r="H69" s="14">
        <v>309.02999999999997</v>
      </c>
      <c r="I69" s="14">
        <v>82.4</v>
      </c>
      <c r="J69" s="14">
        <v>834.69</v>
      </c>
      <c r="K69" s="14">
        <v>0.08</v>
      </c>
      <c r="L69" s="14">
        <v>0</v>
      </c>
      <c r="M69" s="14">
        <v>0</v>
      </c>
      <c r="N69" s="14">
        <v>1226.2</v>
      </c>
      <c r="O69" s="14">
        <v>2523.8000000000002</v>
      </c>
    </row>
    <row r="70" spans="1:15">
      <c r="A70" s="2" t="s">
        <v>141</v>
      </c>
      <c r="B70" s="1" t="s">
        <v>142</v>
      </c>
      <c r="C70" s="14">
        <v>1200.5999999999999</v>
      </c>
      <c r="D70" s="14">
        <v>1848</v>
      </c>
      <c r="E70" s="14">
        <v>0</v>
      </c>
      <c r="F70" s="14">
        <v>3048.6</v>
      </c>
      <c r="G70" s="14">
        <v>0</v>
      </c>
      <c r="H70" s="14">
        <v>82.27</v>
      </c>
      <c r="I70" s="14">
        <v>54.15</v>
      </c>
      <c r="J70" s="14">
        <v>0</v>
      </c>
      <c r="K70" s="15">
        <v>-0.02</v>
      </c>
      <c r="L70" s="14">
        <v>0</v>
      </c>
      <c r="M70" s="14">
        <v>0</v>
      </c>
      <c r="N70" s="14">
        <v>136.4</v>
      </c>
      <c r="O70" s="14">
        <v>2912.2</v>
      </c>
    </row>
    <row r="71" spans="1:15">
      <c r="A71" s="2" t="s">
        <v>143</v>
      </c>
      <c r="B71" s="1" t="s">
        <v>144</v>
      </c>
      <c r="C71" s="14">
        <v>3750</v>
      </c>
      <c r="D71" s="14">
        <v>0</v>
      </c>
      <c r="E71" s="14">
        <v>0</v>
      </c>
      <c r="F71" s="14">
        <v>3750</v>
      </c>
      <c r="G71" s="14">
        <v>0</v>
      </c>
      <c r="H71" s="14">
        <v>309.02999999999997</v>
      </c>
      <c r="I71" s="14">
        <v>81.89</v>
      </c>
      <c r="J71" s="14">
        <v>374.82</v>
      </c>
      <c r="K71" s="14">
        <v>0.06</v>
      </c>
      <c r="L71" s="14">
        <v>0</v>
      </c>
      <c r="M71" s="14">
        <v>0</v>
      </c>
      <c r="N71" s="14">
        <v>765.8</v>
      </c>
      <c r="O71" s="14">
        <v>2984.2</v>
      </c>
    </row>
    <row r="72" spans="1:15">
      <c r="A72" s="2" t="s">
        <v>145</v>
      </c>
      <c r="B72" s="1" t="s">
        <v>146</v>
      </c>
      <c r="C72" s="14">
        <v>3499.95</v>
      </c>
      <c r="D72" s="14">
        <v>0</v>
      </c>
      <c r="E72" s="14">
        <v>0</v>
      </c>
      <c r="F72" s="14">
        <v>3499.95</v>
      </c>
      <c r="G72" s="14">
        <v>0</v>
      </c>
      <c r="H72" s="14">
        <v>151.65</v>
      </c>
      <c r="I72" s="14">
        <v>75.510000000000005</v>
      </c>
      <c r="J72" s="14">
        <v>0</v>
      </c>
      <c r="K72" s="15">
        <v>-0.01</v>
      </c>
      <c r="L72" s="14">
        <v>0</v>
      </c>
      <c r="M72" s="14">
        <v>0</v>
      </c>
      <c r="N72" s="14">
        <v>227.15</v>
      </c>
      <c r="O72" s="14">
        <v>3272.8</v>
      </c>
    </row>
    <row r="73" spans="1:15">
      <c r="A73" s="2" t="s">
        <v>147</v>
      </c>
      <c r="B73" s="1" t="s">
        <v>148</v>
      </c>
      <c r="C73" s="14">
        <v>1200.5999999999999</v>
      </c>
      <c r="D73" s="14">
        <v>2409.4</v>
      </c>
      <c r="E73" s="14">
        <v>0</v>
      </c>
      <c r="F73" s="14">
        <v>3610</v>
      </c>
      <c r="G73" s="14">
        <v>0</v>
      </c>
      <c r="H73" s="14">
        <v>181.35</v>
      </c>
      <c r="I73" s="14">
        <v>103.82</v>
      </c>
      <c r="J73" s="14">
        <v>775.27</v>
      </c>
      <c r="K73" s="15">
        <v>-0.01</v>
      </c>
      <c r="L73" s="14">
        <v>0</v>
      </c>
      <c r="M73" s="14">
        <v>833.97</v>
      </c>
      <c r="N73" s="14">
        <v>1894.4</v>
      </c>
      <c r="O73" s="14">
        <v>1715.6</v>
      </c>
    </row>
    <row r="74" spans="1:15">
      <c r="A74" s="2" t="s">
        <v>149</v>
      </c>
      <c r="B74" s="1" t="s">
        <v>150</v>
      </c>
      <c r="C74" s="14">
        <v>3250.05</v>
      </c>
      <c r="D74" s="14">
        <v>0</v>
      </c>
      <c r="E74" s="14">
        <v>0</v>
      </c>
      <c r="F74" s="14">
        <v>3250.05</v>
      </c>
      <c r="G74" s="14">
        <v>0</v>
      </c>
      <c r="H74" s="14">
        <v>124.46</v>
      </c>
      <c r="I74" s="14">
        <v>69.92</v>
      </c>
      <c r="J74" s="14">
        <v>0</v>
      </c>
      <c r="K74" s="14">
        <v>7.0000000000000007E-2</v>
      </c>
      <c r="L74" s="14">
        <v>0</v>
      </c>
      <c r="M74" s="14">
        <v>0</v>
      </c>
      <c r="N74" s="14">
        <v>194.45</v>
      </c>
      <c r="O74" s="14">
        <v>3055.6</v>
      </c>
    </row>
    <row r="75" spans="1:15">
      <c r="A75" s="2" t="s">
        <v>151</v>
      </c>
      <c r="B75" s="1" t="s">
        <v>152</v>
      </c>
      <c r="C75" s="14">
        <v>1200.5999999999999</v>
      </c>
      <c r="D75" s="14">
        <v>1209</v>
      </c>
      <c r="E75" s="14">
        <v>0</v>
      </c>
      <c r="F75" s="14">
        <v>2409.6</v>
      </c>
      <c r="G75" s="15">
        <v>-2.17</v>
      </c>
      <c r="H75" s="14">
        <v>0</v>
      </c>
      <c r="I75" s="14">
        <v>68.95</v>
      </c>
      <c r="J75" s="14">
        <v>300.04000000000002</v>
      </c>
      <c r="K75" s="15">
        <v>-0.02</v>
      </c>
      <c r="L75" s="14">
        <v>0</v>
      </c>
      <c r="M75" s="14">
        <v>0</v>
      </c>
      <c r="N75" s="14">
        <v>366.8</v>
      </c>
      <c r="O75" s="14">
        <v>2042.8</v>
      </c>
    </row>
    <row r="78" spans="1:15" s="8" customFormat="1">
      <c r="A78" s="16"/>
      <c r="C78" s="8" t="s">
        <v>153</v>
      </c>
      <c r="D78" s="8" t="s">
        <v>153</v>
      </c>
      <c r="E78" s="8" t="s">
        <v>153</v>
      </c>
      <c r="F78" s="8" t="s">
        <v>153</v>
      </c>
      <c r="G78" s="8" t="s">
        <v>153</v>
      </c>
      <c r="H78" s="8" t="s">
        <v>153</v>
      </c>
      <c r="I78" s="8" t="s">
        <v>153</v>
      </c>
      <c r="J78" s="8" t="s">
        <v>153</v>
      </c>
      <c r="K78" s="8" t="s">
        <v>153</v>
      </c>
      <c r="L78" s="8" t="s">
        <v>153</v>
      </c>
      <c r="M78" s="8" t="s">
        <v>153</v>
      </c>
      <c r="N78" s="8" t="s">
        <v>153</v>
      </c>
      <c r="O78" s="8" t="s">
        <v>153</v>
      </c>
    </row>
    <row r="79" spans="1:15">
      <c r="A79" s="19" t="s">
        <v>154</v>
      </c>
      <c r="B79" s="1" t="s">
        <v>155</v>
      </c>
      <c r="C79" s="18">
        <v>247023.6</v>
      </c>
      <c r="D79" s="18">
        <v>40727.9</v>
      </c>
      <c r="E79" s="18">
        <v>500.01</v>
      </c>
      <c r="F79" s="18">
        <v>288251.51</v>
      </c>
      <c r="G79" s="20">
        <v>-822.25</v>
      </c>
      <c r="H79" s="18">
        <v>29803.73</v>
      </c>
      <c r="I79" s="18">
        <v>6271.78</v>
      </c>
      <c r="J79" s="18">
        <v>12929.69</v>
      </c>
      <c r="K79" s="18">
        <v>0.49</v>
      </c>
      <c r="L79" s="18">
        <v>108.1</v>
      </c>
      <c r="M79" s="18">
        <v>2263.9699999999998</v>
      </c>
      <c r="N79" s="18">
        <v>50555.51</v>
      </c>
      <c r="O79" s="18">
        <v>237696</v>
      </c>
    </row>
    <row r="81" spans="1:15">
      <c r="C81" s="1" t="s">
        <v>155</v>
      </c>
      <c r="D81" s="1" t="s">
        <v>155</v>
      </c>
      <c r="E81" s="1" t="s">
        <v>155</v>
      </c>
      <c r="F81" s="1" t="s">
        <v>155</v>
      </c>
      <c r="G81" s="1" t="s">
        <v>155</v>
      </c>
      <c r="H81" s="1" t="s">
        <v>155</v>
      </c>
      <c r="I81" s="1" t="s">
        <v>155</v>
      </c>
      <c r="J81" s="1" t="s">
        <v>155</v>
      </c>
      <c r="K81" s="1" t="s">
        <v>155</v>
      </c>
      <c r="L81" s="1" t="s">
        <v>155</v>
      </c>
      <c r="M81" s="1" t="s">
        <v>155</v>
      </c>
      <c r="N81" s="1" t="s">
        <v>155</v>
      </c>
      <c r="O81" s="1" t="s">
        <v>155</v>
      </c>
    </row>
    <row r="82" spans="1:15">
      <c r="A82" s="2" t="s">
        <v>155</v>
      </c>
      <c r="B82" s="1" t="s">
        <v>155</v>
      </c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2"/>
  <sheetViews>
    <sheetView workbookViewId="0">
      <selection activeCell="D14" sqref="D14"/>
    </sheetView>
  </sheetViews>
  <sheetFormatPr baseColWidth="10" defaultRowHeight="15"/>
  <cols>
    <col min="3" max="3" width="19.28515625" customWidth="1"/>
    <col min="4" max="4" width="17.42578125" bestFit="1" customWidth="1"/>
    <col min="5" max="5" width="33" bestFit="1" customWidth="1"/>
  </cols>
  <sheetData>
    <row r="1" spans="1:10">
      <c r="A1" s="22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3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23.25">
      <c r="A3" s="25" t="s">
        <v>2</v>
      </c>
      <c r="B3" s="24"/>
      <c r="C3" s="26"/>
      <c r="D3" s="24"/>
      <c r="E3" s="24"/>
      <c r="F3" s="21"/>
      <c r="G3" s="21"/>
      <c r="H3" s="21"/>
      <c r="I3" s="21"/>
      <c r="J3" s="21"/>
    </row>
    <row r="4" spans="1:10" ht="15.75">
      <c r="A4" s="27" t="s">
        <v>156</v>
      </c>
      <c r="B4" s="24"/>
      <c r="C4" s="24"/>
      <c r="D4" s="24"/>
      <c r="E4" s="24"/>
      <c r="F4" s="21"/>
      <c r="G4" s="21"/>
      <c r="H4" s="21"/>
      <c r="I4" s="21"/>
      <c r="J4" s="21"/>
    </row>
    <row r="6" spans="1:10">
      <c r="A6" s="28"/>
      <c r="B6" s="28"/>
      <c r="C6" s="28"/>
      <c r="D6" s="28"/>
      <c r="E6" s="28"/>
      <c r="F6" s="28"/>
      <c r="G6" s="28"/>
      <c r="H6" s="28"/>
      <c r="I6" s="21"/>
      <c r="J6" s="21"/>
    </row>
    <row r="7" spans="1:10">
      <c r="A7" s="29"/>
      <c r="B7" s="29"/>
      <c r="C7" s="29"/>
      <c r="D7" s="29"/>
      <c r="E7" s="29"/>
      <c r="F7" s="29"/>
      <c r="G7" s="29"/>
      <c r="H7" s="29"/>
      <c r="I7" s="21"/>
      <c r="J7" s="21"/>
    </row>
    <row r="8" spans="1:10">
      <c r="A8" s="31" t="s">
        <v>157</v>
      </c>
      <c r="B8" s="31" t="s">
        <v>158</v>
      </c>
      <c r="C8" s="31" t="s">
        <v>159</v>
      </c>
      <c r="D8" s="32" t="s">
        <v>160</v>
      </c>
      <c r="E8" s="31" t="s">
        <v>161</v>
      </c>
      <c r="F8" s="30"/>
      <c r="G8" s="30"/>
      <c r="H8" s="30"/>
      <c r="I8" s="30"/>
      <c r="J8" s="30"/>
    </row>
    <row r="9" spans="1:10">
      <c r="A9" s="33" t="s">
        <v>63</v>
      </c>
      <c r="B9" s="21">
        <v>2606499058</v>
      </c>
      <c r="C9" s="21" t="s">
        <v>162</v>
      </c>
      <c r="D9" s="21">
        <v>23812.2</v>
      </c>
      <c r="E9" s="21" t="s">
        <v>64</v>
      </c>
      <c r="F9" s="21"/>
      <c r="G9" s="21"/>
      <c r="H9" s="21"/>
      <c r="I9" s="21"/>
      <c r="J9" s="21"/>
    </row>
    <row r="10" spans="1:10">
      <c r="A10" s="33" t="s">
        <v>83</v>
      </c>
      <c r="B10" s="21">
        <v>2981497219</v>
      </c>
      <c r="C10" s="21" t="s">
        <v>162</v>
      </c>
      <c r="D10" s="21">
        <v>2841</v>
      </c>
      <c r="E10" s="21" t="s">
        <v>84</v>
      </c>
      <c r="F10" s="21"/>
      <c r="G10" s="21"/>
      <c r="H10" s="21"/>
      <c r="I10" s="21"/>
      <c r="J10" s="21"/>
    </row>
    <row r="11" spans="1:10">
      <c r="A11" s="33" t="s">
        <v>91</v>
      </c>
      <c r="B11" s="21">
        <v>2691096109</v>
      </c>
      <c r="C11" s="21" t="s">
        <v>162</v>
      </c>
      <c r="D11" s="21">
        <v>1799.8000000000002</v>
      </c>
      <c r="E11" s="21" t="s">
        <v>92</v>
      </c>
      <c r="F11" s="21"/>
      <c r="G11" s="21"/>
      <c r="H11" s="21"/>
      <c r="I11" s="21"/>
      <c r="J11" s="21"/>
    </row>
    <row r="12" spans="1:10">
      <c r="A12" s="33" t="s">
        <v>95</v>
      </c>
      <c r="B12" s="21">
        <v>1473807924</v>
      </c>
      <c r="C12" s="21" t="s">
        <v>162</v>
      </c>
      <c r="D12" s="21">
        <v>2971.6000000000004</v>
      </c>
      <c r="E12" s="21" t="s">
        <v>96</v>
      </c>
      <c r="F12" s="21"/>
      <c r="G12" s="21"/>
      <c r="H12" s="21"/>
      <c r="I12" s="21"/>
      <c r="J12" s="21"/>
    </row>
    <row r="13" spans="1:10">
      <c r="A13" s="33" t="s">
        <v>97</v>
      </c>
      <c r="B13" s="21">
        <v>2618036896</v>
      </c>
      <c r="C13" s="21" t="s">
        <v>162</v>
      </c>
      <c r="D13" s="21">
        <v>2799.4</v>
      </c>
      <c r="E13" s="21" t="s">
        <v>98</v>
      </c>
      <c r="F13" s="21"/>
      <c r="G13" s="21"/>
      <c r="H13" s="21"/>
      <c r="I13" s="21"/>
      <c r="J13" s="21"/>
    </row>
    <row r="14" spans="1:10">
      <c r="A14" s="33" t="s">
        <v>101</v>
      </c>
      <c r="B14" s="21">
        <v>2705849497</v>
      </c>
      <c r="C14" s="21" t="s">
        <v>162</v>
      </c>
      <c r="D14" s="21">
        <v>2870.8</v>
      </c>
      <c r="E14" s="21" t="s">
        <v>102</v>
      </c>
      <c r="F14" s="21"/>
      <c r="G14" s="21"/>
      <c r="H14" s="21"/>
      <c r="I14" s="21"/>
      <c r="J14" s="21"/>
    </row>
    <row r="15" spans="1:10">
      <c r="A15" s="33" t="s">
        <v>127</v>
      </c>
      <c r="B15" s="21">
        <v>2728413096</v>
      </c>
      <c r="C15" s="21" t="s">
        <v>162</v>
      </c>
      <c r="D15" s="21">
        <v>1647.4</v>
      </c>
      <c r="E15" s="21" t="s">
        <v>128</v>
      </c>
      <c r="F15" s="21"/>
      <c r="G15" s="21"/>
      <c r="H15" s="21"/>
      <c r="I15" s="21"/>
      <c r="J15" s="21"/>
    </row>
    <row r="16" spans="1:10">
      <c r="A16" s="33" t="s">
        <v>129</v>
      </c>
      <c r="B16" s="21">
        <v>2968629145</v>
      </c>
      <c r="C16" s="21" t="s">
        <v>162</v>
      </c>
      <c r="D16" s="21">
        <v>2028.6000000000001</v>
      </c>
      <c r="E16" s="21" t="s">
        <v>130</v>
      </c>
      <c r="F16" s="21"/>
      <c r="G16" s="21"/>
      <c r="H16" s="21"/>
      <c r="I16" s="21"/>
      <c r="J16" s="21"/>
    </row>
    <row r="17" spans="1:5">
      <c r="A17" s="33" t="s">
        <v>131</v>
      </c>
      <c r="B17" s="21">
        <v>2621332406</v>
      </c>
      <c r="C17" s="21" t="s">
        <v>162</v>
      </c>
      <c r="D17" s="21">
        <v>5887.8</v>
      </c>
      <c r="E17" s="21" t="s">
        <v>132</v>
      </c>
    </row>
    <row r="18" spans="1:5">
      <c r="A18" s="33" t="s">
        <v>139</v>
      </c>
      <c r="B18" s="21">
        <v>1443382265</v>
      </c>
      <c r="C18" s="21" t="s">
        <v>162</v>
      </c>
      <c r="D18" s="21">
        <v>2523.8000000000002</v>
      </c>
      <c r="E18" s="21" t="s">
        <v>140</v>
      </c>
    </row>
    <row r="19" spans="1:5">
      <c r="A19" s="33" t="s">
        <v>143</v>
      </c>
      <c r="B19" s="21">
        <v>2759868704</v>
      </c>
      <c r="C19" s="21" t="s">
        <v>162</v>
      </c>
      <c r="D19" s="21">
        <v>2984.2000000000003</v>
      </c>
      <c r="E19" s="21" t="s">
        <v>144</v>
      </c>
    </row>
    <row r="20" spans="1:5">
      <c r="A20" s="33" t="s">
        <v>151</v>
      </c>
      <c r="B20" s="21">
        <v>2976521746</v>
      </c>
      <c r="C20" s="21" t="s">
        <v>162</v>
      </c>
      <c r="D20" s="21">
        <v>2042.8000000000002</v>
      </c>
      <c r="E20" s="21" t="s">
        <v>152</v>
      </c>
    </row>
    <row r="21" spans="1:5">
      <c r="A21" s="33" t="s">
        <v>133</v>
      </c>
      <c r="B21" s="21">
        <v>2849178457</v>
      </c>
      <c r="C21" s="21" t="s">
        <v>162</v>
      </c>
      <c r="D21" s="21">
        <v>10879.400000000001</v>
      </c>
      <c r="E21" s="21" t="s">
        <v>134</v>
      </c>
    </row>
    <row r="22" spans="1:5">
      <c r="A22" s="33" t="s">
        <v>87</v>
      </c>
      <c r="B22" s="21">
        <v>2892547139</v>
      </c>
      <c r="C22" s="21" t="s">
        <v>162</v>
      </c>
      <c r="D22" s="21">
        <v>3291</v>
      </c>
      <c r="E22" s="21" t="s">
        <v>88</v>
      </c>
    </row>
    <row r="23" spans="1:5">
      <c r="A23" s="33" t="s">
        <v>125</v>
      </c>
      <c r="B23" s="21">
        <v>1496058264</v>
      </c>
      <c r="C23" s="21" t="s">
        <v>162</v>
      </c>
      <c r="D23" s="21">
        <v>3366</v>
      </c>
      <c r="E23" s="21" t="s">
        <v>126</v>
      </c>
    </row>
    <row r="24" spans="1:5">
      <c r="A24" s="33" t="s">
        <v>93</v>
      </c>
      <c r="B24" s="21">
        <v>2970227897</v>
      </c>
      <c r="C24" s="21" t="s">
        <v>162</v>
      </c>
      <c r="D24" s="21">
        <v>2641</v>
      </c>
      <c r="E24" s="21" t="s">
        <v>94</v>
      </c>
    </row>
    <row r="25" spans="1:5">
      <c r="A25" s="33" t="s">
        <v>49</v>
      </c>
      <c r="B25" s="21">
        <v>2903153908</v>
      </c>
      <c r="C25" s="21" t="s">
        <v>162</v>
      </c>
      <c r="D25" s="21">
        <v>2438.6</v>
      </c>
      <c r="E25" s="21" t="s">
        <v>50</v>
      </c>
    </row>
    <row r="26" spans="1:5">
      <c r="A26" s="33" t="s">
        <v>57</v>
      </c>
      <c r="B26" s="21">
        <v>2984454235</v>
      </c>
      <c r="C26" s="21" t="s">
        <v>162</v>
      </c>
      <c r="D26" s="21">
        <v>15324.6</v>
      </c>
      <c r="E26" s="21" t="s">
        <v>58</v>
      </c>
    </row>
    <row r="27" spans="1:5">
      <c r="A27" s="33" t="s">
        <v>69</v>
      </c>
      <c r="B27" s="21">
        <v>2948180032</v>
      </c>
      <c r="C27" s="21" t="s">
        <v>162</v>
      </c>
      <c r="D27" s="21">
        <v>3359</v>
      </c>
      <c r="E27" s="21" t="s">
        <v>70</v>
      </c>
    </row>
    <row r="28" spans="1:5">
      <c r="A28" s="33" t="s">
        <v>75</v>
      </c>
      <c r="B28" s="21">
        <v>2990259950</v>
      </c>
      <c r="C28" s="21" t="s">
        <v>162</v>
      </c>
      <c r="D28" s="21">
        <v>2438.6</v>
      </c>
      <c r="E28" s="21" t="s">
        <v>76</v>
      </c>
    </row>
    <row r="29" spans="1:5">
      <c r="A29" s="33" t="s">
        <v>61</v>
      </c>
      <c r="B29" s="21">
        <v>2849681825</v>
      </c>
      <c r="C29" s="21" t="s">
        <v>162</v>
      </c>
      <c r="D29" s="21">
        <v>2438.6</v>
      </c>
      <c r="E29" s="21" t="s">
        <v>62</v>
      </c>
    </row>
    <row r="30" spans="1:5">
      <c r="A30" s="33" t="s">
        <v>99</v>
      </c>
      <c r="B30" s="21">
        <v>2694584996</v>
      </c>
      <c r="C30" s="21" t="s">
        <v>162</v>
      </c>
      <c r="D30" s="21">
        <v>5888.4000000000005</v>
      </c>
      <c r="E30" s="21" t="s">
        <v>100</v>
      </c>
    </row>
    <row r="31" spans="1:5">
      <c r="A31" s="33" t="s">
        <v>29</v>
      </c>
      <c r="B31" s="21">
        <v>2887403623</v>
      </c>
      <c r="C31" s="21" t="s">
        <v>162</v>
      </c>
      <c r="D31" s="21">
        <v>1874.2</v>
      </c>
      <c r="E31" s="21" t="s">
        <v>30</v>
      </c>
    </row>
    <row r="32" spans="1:5">
      <c r="A32" s="33" t="s">
        <v>35</v>
      </c>
      <c r="B32" s="21">
        <v>2871175246</v>
      </c>
      <c r="C32" s="21" t="s">
        <v>162</v>
      </c>
      <c r="D32" s="21">
        <v>6269</v>
      </c>
      <c r="E32" s="21" t="s">
        <v>36</v>
      </c>
    </row>
    <row r="33" spans="1:5">
      <c r="A33" s="33" t="s">
        <v>33</v>
      </c>
      <c r="B33" s="21">
        <v>2903220311</v>
      </c>
      <c r="C33" s="21" t="s">
        <v>162</v>
      </c>
      <c r="D33" s="21">
        <v>3844</v>
      </c>
      <c r="E33" s="21" t="s">
        <v>34</v>
      </c>
    </row>
    <row r="34" spans="1:5">
      <c r="A34" s="33" t="s">
        <v>53</v>
      </c>
      <c r="B34" s="21">
        <v>1167104413</v>
      </c>
      <c r="C34" s="21" t="s">
        <v>162</v>
      </c>
      <c r="D34" s="21">
        <v>2499</v>
      </c>
      <c r="E34" s="21" t="s">
        <v>54</v>
      </c>
    </row>
    <row r="35" spans="1:5">
      <c r="A35" s="33" t="s">
        <v>123</v>
      </c>
      <c r="B35" s="21">
        <v>1169445331</v>
      </c>
      <c r="C35" s="21" t="s">
        <v>162</v>
      </c>
      <c r="D35" s="21">
        <v>3575.2000000000003</v>
      </c>
      <c r="E35" s="21" t="s">
        <v>124</v>
      </c>
    </row>
    <row r="36" spans="1:5">
      <c r="A36" s="33" t="s">
        <v>81</v>
      </c>
      <c r="B36" s="21">
        <v>1118281017</v>
      </c>
      <c r="C36" s="21" t="s">
        <v>162</v>
      </c>
      <c r="D36" s="21">
        <v>3637.2000000000003</v>
      </c>
      <c r="E36" s="21" t="s">
        <v>82</v>
      </c>
    </row>
    <row r="37" spans="1:5">
      <c r="A37" s="33" t="s">
        <v>55</v>
      </c>
      <c r="B37" s="21">
        <v>2885831555</v>
      </c>
      <c r="C37" s="21" t="s">
        <v>162</v>
      </c>
      <c r="D37" s="21">
        <v>2181.8000000000002</v>
      </c>
      <c r="E37" s="21" t="s">
        <v>56</v>
      </c>
    </row>
    <row r="38" spans="1:5">
      <c r="A38" s="33" t="s">
        <v>109</v>
      </c>
      <c r="B38" s="21">
        <v>2650346551</v>
      </c>
      <c r="C38" s="21" t="s">
        <v>162</v>
      </c>
      <c r="D38" s="21">
        <v>7243.8</v>
      </c>
      <c r="E38" s="21" t="s">
        <v>110</v>
      </c>
    </row>
    <row r="39" spans="1:5">
      <c r="A39" s="33" t="s">
        <v>85</v>
      </c>
      <c r="B39" s="21">
        <v>1190429015</v>
      </c>
      <c r="C39" s="21" t="s">
        <v>162</v>
      </c>
      <c r="D39" s="21">
        <v>2858.4</v>
      </c>
      <c r="E39" s="21" t="s">
        <v>86</v>
      </c>
    </row>
    <row r="40" spans="1:5">
      <c r="A40" s="33" t="s">
        <v>149</v>
      </c>
      <c r="B40" s="21">
        <v>1171167405</v>
      </c>
      <c r="C40" s="21" t="s">
        <v>162</v>
      </c>
      <c r="D40" s="21">
        <v>3055.6000000000004</v>
      </c>
      <c r="E40" s="21" t="s">
        <v>150</v>
      </c>
    </row>
    <row r="41" spans="1:5">
      <c r="A41" s="33" t="s">
        <v>25</v>
      </c>
      <c r="B41" s="21">
        <v>2858200513</v>
      </c>
      <c r="C41" s="21" t="s">
        <v>162</v>
      </c>
      <c r="D41" s="21">
        <v>2438.6</v>
      </c>
      <c r="E41" s="21" t="s">
        <v>26</v>
      </c>
    </row>
    <row r="42" spans="1:5">
      <c r="A42" s="33" t="s">
        <v>41</v>
      </c>
      <c r="B42" s="21">
        <v>1165894999</v>
      </c>
      <c r="C42" s="21" t="s">
        <v>162</v>
      </c>
      <c r="D42" s="21">
        <v>904.2</v>
      </c>
      <c r="E42" s="21" t="s">
        <v>42</v>
      </c>
    </row>
    <row r="43" spans="1:5">
      <c r="A43" s="33" t="s">
        <v>137</v>
      </c>
      <c r="B43" s="21">
        <v>2885978777</v>
      </c>
      <c r="C43" s="21" t="s">
        <v>162</v>
      </c>
      <c r="D43" s="21">
        <v>5027.4000000000005</v>
      </c>
      <c r="E43" s="21" t="s">
        <v>138</v>
      </c>
    </row>
    <row r="44" spans="1:5">
      <c r="A44" s="33" t="s">
        <v>73</v>
      </c>
      <c r="B44" s="21">
        <v>1147943679</v>
      </c>
      <c r="C44" s="21" t="s">
        <v>162</v>
      </c>
      <c r="D44" s="21">
        <v>2839</v>
      </c>
      <c r="E44" s="21" t="s">
        <v>74</v>
      </c>
    </row>
    <row r="45" spans="1:5">
      <c r="A45" s="33" t="s">
        <v>39</v>
      </c>
      <c r="B45" s="21">
        <v>2693866491</v>
      </c>
      <c r="C45" s="21" t="s">
        <v>162</v>
      </c>
      <c r="D45" s="21">
        <v>8172.4000000000005</v>
      </c>
      <c r="E45" s="21" t="s">
        <v>40</v>
      </c>
    </row>
    <row r="46" spans="1:5">
      <c r="A46" s="33" t="s">
        <v>65</v>
      </c>
      <c r="B46" s="21">
        <v>2745564778</v>
      </c>
      <c r="C46" s="21" t="s">
        <v>162</v>
      </c>
      <c r="D46" s="21">
        <v>4914</v>
      </c>
      <c r="E46" s="21" t="s">
        <v>66</v>
      </c>
    </row>
    <row r="47" spans="1:5">
      <c r="A47" s="33" t="s">
        <v>113</v>
      </c>
      <c r="B47" s="21">
        <v>2603237745</v>
      </c>
      <c r="C47" s="21" t="s">
        <v>162</v>
      </c>
      <c r="D47" s="21">
        <v>1716.6000000000001</v>
      </c>
      <c r="E47" s="21" t="s">
        <v>114</v>
      </c>
    </row>
    <row r="48" spans="1:5">
      <c r="A48" s="33" t="s">
        <v>23</v>
      </c>
      <c r="B48" s="21">
        <v>2744500016</v>
      </c>
      <c r="C48" s="21" t="s">
        <v>162</v>
      </c>
      <c r="D48" s="21">
        <v>2641.2000000000003</v>
      </c>
      <c r="E48" s="21" t="s">
        <v>24</v>
      </c>
    </row>
    <row r="49" spans="1:5">
      <c r="A49" s="33" t="s">
        <v>51</v>
      </c>
      <c r="B49" s="21">
        <v>1132634759</v>
      </c>
      <c r="C49" s="21" t="s">
        <v>162</v>
      </c>
      <c r="D49" s="21">
        <v>2925.8</v>
      </c>
      <c r="E49" s="21" t="s">
        <v>52</v>
      </c>
    </row>
    <row r="50" spans="1:5">
      <c r="A50" s="33" t="s">
        <v>135</v>
      </c>
      <c r="B50" s="21">
        <v>1136601197</v>
      </c>
      <c r="C50" s="21" t="s">
        <v>162</v>
      </c>
      <c r="D50" s="21">
        <v>3135</v>
      </c>
      <c r="E50" s="21" t="s">
        <v>136</v>
      </c>
    </row>
    <row r="51" spans="1:5">
      <c r="A51" s="33" t="s">
        <v>147</v>
      </c>
      <c r="B51" s="21">
        <v>2643837181</v>
      </c>
      <c r="C51" s="21" t="s">
        <v>162</v>
      </c>
      <c r="D51" s="21">
        <v>1715.6000000000001</v>
      </c>
      <c r="E51" s="21" t="s">
        <v>148</v>
      </c>
    </row>
    <row r="52" spans="1:5">
      <c r="A52" s="33" t="s">
        <v>79</v>
      </c>
      <c r="B52" s="21">
        <v>1127295456</v>
      </c>
      <c r="C52" s="21" t="s">
        <v>162</v>
      </c>
      <c r="D52" s="21">
        <v>2227.6</v>
      </c>
      <c r="E52" s="21" t="s">
        <v>80</v>
      </c>
    </row>
    <row r="53" spans="1:5">
      <c r="A53" s="33" t="s">
        <v>71</v>
      </c>
      <c r="B53" s="21">
        <v>1168261504</v>
      </c>
      <c r="C53" s="21" t="s">
        <v>162</v>
      </c>
      <c r="D53" s="21">
        <v>2861.2000000000003</v>
      </c>
      <c r="E53" s="21" t="s">
        <v>72</v>
      </c>
    </row>
    <row r="54" spans="1:5">
      <c r="A54" s="33" t="s">
        <v>43</v>
      </c>
      <c r="B54" s="21">
        <v>1501459155</v>
      </c>
      <c r="C54" s="21" t="s">
        <v>162</v>
      </c>
      <c r="D54" s="21">
        <v>2438.6</v>
      </c>
      <c r="E54" s="21" t="s">
        <v>44</v>
      </c>
    </row>
    <row r="55" spans="1:5">
      <c r="A55" s="33" t="s">
        <v>47</v>
      </c>
      <c r="B55" s="21">
        <v>1500835080</v>
      </c>
      <c r="C55" s="21" t="s">
        <v>162</v>
      </c>
      <c r="D55" s="21">
        <v>2438.6</v>
      </c>
      <c r="E55" s="21" t="s">
        <v>48</v>
      </c>
    </row>
    <row r="56" spans="1:5">
      <c r="A56" s="33" t="s">
        <v>111</v>
      </c>
      <c r="B56" s="21">
        <v>1501687778</v>
      </c>
      <c r="C56" s="21" t="s">
        <v>162</v>
      </c>
      <c r="D56" s="21">
        <v>1777.8000000000002</v>
      </c>
      <c r="E56" s="21" t="s">
        <v>112</v>
      </c>
    </row>
    <row r="57" spans="1:5">
      <c r="A57" s="33" t="s">
        <v>141</v>
      </c>
      <c r="B57" s="21">
        <v>1501247905</v>
      </c>
      <c r="C57" s="21" t="s">
        <v>162</v>
      </c>
      <c r="D57" s="21">
        <v>2912.2000000000003</v>
      </c>
      <c r="E57" s="21" t="s">
        <v>142</v>
      </c>
    </row>
    <row r="58" spans="1:5">
      <c r="A58" s="33" t="s">
        <v>145</v>
      </c>
      <c r="B58" s="21">
        <v>1129582916</v>
      </c>
      <c r="C58" s="21" t="s">
        <v>162</v>
      </c>
      <c r="D58" s="21">
        <v>3272.8</v>
      </c>
      <c r="E58" s="21" t="s">
        <v>146</v>
      </c>
    </row>
    <row r="59" spans="1:5">
      <c r="A59" s="33" t="s">
        <v>89</v>
      </c>
      <c r="B59" s="21">
        <v>2944075773</v>
      </c>
      <c r="C59" s="21" t="s">
        <v>162</v>
      </c>
      <c r="D59" s="21">
        <v>2920.6000000000004</v>
      </c>
      <c r="E59" s="21" t="s">
        <v>90</v>
      </c>
    </row>
    <row r="60" spans="1:5">
      <c r="A60" s="33" t="s">
        <v>27</v>
      </c>
      <c r="B60" s="21">
        <v>2774820320</v>
      </c>
      <c r="C60" s="21" t="s">
        <v>162</v>
      </c>
      <c r="D60" s="21">
        <v>1976.8000000000002</v>
      </c>
      <c r="E60" s="21" t="s">
        <v>28</v>
      </c>
    </row>
    <row r="61" spans="1:5">
      <c r="A61" s="33" t="s">
        <v>67</v>
      </c>
      <c r="B61" s="21">
        <v>2896740960</v>
      </c>
      <c r="C61" s="21" t="s">
        <v>162</v>
      </c>
      <c r="D61" s="21">
        <v>3272.8</v>
      </c>
      <c r="E61" s="21" t="s">
        <v>68</v>
      </c>
    </row>
    <row r="62" spans="1:5">
      <c r="A62" s="33" t="s">
        <v>107</v>
      </c>
      <c r="B62" s="21">
        <v>1505406986</v>
      </c>
      <c r="C62" s="21" t="s">
        <v>162</v>
      </c>
      <c r="D62" s="21">
        <v>2684.4</v>
      </c>
      <c r="E62" s="21" t="s">
        <v>108</v>
      </c>
    </row>
    <row r="63" spans="1:5">
      <c r="A63" s="33" t="s">
        <v>117</v>
      </c>
      <c r="B63" s="21">
        <v>1506862888</v>
      </c>
      <c r="C63" s="21" t="s">
        <v>162</v>
      </c>
      <c r="D63" s="21">
        <v>3205.6000000000004</v>
      </c>
      <c r="E63" s="21" t="s">
        <v>118</v>
      </c>
    </row>
    <row r="64" spans="1:5">
      <c r="A64" s="33" t="s">
        <v>31</v>
      </c>
      <c r="B64" s="21">
        <v>2758512191</v>
      </c>
      <c r="C64" s="21" t="s">
        <v>162</v>
      </c>
      <c r="D64" s="21">
        <v>3272.8</v>
      </c>
      <c r="E64" s="21" t="s">
        <v>32</v>
      </c>
    </row>
    <row r="65" spans="1:5">
      <c r="A65" s="33" t="s">
        <v>37</v>
      </c>
      <c r="B65" s="21">
        <v>1507294816</v>
      </c>
      <c r="C65" s="21" t="s">
        <v>162</v>
      </c>
      <c r="D65" s="21">
        <v>2912.8</v>
      </c>
      <c r="E65" s="21" t="s">
        <v>38</v>
      </c>
    </row>
    <row r="66" spans="1:5">
      <c r="A66" s="33" t="s">
        <v>121</v>
      </c>
      <c r="B66" s="21">
        <v>2696332722</v>
      </c>
      <c r="C66" s="21" t="s">
        <v>162</v>
      </c>
      <c r="D66" s="21">
        <v>4433.4000000000005</v>
      </c>
      <c r="E66" s="21" t="s">
        <v>122</v>
      </c>
    </row>
    <row r="67" spans="1:5">
      <c r="A67" s="33" t="s">
        <v>119</v>
      </c>
      <c r="B67" s="21">
        <v>1510709530</v>
      </c>
      <c r="C67" s="21" t="s">
        <v>162</v>
      </c>
      <c r="D67" s="21">
        <v>2002</v>
      </c>
      <c r="E67" s="21" t="s">
        <v>120</v>
      </c>
    </row>
    <row r="68" spans="1:5">
      <c r="A68" s="33" t="s">
        <v>103</v>
      </c>
      <c r="B68" s="21">
        <v>1295053048</v>
      </c>
      <c r="C68" s="21" t="s">
        <v>162</v>
      </c>
      <c r="D68" s="21">
        <v>1981.8000000000002</v>
      </c>
      <c r="E68" s="21" t="s">
        <v>104</v>
      </c>
    </row>
    <row r="69" spans="1:5">
      <c r="A69" s="33" t="s">
        <v>105</v>
      </c>
      <c r="B69" s="21">
        <v>2798902275</v>
      </c>
      <c r="C69" s="21" t="s">
        <v>162</v>
      </c>
      <c r="D69" s="21">
        <v>1213.6000000000001</v>
      </c>
      <c r="E69" s="21" t="s">
        <v>106</v>
      </c>
    </row>
    <row r="70" spans="1:5">
      <c r="A70" s="24"/>
      <c r="B70" s="24" t="s">
        <v>163</v>
      </c>
      <c r="C70" s="24"/>
      <c r="D70" s="34">
        <v>227548</v>
      </c>
      <c r="E70" s="24" t="s">
        <v>164</v>
      </c>
    </row>
    <row r="73" spans="1:5">
      <c r="A73" s="33" t="s">
        <v>115</v>
      </c>
      <c r="B73" s="21"/>
      <c r="C73" s="21" t="s">
        <v>165</v>
      </c>
      <c r="D73" s="21">
        <v>2858.6000000000004</v>
      </c>
      <c r="E73" s="21" t="s">
        <v>116</v>
      </c>
    </row>
    <row r="74" spans="1:5">
      <c r="A74" s="33" t="s">
        <v>59</v>
      </c>
      <c r="B74" s="21"/>
      <c r="C74" s="21" t="s">
        <v>165</v>
      </c>
      <c r="D74" s="21">
        <v>2438.4</v>
      </c>
      <c r="E74" s="21" t="s">
        <v>60</v>
      </c>
    </row>
    <row r="75" spans="1:5">
      <c r="A75" s="33" t="s">
        <v>77</v>
      </c>
      <c r="B75" s="21"/>
      <c r="C75" s="21" t="s">
        <v>165</v>
      </c>
      <c r="D75" s="21">
        <v>2869.2000000000003</v>
      </c>
      <c r="E75" s="21" t="s">
        <v>78</v>
      </c>
    </row>
    <row r="76" spans="1:5">
      <c r="A76" s="33" t="s">
        <v>45</v>
      </c>
      <c r="B76" s="21"/>
      <c r="C76" s="21" t="s">
        <v>165</v>
      </c>
      <c r="D76" s="21">
        <v>1981.8000000000002</v>
      </c>
      <c r="E76" s="21" t="s">
        <v>46</v>
      </c>
    </row>
    <row r="77" spans="1:5">
      <c r="A77" s="24"/>
      <c r="B77" s="24" t="s">
        <v>166</v>
      </c>
      <c r="C77" s="24"/>
      <c r="D77" s="34">
        <v>10148.000000000002</v>
      </c>
      <c r="E77" s="24" t="s">
        <v>167</v>
      </c>
    </row>
    <row r="80" spans="1:5" ht="18.75">
      <c r="A80" s="35"/>
      <c r="B80" s="35" t="s">
        <v>163</v>
      </c>
      <c r="C80" s="35"/>
      <c r="D80" s="36">
        <v>227548</v>
      </c>
      <c r="E80" s="35" t="s">
        <v>164</v>
      </c>
    </row>
    <row r="81" spans="1:5" ht="18.75">
      <c r="A81" s="35"/>
      <c r="B81" s="35" t="s">
        <v>168</v>
      </c>
      <c r="C81" s="35"/>
      <c r="D81" s="36">
        <v>10148.000000000002</v>
      </c>
      <c r="E81" s="35" t="s">
        <v>167</v>
      </c>
    </row>
    <row r="82" spans="1:5" ht="18.75">
      <c r="A82" s="35"/>
      <c r="B82" s="35"/>
      <c r="C82" s="35"/>
      <c r="D82" s="36">
        <v>237696</v>
      </c>
      <c r="E82" s="35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/>
  </sheetViews>
  <sheetFormatPr baseColWidth="10" defaultRowHeight="15"/>
  <cols>
    <col min="1" max="1" width="24.5703125" bestFit="1" customWidth="1"/>
    <col min="2" max="2" width="13.85546875" customWidth="1"/>
  </cols>
  <sheetData>
    <row r="1" spans="1:7">
      <c r="A1" s="55" t="s">
        <v>183</v>
      </c>
      <c r="B1" s="55"/>
      <c r="C1" s="56"/>
      <c r="D1" s="57"/>
      <c r="E1" s="57"/>
      <c r="F1" s="21"/>
      <c r="G1" s="21"/>
    </row>
    <row r="2" spans="1:7">
      <c r="A2" s="55" t="s">
        <v>184</v>
      </c>
      <c r="B2" s="55" t="s">
        <v>185</v>
      </c>
      <c r="C2" s="56"/>
      <c r="D2" s="57"/>
      <c r="E2" s="57"/>
      <c r="F2" s="21"/>
      <c r="G2" s="21"/>
    </row>
    <row r="3" spans="1:7">
      <c r="A3" s="55" t="s">
        <v>196</v>
      </c>
      <c r="B3" s="58" t="s">
        <v>197</v>
      </c>
      <c r="C3" s="56"/>
      <c r="D3" s="57"/>
      <c r="E3" s="57"/>
      <c r="F3" s="21"/>
      <c r="G3" s="21"/>
    </row>
    <row r="4" spans="1:7">
      <c r="A4" s="56"/>
      <c r="B4" s="56"/>
      <c r="C4" s="56"/>
      <c r="D4" s="57"/>
      <c r="E4" s="57"/>
      <c r="F4" s="21"/>
      <c r="G4" s="21"/>
    </row>
    <row r="5" spans="1:7">
      <c r="A5" s="56" t="s">
        <v>186</v>
      </c>
      <c r="B5" s="56" t="s">
        <v>187</v>
      </c>
      <c r="C5" s="56"/>
      <c r="D5" s="57"/>
      <c r="E5" s="57"/>
      <c r="F5" s="21"/>
      <c r="G5" s="21"/>
    </row>
    <row r="6" spans="1:7">
      <c r="A6" s="57" t="s">
        <v>188</v>
      </c>
      <c r="B6" s="59">
        <v>69389.279999999999</v>
      </c>
      <c r="C6" s="57"/>
      <c r="D6" s="57"/>
      <c r="E6" s="57"/>
      <c r="F6" s="21"/>
      <c r="G6" s="21"/>
    </row>
    <row r="7" spans="1:7">
      <c r="A7" s="57" t="s">
        <v>189</v>
      </c>
      <c r="B7" s="59">
        <v>5475.11</v>
      </c>
      <c r="C7" s="57"/>
      <c r="D7" s="57"/>
      <c r="E7" s="57"/>
      <c r="F7" s="21"/>
      <c r="G7" s="21"/>
    </row>
    <row r="8" spans="1:7">
      <c r="A8" s="57" t="s">
        <v>190</v>
      </c>
      <c r="B8" s="59">
        <v>15056.25</v>
      </c>
      <c r="C8" s="57"/>
      <c r="D8" s="57"/>
      <c r="E8" s="57"/>
      <c r="F8" s="21"/>
      <c r="G8" s="21"/>
    </row>
    <row r="9" spans="1:7">
      <c r="A9" s="57" t="s">
        <v>191</v>
      </c>
      <c r="B9" s="59">
        <v>126047.34</v>
      </c>
      <c r="C9" s="57"/>
      <c r="D9" s="57"/>
      <c r="E9" s="57"/>
      <c r="F9" s="21"/>
      <c r="G9" s="21"/>
    </row>
    <row r="10" spans="1:7">
      <c r="A10" s="57" t="s">
        <v>192</v>
      </c>
      <c r="B10" s="59">
        <v>13140</v>
      </c>
      <c r="C10" s="57"/>
      <c r="D10" s="60"/>
      <c r="E10" s="57"/>
      <c r="F10" s="21"/>
      <c r="G10" s="21"/>
    </row>
    <row r="11" spans="1:7">
      <c r="A11" s="57" t="s">
        <v>193</v>
      </c>
      <c r="B11" s="59">
        <v>38054.35</v>
      </c>
      <c r="C11" s="57"/>
      <c r="D11" s="57"/>
      <c r="E11" s="57"/>
      <c r="F11" s="21"/>
      <c r="G11" s="21"/>
    </row>
    <row r="12" spans="1:7">
      <c r="A12" s="57" t="s">
        <v>194</v>
      </c>
      <c r="B12" s="61">
        <v>0</v>
      </c>
      <c r="C12" s="57"/>
      <c r="D12" s="57"/>
      <c r="E12" s="57"/>
      <c r="F12" s="21"/>
      <c r="G12" s="21"/>
    </row>
    <row r="13" spans="1:7" ht="15.75" thickBot="1">
      <c r="A13" s="57" t="s">
        <v>195</v>
      </c>
      <c r="B13" s="62">
        <v>48473.07</v>
      </c>
      <c r="C13" s="57"/>
      <c r="D13" s="57"/>
      <c r="E13" s="57"/>
      <c r="F13" s="21"/>
      <c r="G13" s="21"/>
    </row>
    <row r="14" spans="1:7">
      <c r="A14" s="57"/>
      <c r="B14" s="63">
        <f>SUM(B6:B13)</f>
        <v>315635.39999999997</v>
      </c>
      <c r="C14" s="57"/>
      <c r="D14" s="57"/>
      <c r="E14" s="57"/>
      <c r="F14" s="21"/>
      <c r="G14" s="21"/>
    </row>
    <row r="15" spans="1:7" ht="15.75" thickBot="1">
      <c r="A15" s="57"/>
      <c r="B15" s="64">
        <f>B14*0.16</f>
        <v>50501.663999999997</v>
      </c>
      <c r="C15" s="57"/>
      <c r="D15" s="57"/>
      <c r="E15" s="57"/>
      <c r="F15" s="21"/>
      <c r="G15" s="21"/>
    </row>
    <row r="16" spans="1:7" ht="15.75" thickTop="1">
      <c r="A16" s="57"/>
      <c r="B16" s="65">
        <f>+B14+B15</f>
        <v>366137.06399999995</v>
      </c>
      <c r="C16" s="57"/>
      <c r="D16" s="57"/>
      <c r="E16" s="57"/>
      <c r="F16" s="21"/>
      <c r="G16" s="21"/>
    </row>
    <row r="17" spans="1:7">
      <c r="A17" s="57"/>
      <c r="B17" s="59">
        <v>366137.07</v>
      </c>
      <c r="C17" s="57"/>
      <c r="D17" s="57"/>
      <c r="E17" s="57"/>
      <c r="F17" s="21"/>
      <c r="G17" s="21"/>
    </row>
    <row r="18" spans="1:7">
      <c r="A18" s="57"/>
      <c r="B18" s="59">
        <f>B16-B17</f>
        <v>-6.0000000521540642E-3</v>
      </c>
      <c r="C18" s="57"/>
      <c r="D18" s="57"/>
      <c r="E18" s="57"/>
      <c r="F18" s="21"/>
      <c r="G18" s="21"/>
    </row>
    <row r="19" spans="1:7">
      <c r="A19" s="57"/>
      <c r="B19" s="59"/>
      <c r="C19" s="57"/>
      <c r="D19" s="57"/>
      <c r="E19" s="57"/>
      <c r="F19" s="21"/>
      <c r="G19" s="21"/>
    </row>
    <row r="20" spans="1:7">
      <c r="A20" s="57"/>
      <c r="B20" s="57"/>
      <c r="C20" s="57"/>
      <c r="D20" s="57"/>
      <c r="E20" s="57"/>
      <c r="F20" s="21"/>
      <c r="G20" s="21"/>
    </row>
    <row r="21" spans="1:7">
      <c r="A21" s="21"/>
      <c r="B21" s="21"/>
      <c r="C21" s="21"/>
      <c r="D21" s="21"/>
      <c r="E21" s="21"/>
      <c r="F21" s="21"/>
      <c r="G21" s="21"/>
    </row>
    <row r="22" spans="1:7">
      <c r="A22" s="21"/>
      <c r="B22" s="21"/>
      <c r="C22" s="21"/>
      <c r="D22" s="21"/>
      <c r="E22" s="21"/>
      <c r="F22" s="21"/>
      <c r="G22" s="21"/>
    </row>
    <row r="23" spans="1:7">
      <c r="A23" s="21"/>
      <c r="B23" s="21"/>
      <c r="C23" s="21"/>
      <c r="D23" s="21"/>
      <c r="E23" s="21"/>
      <c r="F23" s="21"/>
      <c r="G23" s="21"/>
    </row>
    <row r="24" spans="1:7">
      <c r="A24" s="21"/>
      <c r="B24" s="21"/>
      <c r="C24" s="21"/>
      <c r="D24" s="21"/>
      <c r="E24" s="21"/>
      <c r="F24" s="21"/>
      <c r="G24" s="21"/>
    </row>
    <row r="25" spans="1:7">
      <c r="A25" s="21"/>
      <c r="B25" s="21"/>
      <c r="C25" s="21"/>
      <c r="D25" s="21"/>
      <c r="E25" s="21"/>
      <c r="F25" s="21"/>
      <c r="G25" s="21"/>
    </row>
    <row r="26" spans="1:7">
      <c r="A26" s="21"/>
      <c r="B26" s="21"/>
      <c r="C26" s="21"/>
      <c r="D26" s="21"/>
      <c r="E26" s="21"/>
      <c r="F26" s="21"/>
      <c r="G26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saulQM</dc:creator>
  <cp:lastModifiedBy>usuario</cp:lastModifiedBy>
  <dcterms:created xsi:type="dcterms:W3CDTF">2017-02-25T17:19:39Z</dcterms:created>
  <dcterms:modified xsi:type="dcterms:W3CDTF">2017-02-27T19:24:21Z</dcterms:modified>
</cp:coreProperties>
</file>