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19320" windowHeight="6975" activeTab="3"/>
  </bookViews>
  <sheets>
    <sheet name="FACTURACION" sheetId="2" r:id="rId1"/>
    <sheet name="INGENIERIA" sheetId="1" r:id="rId2"/>
    <sheet name="BANCOS" sheetId="3" r:id="rId3"/>
    <sheet name="POLIZA" sheetId="4" r:id="rId4"/>
  </sheets>
  <definedNames>
    <definedName name="_xlnm._FilterDatabase" localSheetId="0" hidden="1">FACTURACION!$A$13:$M$58</definedName>
  </definedNames>
  <calcPr calcId="124519"/>
</workbook>
</file>

<file path=xl/calcChain.xml><?xml version="1.0" encoding="utf-8"?>
<calcChain xmlns="http://schemas.openxmlformats.org/spreadsheetml/2006/main">
  <c r="B14" i="4"/>
  <c r="B15" l="1"/>
  <c r="B16" s="1"/>
  <c r="B18" s="1"/>
  <c r="G77" i="2" l="1"/>
  <c r="F79" l="1"/>
  <c r="I77"/>
  <c r="F77"/>
  <c r="H77" s="1"/>
  <c r="G76"/>
  <c r="I76" s="1"/>
  <c r="F76"/>
  <c r="H76" s="1"/>
  <c r="G75"/>
  <c r="I75" s="1"/>
  <c r="F75"/>
  <c r="H75" s="1"/>
  <c r="G74"/>
  <c r="I74" s="1"/>
  <c r="F74"/>
  <c r="H74" s="1"/>
  <c r="G73"/>
  <c r="I73" s="1"/>
  <c r="F73"/>
  <c r="H73" s="1"/>
  <c r="G72"/>
  <c r="I72" s="1"/>
  <c r="F72"/>
  <c r="H72" s="1"/>
  <c r="G71"/>
  <c r="I71" s="1"/>
  <c r="F71"/>
  <c r="H71" s="1"/>
  <c r="G70"/>
  <c r="I70" s="1"/>
  <c r="F70"/>
  <c r="H70" s="1"/>
  <c r="G69"/>
  <c r="I69" s="1"/>
  <c r="F69"/>
  <c r="H69" s="1"/>
  <c r="G68"/>
  <c r="I68" s="1"/>
  <c r="F68"/>
  <c r="H68" s="1"/>
  <c r="G67"/>
  <c r="I67" s="1"/>
  <c r="F67"/>
  <c r="H67" s="1"/>
  <c r="G66"/>
  <c r="I66" s="1"/>
  <c r="F66"/>
  <c r="H66" s="1"/>
  <c r="G65"/>
  <c r="I65" s="1"/>
  <c r="F65"/>
  <c r="H65" s="1"/>
  <c r="G64"/>
  <c r="I64" s="1"/>
  <c r="F64"/>
  <c r="H64" s="1"/>
  <c r="G63"/>
  <c r="I63" s="1"/>
  <c r="F63"/>
  <c r="H63" s="1"/>
  <c r="G62"/>
  <c r="I62" s="1"/>
  <c r="F62"/>
  <c r="H62" s="1"/>
  <c r="G61"/>
  <c r="G79" s="1"/>
  <c r="F61"/>
  <c r="H61" s="1"/>
  <c r="F15"/>
  <c r="H15" s="1"/>
  <c r="F16"/>
  <c r="H16" s="1"/>
  <c r="F17"/>
  <c r="H17" s="1"/>
  <c r="F18"/>
  <c r="H18" s="1"/>
  <c r="F19"/>
  <c r="H19" s="1"/>
  <c r="F20"/>
  <c r="H20" s="1"/>
  <c r="F21"/>
  <c r="H21" s="1"/>
  <c r="F22"/>
  <c r="H22" s="1"/>
  <c r="F23"/>
  <c r="H23" s="1"/>
  <c r="F24"/>
  <c r="H24" s="1"/>
  <c r="F25"/>
  <c r="H25" s="1"/>
  <c r="F26"/>
  <c r="H26" s="1"/>
  <c r="F27"/>
  <c r="H27" s="1"/>
  <c r="F28"/>
  <c r="H28" s="1"/>
  <c r="F29"/>
  <c r="H29" s="1"/>
  <c r="F30"/>
  <c r="H30" s="1"/>
  <c r="F31"/>
  <c r="H31" s="1"/>
  <c r="F32"/>
  <c r="H32" s="1"/>
  <c r="F33"/>
  <c r="H33" s="1"/>
  <c r="F34"/>
  <c r="H34" s="1"/>
  <c r="F35"/>
  <c r="H35" s="1"/>
  <c r="F36"/>
  <c r="H36" s="1"/>
  <c r="F37"/>
  <c r="H37" s="1"/>
  <c r="F38"/>
  <c r="H38" s="1"/>
  <c r="F39"/>
  <c r="H39" s="1"/>
  <c r="F40"/>
  <c r="H40" s="1"/>
  <c r="F41"/>
  <c r="F42"/>
  <c r="H42" s="1"/>
  <c r="F43"/>
  <c r="G43" s="1"/>
  <c r="F44"/>
  <c r="G44" s="1"/>
  <c r="F45"/>
  <c r="H45" s="1"/>
  <c r="F46"/>
  <c r="H46" s="1"/>
  <c r="F47"/>
  <c r="G47" s="1"/>
  <c r="F48"/>
  <c r="G48" s="1"/>
  <c r="F49"/>
  <c r="G49" s="1"/>
  <c r="F50"/>
  <c r="G50" s="1"/>
  <c r="F51"/>
  <c r="G51" s="1"/>
  <c r="F52"/>
  <c r="G52" s="1"/>
  <c r="F53"/>
  <c r="G53" s="1"/>
  <c r="F54"/>
  <c r="G54" s="1"/>
  <c r="F55"/>
  <c r="G55" s="1"/>
  <c r="F56"/>
  <c r="G56" s="1"/>
  <c r="F14"/>
  <c r="H14" s="1"/>
  <c r="C83"/>
  <c r="H47" l="1"/>
  <c r="H51"/>
  <c r="I51" s="1"/>
  <c r="J51" s="1"/>
  <c r="K51" s="1"/>
  <c r="H49"/>
  <c r="G45"/>
  <c r="H56"/>
  <c r="I56" s="1"/>
  <c r="H55"/>
  <c r="I55" s="1"/>
  <c r="J55" s="1"/>
  <c r="H54"/>
  <c r="I54" s="1"/>
  <c r="H53"/>
  <c r="I53" s="1"/>
  <c r="H52"/>
  <c r="I52" s="1"/>
  <c r="I45"/>
  <c r="J45" s="1"/>
  <c r="K45" s="1"/>
  <c r="H50"/>
  <c r="I50" s="1"/>
  <c r="H48"/>
  <c r="I48" s="1"/>
  <c r="J48" s="1"/>
  <c r="K48" s="1"/>
  <c r="G46"/>
  <c r="H44"/>
  <c r="I44" s="1"/>
  <c r="J44" s="1"/>
  <c r="K44" s="1"/>
  <c r="G14"/>
  <c r="I14" s="1"/>
  <c r="I49"/>
  <c r="J49" s="1"/>
  <c r="I47"/>
  <c r="J47" s="1"/>
  <c r="I46"/>
  <c r="J46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H79"/>
  <c r="I61"/>
  <c r="G41"/>
  <c r="F58"/>
  <c r="F82" s="1"/>
  <c r="H43"/>
  <c r="I43" s="1"/>
  <c r="G42"/>
  <c r="I42" s="1"/>
  <c r="H41"/>
  <c r="G40"/>
  <c r="I40" s="1"/>
  <c r="G38"/>
  <c r="I38" s="1"/>
  <c r="G36"/>
  <c r="I36" s="1"/>
  <c r="G34"/>
  <c r="I34" s="1"/>
  <c r="G32"/>
  <c r="I32" s="1"/>
  <c r="G30"/>
  <c r="I30" s="1"/>
  <c r="G28"/>
  <c r="I28" s="1"/>
  <c r="G26"/>
  <c r="I26" s="1"/>
  <c r="G24"/>
  <c r="I24" s="1"/>
  <c r="G22"/>
  <c r="I22" s="1"/>
  <c r="G20"/>
  <c r="I20" s="1"/>
  <c r="G18"/>
  <c r="I18" s="1"/>
  <c r="G16"/>
  <c r="I16" s="1"/>
  <c r="G39"/>
  <c r="I39" s="1"/>
  <c r="G37"/>
  <c r="I37" s="1"/>
  <c r="G35"/>
  <c r="I35" s="1"/>
  <c r="G33"/>
  <c r="I33" s="1"/>
  <c r="G31"/>
  <c r="I31" s="1"/>
  <c r="G29"/>
  <c r="I29" s="1"/>
  <c r="G27"/>
  <c r="I27" s="1"/>
  <c r="G25"/>
  <c r="I25" s="1"/>
  <c r="G23"/>
  <c r="I23" s="1"/>
  <c r="G21"/>
  <c r="I21" s="1"/>
  <c r="G19"/>
  <c r="I19" s="1"/>
  <c r="G17"/>
  <c r="I17" s="1"/>
  <c r="G15"/>
  <c r="K46" l="1"/>
  <c r="J50"/>
  <c r="K50" s="1"/>
  <c r="J53"/>
  <c r="K53" s="1"/>
  <c r="J52"/>
  <c r="K52" s="1"/>
  <c r="J56"/>
  <c r="K56" s="1"/>
  <c r="J54"/>
  <c r="K54" s="1"/>
  <c r="K55"/>
  <c r="H58"/>
  <c r="H82" s="1"/>
  <c r="J14"/>
  <c r="K14" s="1"/>
  <c r="I41"/>
  <c r="J41" s="1"/>
  <c r="G58"/>
  <c r="G82" s="1"/>
  <c r="K49"/>
  <c r="K47"/>
  <c r="J61"/>
  <c r="J79" s="1"/>
  <c r="I79"/>
  <c r="K61"/>
  <c r="K79" s="1"/>
  <c r="J19"/>
  <c r="K19" s="1"/>
  <c r="J23"/>
  <c r="K23" s="1"/>
  <c r="J27"/>
  <c r="K27" s="1"/>
  <c r="K31"/>
  <c r="J31"/>
  <c r="J35"/>
  <c r="K35" s="1"/>
  <c r="J39"/>
  <c r="K39" s="1"/>
  <c r="J18"/>
  <c r="K18" s="1"/>
  <c r="J22"/>
  <c r="K22" s="1"/>
  <c r="J26"/>
  <c r="K26" s="1"/>
  <c r="J30"/>
  <c r="K30" s="1"/>
  <c r="J34"/>
  <c r="K34" s="1"/>
  <c r="J38"/>
  <c r="K38" s="1"/>
  <c r="J17"/>
  <c r="K17" s="1"/>
  <c r="J21"/>
  <c r="K21" s="1"/>
  <c r="J25"/>
  <c r="K25" s="1"/>
  <c r="J29"/>
  <c r="K29" s="1"/>
  <c r="J33"/>
  <c r="K33" s="1"/>
  <c r="J37"/>
  <c r="K37" s="1"/>
  <c r="K16"/>
  <c r="J16"/>
  <c r="J20"/>
  <c r="K20" s="1"/>
  <c r="J24"/>
  <c r="K24" s="1"/>
  <c r="J28"/>
  <c r="K28" s="1"/>
  <c r="J32"/>
  <c r="K32" s="1"/>
  <c r="J36"/>
  <c r="K36" s="1"/>
  <c r="J40"/>
  <c r="K40" s="1"/>
  <c r="J43"/>
  <c r="K43" s="1"/>
  <c r="J42"/>
  <c r="K42" s="1"/>
  <c r="I15"/>
  <c r="K41" l="1"/>
  <c r="J15"/>
  <c r="J58" s="1"/>
  <c r="J82" s="1"/>
  <c r="I58"/>
  <c r="I82" s="1"/>
  <c r="K15" l="1"/>
  <c r="K58" s="1"/>
  <c r="K82" s="1"/>
</calcChain>
</file>

<file path=xl/sharedStrings.xml><?xml version="1.0" encoding="utf-8"?>
<sst xmlns="http://schemas.openxmlformats.org/spreadsheetml/2006/main" count="646" uniqueCount="187">
  <si>
    <t>CONTPAQ i</t>
  </si>
  <si>
    <t xml:space="preserve">      NÓMINAS</t>
  </si>
  <si>
    <t>05 INGENIERIA FISCAL LABORAL SC</t>
  </si>
  <si>
    <t>Lista de Raya (forma tabular)</t>
  </si>
  <si>
    <t>Periodo 2 al 2 Quincenal del 16/01/2017 al 31/01/2017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</si>
  <si>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</si>
  <si>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</si>
  <si>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</si>
  <si>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</si>
  <si>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</si>
  <si>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</si>
  <si>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</si>
  <si>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</si>
  <si>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*TOTAL* *PERCEPCIONES*</t>
  </si>
  <si>
    <t>Subsidio al Empleo (sp)</t>
  </si>
  <si>
    <t>I.S.R. (sp)</t>
  </si>
  <si>
    <t>I.M.S.S.</t>
  </si>
  <si>
    <t>Préstamo Infonavit</t>
  </si>
  <si>
    <t>Ajuste al neto</t>
  </si>
  <si>
    <t>Uniformes</t>
  </si>
  <si>
    <t>Dtos Cta 254</t>
  </si>
  <si>
    <t>*TOTAL* *DEDUCCIONES*</t>
  </si>
  <si>
    <t>*NETO*</t>
  </si>
  <si>
    <t xml:space="preserve">    Reg. Pat. IMSS:  Z3422423106</t>
  </si>
  <si>
    <t>Departamento 1 1200X05</t>
  </si>
  <si>
    <t>AMM19</t>
  </si>
  <si>
    <t>Almanza Martinez Maribel</t>
  </si>
  <si>
    <t>BM29</t>
  </si>
  <si>
    <t>Baez Monroy Elizabeth</t>
  </si>
  <si>
    <t>BSP01</t>
  </si>
  <si>
    <t>Balbuena Salazar Patricia</t>
  </si>
  <si>
    <t>0BC09</t>
  </si>
  <si>
    <t>Baltazar Cruz Desiree De Jesus</t>
  </si>
  <si>
    <t>CLM23</t>
  </si>
  <si>
    <t>Caltzontzin Lopez Monica Jeanette</t>
  </si>
  <si>
    <t>0CR21</t>
  </si>
  <si>
    <t>Camacho Rivera Martha Sarahi</t>
  </si>
  <si>
    <t>0CS27</t>
  </si>
  <si>
    <t>Campos Sancen Luis Felipe</t>
  </si>
  <si>
    <t>DRR01</t>
  </si>
  <si>
    <t>Diaz Rojas Rocio Janet</t>
  </si>
  <si>
    <t>GMR01</t>
  </si>
  <si>
    <t>Gallegos Morales Roberto</t>
  </si>
  <si>
    <t>GRG21</t>
  </si>
  <si>
    <t>Garcia Renteria Gabriela</t>
  </si>
  <si>
    <t>GOY21</t>
  </si>
  <si>
    <t>Gonzalez Olalde Yadira Janeth</t>
  </si>
  <si>
    <t>0GA21</t>
  </si>
  <si>
    <t>Guerra Aguilar Alejandro</t>
  </si>
  <si>
    <t>GA003</t>
  </si>
  <si>
    <t>Guillen Ayala Juan Carlos</t>
  </si>
  <si>
    <t>0HE04</t>
  </si>
  <si>
    <t>Hernandez Espinoza Victor Benjami</t>
  </si>
  <si>
    <t>0HA01</t>
  </si>
  <si>
    <t>Herrera Almaraz Blanca Sofia</t>
  </si>
  <si>
    <t>00003</t>
  </si>
  <si>
    <t>Jimenez Suarez Ludivina</t>
  </si>
  <si>
    <t>0LU18</t>
  </si>
  <si>
    <t>Lizardi Urzua Arizbeth</t>
  </si>
  <si>
    <t>LTP05</t>
  </si>
  <si>
    <t>Lopez Torres Patricia Guadalupe</t>
  </si>
  <si>
    <t>00LA2</t>
  </si>
  <si>
    <t>Loyola Acosta Carlos Alberto</t>
  </si>
  <si>
    <t>0ME05</t>
  </si>
  <si>
    <t>Mandujano Estrada  Ilse Georgina</t>
  </si>
  <si>
    <t>MMJ10</t>
  </si>
  <si>
    <t>Manjarrez Moreno Julio Cesar</t>
  </si>
  <si>
    <t>MOJ09</t>
  </si>
  <si>
    <t>Martinez Ortiz Josue Alejandro</t>
  </si>
  <si>
    <t>0MV23</t>
  </si>
  <si>
    <t>Mejia Villegas Nallely Beatriz</t>
  </si>
  <si>
    <t>MGT02</t>
  </si>
  <si>
    <t>Mosqueda Gasca Tomas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</si>
  <si>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</si>
  <si>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</si>
  <si>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</si>
  <si>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</si>
  <si>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</si>
  <si>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</si>
  <si>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</si>
  <si>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</si>
  <si>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</si>
  <si>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</si>
  <si>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PLJ05</t>
  </si>
  <si>
    <t>Pacheco Leon Juana</t>
  </si>
  <si>
    <t>009</t>
  </si>
  <si>
    <t>Patiño Muñoz Ana Laura</t>
  </si>
  <si>
    <t>PVJ18</t>
  </si>
  <si>
    <t>Patiño Vera Jose Angel</t>
  </si>
  <si>
    <t>0SM06</t>
  </si>
  <si>
    <t>Salcedo Moreno Janitzy Xochitl</t>
  </si>
  <si>
    <t>0SE03</t>
  </si>
  <si>
    <t>Sanchez Escamilla Rosalba</t>
  </si>
  <si>
    <t>00008</t>
  </si>
  <si>
    <t>Sanchez Veana Javier</t>
  </si>
  <si>
    <t>0SA03</t>
  </si>
  <si>
    <t>Santana Anaya Gildardo Enrique</t>
  </si>
  <si>
    <t>SMD19</t>
  </si>
  <si>
    <t>Segura Mejia Diana Janette</t>
  </si>
  <si>
    <t>SJM18</t>
  </si>
  <si>
    <t>Solorzano Juarez Monica Elisa</t>
  </si>
  <si>
    <t>00018</t>
  </si>
  <si>
    <t>Tierrablanca Sanchez Victor Hugo</t>
  </si>
  <si>
    <t>VCY20</t>
  </si>
  <si>
    <t>Vargas Cervantes Yasmin</t>
  </si>
  <si>
    <t>0VF00</t>
  </si>
  <si>
    <t>Vega Fernandez Amalia</t>
  </si>
  <si>
    <t>VSE16</t>
  </si>
  <si>
    <t>Ventura Santamaria Efrain Enrique</t>
  </si>
  <si>
    <t>YMC14</t>
  </si>
  <si>
    <t>Yerena Martinez Cinthia Guadalupe</t>
  </si>
  <si>
    <t>Total Depto</t>
  </si>
  <si>
    <t xml:space="preserve">  -----------------------</t>
  </si>
  <si>
    <t>Departamento 2 1200X05 SERVICIOS</t>
  </si>
  <si>
    <t>CMM25</t>
  </si>
  <si>
    <t>Castro Magueyal Miguel Angel</t>
  </si>
  <si>
    <t>GFJ22</t>
  </si>
  <si>
    <t>Guerra Franco José Manuel</t>
  </si>
  <si>
    <t>GHJ29</t>
  </si>
  <si>
    <t>Guerrero Hernandez Juan Carlos</t>
  </si>
  <si>
    <t>LNJ17</t>
  </si>
  <si>
    <t>Luna Nieto Jose Enrique</t>
  </si>
  <si>
    <t>MCC15</t>
  </si>
  <si>
    <t>Maldonado Cruz Carlos Ivan</t>
  </si>
  <si>
    <t>MDL04</t>
  </si>
  <si>
    <t>Martinez Diaz Leobardo Adrian</t>
  </si>
  <si>
    <t>0MH02</t>
  </si>
  <si>
    <t>Martinez Herrera Cristian</t>
  </si>
  <si>
    <t>0NO05</t>
  </si>
  <si>
    <t>Nieves Osornio Silvestre</t>
  </si>
  <si>
    <t>PLL19</t>
  </si>
  <si>
    <t>Prieto Lopez Leobigildo</t>
  </si>
  <si>
    <t>RMJ17</t>
  </si>
  <si>
    <t>Ramirez Moreno Juan Jose</t>
  </si>
  <si>
    <t>00033</t>
  </si>
  <si>
    <t>Rodriguez Nuñez Jose Antonio</t>
  </si>
  <si>
    <t>SCV29</t>
  </si>
  <si>
    <t>Salas Correa Victor Eduardo</t>
  </si>
  <si>
    <t>0SV03</t>
  </si>
  <si>
    <t xml:space="preserve">Sambrano Villarreal Hernan Andres </t>
  </si>
  <si>
    <t>SRA21</t>
  </si>
  <si>
    <t>Sanchez Rios Ariana</t>
  </si>
  <si>
    <t>TCJ21</t>
  </si>
  <si>
    <t>Tovar Chavez Jose Carmen</t>
  </si>
  <si>
    <t>VDA19</t>
  </si>
  <si>
    <t>Villegas Alonso Diego Armando</t>
  </si>
  <si>
    <t>0YV27</t>
  </si>
  <si>
    <t>Yerena Vazquez Alejandro</t>
  </si>
  <si>
    <t xml:space="preserve">  =============</t>
  </si>
  <si>
    <t>Total Gral.</t>
  </si>
  <si>
    <t xml:space="preserve"> </t>
  </si>
  <si>
    <t>FACTURA</t>
  </si>
  <si>
    <t>2% NOMINA</t>
  </si>
  <si>
    <t>7.5 % COMISIÓN</t>
  </si>
  <si>
    <t>SUBTOTAL</t>
  </si>
  <si>
    <t>IVA</t>
  </si>
  <si>
    <t>TOTAL</t>
  </si>
  <si>
    <t>Periodo Quincenal-2 del 2017-01-16 al 2017-01-31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</si>
  <si>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</si>
  <si>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</si>
  <si>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</si>
  <si>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</si>
  <si>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</si>
  <si>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</si>
  <si>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</si>
  <si>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60</t>
  </si>
  <si>
    <t>ADMINISTRACION</t>
  </si>
  <si>
    <t>SEMINUEVOS</t>
  </si>
  <si>
    <t>VENTAS</t>
  </si>
  <si>
    <t>SERVICIO</t>
  </si>
  <si>
    <t>F&amp;I</t>
  </si>
  <si>
    <t>REFACCIONES</t>
  </si>
  <si>
    <t>COSTO</t>
  </si>
  <si>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</si>
  <si>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</si>
  <si>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</si>
  <si>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</si>
  <si>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</si>
  <si>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</si>
  <si>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</si>
  <si>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</si>
  <si>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</si>
  <si>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</si>
  <si>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</si>
  <si>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</si>
  <si>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2DA QUINCENA</t>
  </si>
  <si>
    <t>16/01/2017 AL 31/01/2017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</si>
</sst>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27">
    <xf numFmtId="0" fontId="0" fillId="0" borderId="0"/>
    <xf numFmtId="44" fontId="1" fillId="0" borderId="0" applyFont="0" applyFill="0" applyBorder="0" applyAlignment="0" applyProtection="0"/>
    <xf numFmtId="0" fontId="15" fillId="0" borderId="0"/>
    <xf numFmtId="0" fontId="16" fillId="0" borderId="0"/>
    <xf numFmtId="43" fontId="15" fillId="0" borderId="0" applyFill="0" applyBorder="0" applyAlignment="0" applyProtection="0"/>
    <xf numFmtId="0" fontId="15" fillId="0" borderId="0"/>
    <xf numFmtId="0" fontId="1" fillId="0" borderId="0"/>
    <xf numFmtId="43" fontId="15" fillId="0" borderId="0" applyFill="0" applyBorder="0" applyAlignment="0" applyProtection="0"/>
    <xf numFmtId="0" fontId="15" fillId="0" borderId="0"/>
    <xf numFmtId="43" fontId="15" fillId="0" borderId="0" applyFill="0" applyBorder="0" applyAlignment="0" applyProtection="0"/>
    <xf numFmtId="0" fontId="15" fillId="0" borderId="0"/>
    <xf numFmtId="43" fontId="15" fillId="0" borderId="0" applyFill="0" applyBorder="0" applyAlignment="0" applyProtection="0"/>
    <xf numFmtId="0" fontId="15" fillId="0" borderId="0"/>
    <xf numFmtId="43" fontId="15" fillId="0" borderId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43" fontId="15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5" fillId="0" borderId="0"/>
    <xf numFmtId="43" fontId="15" fillId="0" borderId="0" applyFill="0" applyBorder="0" applyAlignment="0" applyProtection="0"/>
    <xf numFmtId="43" fontId="15" fillId="0" borderId="0" applyFill="0" applyBorder="0" applyAlignment="0" applyProtection="0"/>
    <xf numFmtId="44" fontId="15" fillId="0" borderId="0" applyFill="0" applyBorder="0" applyAlignment="0" applyProtection="0"/>
    <xf numFmtId="43" fontId="15" fillId="0" borderId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0" borderId="0" xfId="0" applyNumberFormat="1" applyFont="1"/>
    <xf numFmtId="49" fontId="12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49" fontId="3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/>
    <xf numFmtId="164" fontId="14" fillId="0" borderId="0" xfId="0" applyNumberFormat="1" applyFont="1"/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0" applyNumberFormat="1" applyFont="1"/>
    <xf numFmtId="164" fontId="10" fillId="0" borderId="0" xfId="0" applyNumberFormat="1" applyFont="1"/>
    <xf numFmtId="0" fontId="11" fillId="2" borderId="6" xfId="5" applyFont="1" applyFill="1" applyBorder="1" applyAlignment="1">
      <alignment horizontal="center" vertical="center" wrapText="1"/>
    </xf>
    <xf numFmtId="44" fontId="3" fillId="0" borderId="0" xfId="1" applyFont="1"/>
    <xf numFmtId="44" fontId="10" fillId="0" borderId="0" xfId="0" applyNumberFormat="1" applyFont="1"/>
    <xf numFmtId="44" fontId="10" fillId="0" borderId="1" xfId="0" applyNumberFormat="1" applyFont="1" applyBorder="1"/>
    <xf numFmtId="164" fontId="3" fillId="0" borderId="0" xfId="1" applyNumberFormat="1" applyFont="1"/>
    <xf numFmtId="0" fontId="0" fillId="0" borderId="0" xfId="0"/>
    <xf numFmtId="0" fontId="19" fillId="0" borderId="0" xfId="0" applyFont="1"/>
    <xf numFmtId="0" fontId="20" fillId="0" borderId="0" xfId="0" applyFont="1"/>
    <xf numFmtId="0" fontId="2" fillId="0" borderId="0" xfId="0" applyFont="1"/>
    <xf numFmtId="0" fontId="21" fillId="0" borderId="0" xfId="0" applyFont="1"/>
    <xf numFmtId="0" fontId="2" fillId="0" borderId="0" xfId="0" applyFont="1" applyAlignment="1">
      <alignment horizontal="centerContinuous"/>
    </xf>
    <xf numFmtId="0" fontId="22" fillId="0" borderId="0" xfId="0" applyFont="1"/>
    <xf numFmtId="0" fontId="23" fillId="0" borderId="0" xfId="0" applyFont="1" applyAlignment="1">
      <alignment horizontal="centerContinuous"/>
    </xf>
    <xf numFmtId="0" fontId="24" fillId="0" borderId="0" xfId="0" applyFont="1"/>
    <xf numFmtId="0" fontId="17" fillId="0" borderId="0" xfId="0" applyFont="1"/>
    <xf numFmtId="0" fontId="25" fillId="0" borderId="7" xfId="0" applyFont="1" applyFill="1" applyBorder="1" applyAlignment="1">
      <alignment horizontal="centerContinuous"/>
    </xf>
    <xf numFmtId="165" fontId="25" fillId="0" borderId="7" xfId="0" applyNumberFormat="1" applyFont="1" applyFill="1" applyBorder="1" applyAlignment="1">
      <alignment horizontal="centerContinuous"/>
    </xf>
    <xf numFmtId="49" fontId="0" fillId="0" borderId="0" xfId="0" applyNumberFormat="1"/>
    <xf numFmtId="165" fontId="2" fillId="0" borderId="0" xfId="0" applyNumberFormat="1" applyFont="1"/>
    <xf numFmtId="0" fontId="26" fillId="0" borderId="0" xfId="0" applyFont="1"/>
    <xf numFmtId="165" fontId="26" fillId="0" borderId="0" xfId="0" applyNumberFormat="1" applyFont="1"/>
    <xf numFmtId="0" fontId="18" fillId="0" borderId="3" xfId="5" applyFont="1" applyBorder="1" applyAlignment="1">
      <alignment horizontal="center" vertical="center"/>
    </xf>
    <xf numFmtId="0" fontId="18" fillId="0" borderId="4" xfId="5" applyFont="1" applyBorder="1" applyAlignment="1">
      <alignment horizontal="center" vertical="center"/>
    </xf>
    <xf numFmtId="0" fontId="18" fillId="0" borderId="5" xfId="5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7" fillId="0" borderId="8" xfId="0" applyFont="1" applyBorder="1"/>
    <xf numFmtId="0" fontId="2" fillId="0" borderId="8" xfId="0" applyFont="1" applyBorder="1"/>
    <xf numFmtId="0" fontId="0" fillId="0" borderId="8" xfId="0" applyFont="1" applyBorder="1"/>
    <xf numFmtId="14" fontId="27" fillId="0" borderId="8" xfId="0" applyNumberFormat="1" applyFont="1" applyBorder="1"/>
    <xf numFmtId="43" fontId="1" fillId="0" borderId="8" xfId="26" applyFont="1" applyBorder="1"/>
    <xf numFmtId="0" fontId="0" fillId="0" borderId="8" xfId="0" applyBorder="1"/>
    <xf numFmtId="43" fontId="1" fillId="0" borderId="9" xfId="26" applyFont="1" applyBorder="1"/>
    <xf numFmtId="43" fontId="1" fillId="0" borderId="10" xfId="26" applyFont="1" applyBorder="1"/>
    <xf numFmtId="43" fontId="1" fillId="0" borderId="11" xfId="26" applyFont="1" applyBorder="1"/>
    <xf numFmtId="43" fontId="1" fillId="0" borderId="12" xfId="26" applyFont="1" applyBorder="1"/>
    <xf numFmtId="43" fontId="2" fillId="0" borderId="11" xfId="26" applyFont="1" applyBorder="1"/>
  </cellXfs>
  <cellStyles count="27">
    <cellStyle name="Excel Built-in Normal" xfId="3"/>
    <cellStyle name="Millares" xfId="26" builtinId="3"/>
    <cellStyle name="Millares 2" xfId="4"/>
    <cellStyle name="Millares 2 2" xfId="14"/>
    <cellStyle name="Millares 2 3" xfId="19"/>
    <cellStyle name="Millares 3" xfId="7"/>
    <cellStyle name="Millares 4" xfId="9"/>
    <cellStyle name="Millares 5" xfId="11"/>
    <cellStyle name="Millares 6" xfId="13"/>
    <cellStyle name="Millares 7" xfId="18"/>
    <cellStyle name="Millares 8" xfId="22"/>
    <cellStyle name="Millares 8 2" xfId="25"/>
    <cellStyle name="Millares 9" xfId="23"/>
    <cellStyle name="Moneda" xfId="1" builtinId="4"/>
    <cellStyle name="Moneda 2" xfId="15"/>
    <cellStyle name="Moneda 3" xfId="24"/>
    <cellStyle name="Normal" xfId="0" builtinId="0"/>
    <cellStyle name="Normal 11" xfId="21"/>
    <cellStyle name="Normal 2" xfId="5"/>
    <cellStyle name="Normal 2 2" xfId="16"/>
    <cellStyle name="Normal 2 3" xfId="20"/>
    <cellStyle name="Normal 3" xfId="2"/>
    <cellStyle name="Normal 3 2" xfId="6"/>
    <cellStyle name="Normal 4" xfId="8"/>
    <cellStyle name="Normal 5" xfId="10"/>
    <cellStyle name="Normal 6" xfId="12"/>
    <cellStyle name="Normal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5"/>
  <sheetViews>
    <sheetView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C83" sqref="C83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4.7109375" style="1" customWidth="1"/>
    <col min="4" max="16384" width="11.42578125" style="1"/>
  </cols>
  <sheetData>
    <row r="1" spans="1:13" ht="18" customHeight="1">
      <c r="A1" s="3" t="s">
        <v>0</v>
      </c>
      <c r="B1" s="21" t="s">
        <v>150</v>
      </c>
    </row>
    <row r="2" spans="1:13" ht="24.95" customHeight="1">
      <c r="A2" s="4" t="s">
        <v>1</v>
      </c>
      <c r="B2" s="22" t="s">
        <v>2</v>
      </c>
    </row>
    <row r="3" spans="1:13" ht="15">
      <c r="B3" s="23" t="s">
        <v>3</v>
      </c>
    </row>
    <row r="4" spans="1:13" ht="12.75">
      <c r="B4" s="24" t="s">
        <v>4</v>
      </c>
    </row>
    <row r="5" spans="1:13">
      <c r="B5" s="5" t="s">
        <v>5</v>
      </c>
    </row>
    <row r="6" spans="1:13">
      <c r="B6" s="5" t="s">
        <v>6</v>
      </c>
    </row>
    <row r="7" spans="1:13" ht="15">
      <c r="F7" s="49" t="s">
        <v>151</v>
      </c>
      <c r="G7" s="50"/>
      <c r="H7" s="50"/>
      <c r="I7" s="50"/>
      <c r="J7" s="50"/>
      <c r="K7" s="51"/>
    </row>
    <row r="8" spans="1:13" s="20" customFormat="1" ht="34.5" thickBot="1">
      <c r="A8" s="16" t="s">
        <v>7</v>
      </c>
      <c r="B8" s="17" t="s">
        <v>8</v>
      </c>
      <c r="C8" s="18" t="s">
        <v>13</v>
      </c>
      <c r="F8" s="28" t="s">
        <v>13</v>
      </c>
      <c r="G8" s="28" t="s">
        <v>152</v>
      </c>
      <c r="H8" s="28" t="s">
        <v>153</v>
      </c>
      <c r="I8" s="28" t="s">
        <v>154</v>
      </c>
      <c r="J8" s="28" t="s">
        <v>155</v>
      </c>
      <c r="K8" s="28" t="s">
        <v>156</v>
      </c>
    </row>
    <row r="9" spans="1:13" ht="12" thickTop="1"/>
    <row r="11" spans="1:13">
      <c r="A11" s="8" t="s">
        <v>23</v>
      </c>
    </row>
    <row r="13" spans="1:13">
      <c r="A13" s="7" t="s">
        <v>24</v>
      </c>
    </row>
    <row r="14" spans="1:13">
      <c r="A14" s="2" t="s">
        <v>25</v>
      </c>
      <c r="B14" s="1" t="s">
        <v>26</v>
      </c>
      <c r="C14" s="9">
        <v>2750.1</v>
      </c>
      <c r="F14" s="32">
        <f>+C14</f>
        <v>2750.1</v>
      </c>
      <c r="G14" s="29">
        <f>+F14*2%</f>
        <v>55.002000000000002</v>
      </c>
      <c r="H14" s="29">
        <f>+F14*7.5%</f>
        <v>206.25749999999999</v>
      </c>
      <c r="I14" s="29">
        <f>+F14+G14+H14</f>
        <v>3011.3595</v>
      </c>
      <c r="J14" s="29">
        <f>+I14*0.16</f>
        <v>481.81752</v>
      </c>
      <c r="K14" s="29">
        <f>+I14+J14</f>
        <v>3493.1770200000001</v>
      </c>
      <c r="M14" s="1" t="s">
        <v>166</v>
      </c>
    </row>
    <row r="15" spans="1:13">
      <c r="A15" s="2" t="s">
        <v>27</v>
      </c>
      <c r="B15" s="1" t="s">
        <v>28</v>
      </c>
      <c r="C15" s="9">
        <v>2333.38</v>
      </c>
      <c r="F15" s="32">
        <f t="shared" ref="F15:F56" si="0">+C15</f>
        <v>2333.38</v>
      </c>
      <c r="G15" s="29">
        <f t="shared" ref="G15:G56" si="1">+F15*2%</f>
        <v>46.6676</v>
      </c>
      <c r="H15" s="29">
        <f t="shared" ref="H15:H56" si="2">+F15*7.5%</f>
        <v>175.0035</v>
      </c>
      <c r="I15" s="29">
        <f t="shared" ref="I15:I56" si="3">+F15+G15+H15</f>
        <v>2555.0511000000001</v>
      </c>
      <c r="J15" s="29">
        <f t="shared" ref="J15:J56" si="4">+I15*0.16</f>
        <v>408.808176</v>
      </c>
      <c r="K15" s="29">
        <f t="shared" ref="K15:K56" si="5">+I15+J15</f>
        <v>2963.8592760000001</v>
      </c>
      <c r="M15" s="1" t="s">
        <v>167</v>
      </c>
    </row>
    <row r="16" spans="1:13">
      <c r="A16" s="2" t="s">
        <v>29</v>
      </c>
      <c r="B16" s="1" t="s">
        <v>30</v>
      </c>
      <c r="C16" s="9">
        <v>5000.1000000000004</v>
      </c>
      <c r="F16" s="32">
        <f t="shared" si="0"/>
        <v>5000.1000000000004</v>
      </c>
      <c r="G16" s="29">
        <f t="shared" si="1"/>
        <v>100.00200000000001</v>
      </c>
      <c r="H16" s="29">
        <f t="shared" si="2"/>
        <v>375.00749999999999</v>
      </c>
      <c r="I16" s="29">
        <f t="shared" si="3"/>
        <v>5475.1095000000005</v>
      </c>
      <c r="J16" s="29">
        <f t="shared" si="4"/>
        <v>876.0175200000001</v>
      </c>
      <c r="K16" s="29">
        <f t="shared" si="5"/>
        <v>6351.1270200000008</v>
      </c>
      <c r="M16" s="1" t="s">
        <v>166</v>
      </c>
    </row>
    <row r="17" spans="1:13">
      <c r="A17" s="2" t="s">
        <v>31</v>
      </c>
      <c r="B17" s="1" t="s">
        <v>32</v>
      </c>
      <c r="C17" s="9">
        <v>3000</v>
      </c>
      <c r="F17" s="32">
        <f t="shared" si="0"/>
        <v>3000</v>
      </c>
      <c r="G17" s="29">
        <f t="shared" si="1"/>
        <v>60</v>
      </c>
      <c r="H17" s="29">
        <f t="shared" si="2"/>
        <v>225</v>
      </c>
      <c r="I17" s="29">
        <f t="shared" si="3"/>
        <v>3285</v>
      </c>
      <c r="J17" s="29">
        <f t="shared" si="4"/>
        <v>525.6</v>
      </c>
      <c r="K17" s="29">
        <f t="shared" si="5"/>
        <v>3810.6</v>
      </c>
      <c r="M17" s="1" t="s">
        <v>166</v>
      </c>
    </row>
    <row r="18" spans="1:13">
      <c r="A18" s="2" t="s">
        <v>33</v>
      </c>
      <c r="B18" s="1" t="s">
        <v>34</v>
      </c>
      <c r="C18" s="9">
        <v>2099.9699999999998</v>
      </c>
      <c r="F18" s="32">
        <f t="shared" si="0"/>
        <v>2099.9699999999998</v>
      </c>
      <c r="G18" s="29">
        <f t="shared" si="1"/>
        <v>41.999399999999994</v>
      </c>
      <c r="H18" s="29">
        <f t="shared" si="2"/>
        <v>157.49774999999997</v>
      </c>
      <c r="I18" s="29">
        <f t="shared" si="3"/>
        <v>2299.4671499999999</v>
      </c>
      <c r="J18" s="29">
        <f t="shared" si="4"/>
        <v>367.91474399999998</v>
      </c>
      <c r="K18" s="29">
        <f t="shared" si="5"/>
        <v>2667.3818940000001</v>
      </c>
      <c r="M18" s="1" t="s">
        <v>166</v>
      </c>
    </row>
    <row r="19" spans="1:13">
      <c r="A19" s="2" t="s">
        <v>35</v>
      </c>
      <c r="B19" s="1" t="s">
        <v>36</v>
      </c>
      <c r="C19" s="9">
        <v>5900.05</v>
      </c>
      <c r="F19" s="32">
        <f t="shared" si="0"/>
        <v>5900.05</v>
      </c>
      <c r="G19" s="29">
        <f t="shared" si="1"/>
        <v>118.001</v>
      </c>
      <c r="H19" s="29">
        <f t="shared" si="2"/>
        <v>442.50375000000003</v>
      </c>
      <c r="I19" s="29">
        <f t="shared" si="3"/>
        <v>6460.5547500000002</v>
      </c>
      <c r="J19" s="29">
        <f t="shared" si="4"/>
        <v>1033.68876</v>
      </c>
      <c r="K19" s="29">
        <f t="shared" si="5"/>
        <v>7494.2435100000002</v>
      </c>
      <c r="M19" s="1" t="s">
        <v>166</v>
      </c>
    </row>
    <row r="20" spans="1:13">
      <c r="A20" s="2" t="s">
        <v>37</v>
      </c>
      <c r="B20" s="1" t="s">
        <v>38</v>
      </c>
      <c r="C20" s="9">
        <v>7500</v>
      </c>
      <c r="F20" s="32">
        <f t="shared" si="0"/>
        <v>7500</v>
      </c>
      <c r="G20" s="29">
        <f t="shared" si="1"/>
        <v>150</v>
      </c>
      <c r="H20" s="29">
        <f t="shared" si="2"/>
        <v>562.5</v>
      </c>
      <c r="I20" s="29">
        <f t="shared" si="3"/>
        <v>8212.5</v>
      </c>
      <c r="J20" s="29">
        <f t="shared" si="4"/>
        <v>1314</v>
      </c>
      <c r="K20" s="29">
        <f t="shared" si="5"/>
        <v>9526.5</v>
      </c>
      <c r="M20" s="1" t="s">
        <v>166</v>
      </c>
    </row>
    <row r="21" spans="1:13">
      <c r="A21" s="2" t="s">
        <v>39</v>
      </c>
      <c r="B21" s="1" t="s">
        <v>40</v>
      </c>
      <c r="C21" s="9">
        <v>10000.049999999999</v>
      </c>
      <c r="F21" s="32">
        <f t="shared" si="0"/>
        <v>10000.049999999999</v>
      </c>
      <c r="G21" s="29">
        <f t="shared" si="1"/>
        <v>200.00099999999998</v>
      </c>
      <c r="H21" s="29">
        <f t="shared" si="2"/>
        <v>750.00374999999997</v>
      </c>
      <c r="I21" s="29">
        <f t="shared" si="3"/>
        <v>10950.054749999999</v>
      </c>
      <c r="J21" s="29">
        <f t="shared" si="4"/>
        <v>1752.0087599999999</v>
      </c>
      <c r="K21" s="29">
        <f t="shared" si="5"/>
        <v>12702.06351</v>
      </c>
      <c r="M21" s="1" t="s">
        <v>168</v>
      </c>
    </row>
    <row r="22" spans="1:13">
      <c r="A22" s="2" t="s">
        <v>41</v>
      </c>
      <c r="B22" s="1" t="s">
        <v>42</v>
      </c>
      <c r="C22" s="9">
        <v>3683.37</v>
      </c>
      <c r="F22" s="32">
        <f t="shared" si="0"/>
        <v>3683.37</v>
      </c>
      <c r="G22" s="29">
        <f t="shared" si="1"/>
        <v>73.667400000000001</v>
      </c>
      <c r="H22" s="29">
        <f t="shared" si="2"/>
        <v>276.25274999999999</v>
      </c>
      <c r="I22" s="29">
        <f t="shared" si="3"/>
        <v>4033.2901499999998</v>
      </c>
      <c r="J22" s="29">
        <f t="shared" si="4"/>
        <v>645.32642399999997</v>
      </c>
      <c r="K22" s="29">
        <f t="shared" si="5"/>
        <v>4678.6165739999997</v>
      </c>
      <c r="M22" s="1" t="s">
        <v>166</v>
      </c>
    </row>
    <row r="23" spans="1:13">
      <c r="A23" s="2" t="s">
        <v>43</v>
      </c>
      <c r="B23" s="1" t="s">
        <v>44</v>
      </c>
      <c r="C23" s="9">
        <v>2333.38</v>
      </c>
      <c r="F23" s="32">
        <f t="shared" si="0"/>
        <v>2333.38</v>
      </c>
      <c r="G23" s="29">
        <f t="shared" si="1"/>
        <v>46.6676</v>
      </c>
      <c r="H23" s="29">
        <f t="shared" si="2"/>
        <v>175.0035</v>
      </c>
      <c r="I23" s="29">
        <f t="shared" si="3"/>
        <v>2555.0511000000001</v>
      </c>
      <c r="J23" s="29">
        <f t="shared" si="4"/>
        <v>408.808176</v>
      </c>
      <c r="K23" s="29">
        <f t="shared" si="5"/>
        <v>2963.8592760000001</v>
      </c>
      <c r="M23" s="1" t="s">
        <v>168</v>
      </c>
    </row>
    <row r="24" spans="1:13">
      <c r="A24" s="2" t="s">
        <v>45</v>
      </c>
      <c r="B24" s="1" t="s">
        <v>46</v>
      </c>
      <c r="C24" s="9">
        <v>2500.0500000000002</v>
      </c>
      <c r="F24" s="32">
        <f t="shared" si="0"/>
        <v>2500.0500000000002</v>
      </c>
      <c r="G24" s="29">
        <f t="shared" si="1"/>
        <v>50.001000000000005</v>
      </c>
      <c r="H24" s="29">
        <f t="shared" si="2"/>
        <v>187.50375</v>
      </c>
      <c r="I24" s="29">
        <f t="shared" si="3"/>
        <v>2737.5547500000002</v>
      </c>
      <c r="J24" s="29">
        <f t="shared" si="4"/>
        <v>438.00876000000005</v>
      </c>
      <c r="K24" s="29">
        <f t="shared" si="5"/>
        <v>3175.5635100000004</v>
      </c>
      <c r="M24" s="1" t="s">
        <v>168</v>
      </c>
    </row>
    <row r="25" spans="1:13">
      <c r="A25" s="2" t="s">
        <v>47</v>
      </c>
      <c r="B25" s="1" t="s">
        <v>48</v>
      </c>
      <c r="C25" s="9">
        <v>3491.31</v>
      </c>
      <c r="F25" s="32">
        <f t="shared" si="0"/>
        <v>3491.31</v>
      </c>
      <c r="G25" s="29">
        <f t="shared" si="1"/>
        <v>69.8262</v>
      </c>
      <c r="H25" s="29">
        <f t="shared" si="2"/>
        <v>261.84825000000001</v>
      </c>
      <c r="I25" s="29">
        <f t="shared" si="3"/>
        <v>3822.9844499999999</v>
      </c>
      <c r="J25" s="29">
        <f t="shared" si="4"/>
        <v>611.67751199999998</v>
      </c>
      <c r="K25" s="29">
        <f t="shared" si="5"/>
        <v>4434.6619620000001</v>
      </c>
      <c r="M25" s="1" t="s">
        <v>169</v>
      </c>
    </row>
    <row r="26" spans="1:13">
      <c r="A26" s="2" t="s">
        <v>49</v>
      </c>
      <c r="B26" s="1" t="s">
        <v>50</v>
      </c>
      <c r="C26" s="9">
        <v>2500.0500000000002</v>
      </c>
      <c r="F26" s="32">
        <f t="shared" si="0"/>
        <v>2500.0500000000002</v>
      </c>
      <c r="G26" s="29">
        <f t="shared" si="1"/>
        <v>50.001000000000005</v>
      </c>
      <c r="H26" s="29">
        <f t="shared" si="2"/>
        <v>187.50375</v>
      </c>
      <c r="I26" s="29">
        <f t="shared" si="3"/>
        <v>2737.5547500000002</v>
      </c>
      <c r="J26" s="29">
        <f t="shared" si="4"/>
        <v>438.00876000000005</v>
      </c>
      <c r="K26" s="29">
        <f t="shared" si="5"/>
        <v>3175.5635100000004</v>
      </c>
      <c r="M26" s="1" t="s">
        <v>167</v>
      </c>
    </row>
    <row r="27" spans="1:13">
      <c r="A27" s="2" t="s">
        <v>51</v>
      </c>
      <c r="B27" s="1" t="s">
        <v>52</v>
      </c>
      <c r="C27" s="9">
        <v>20000.099999999999</v>
      </c>
      <c r="F27" s="32">
        <f t="shared" si="0"/>
        <v>20000.099999999999</v>
      </c>
      <c r="G27" s="29">
        <f t="shared" si="1"/>
        <v>400.00199999999995</v>
      </c>
      <c r="H27" s="29">
        <f t="shared" si="2"/>
        <v>1500.0074999999999</v>
      </c>
      <c r="I27" s="29">
        <f t="shared" si="3"/>
        <v>21900.109499999999</v>
      </c>
      <c r="J27" s="29">
        <f t="shared" si="4"/>
        <v>3504.0175199999999</v>
      </c>
      <c r="K27" s="29">
        <f t="shared" si="5"/>
        <v>25404.12702</v>
      </c>
      <c r="M27" s="1" t="s">
        <v>168</v>
      </c>
    </row>
    <row r="28" spans="1:13">
      <c r="A28" s="2" t="s">
        <v>53</v>
      </c>
      <c r="B28" s="1" t="s">
        <v>54</v>
      </c>
      <c r="C28" s="9">
        <v>2500.0500000000002</v>
      </c>
      <c r="F28" s="32">
        <f t="shared" si="0"/>
        <v>2500.0500000000002</v>
      </c>
      <c r="G28" s="29">
        <f t="shared" si="1"/>
        <v>50.001000000000005</v>
      </c>
      <c r="H28" s="29">
        <f t="shared" si="2"/>
        <v>187.50375</v>
      </c>
      <c r="I28" s="29">
        <f t="shared" si="3"/>
        <v>2737.5547500000002</v>
      </c>
      <c r="J28" s="29">
        <f t="shared" si="4"/>
        <v>438.00876000000005</v>
      </c>
      <c r="K28" s="29">
        <f t="shared" si="5"/>
        <v>3175.5635100000004</v>
      </c>
      <c r="M28" s="1" t="s">
        <v>168</v>
      </c>
    </row>
    <row r="29" spans="1:13">
      <c r="A29" s="2" t="s">
        <v>55</v>
      </c>
      <c r="B29" s="1" t="s">
        <v>56</v>
      </c>
      <c r="C29" s="9">
        <v>33000</v>
      </c>
      <c r="F29" s="32">
        <f t="shared" si="0"/>
        <v>33000</v>
      </c>
      <c r="G29" s="29">
        <f t="shared" si="1"/>
        <v>660</v>
      </c>
      <c r="H29" s="29">
        <f t="shared" si="2"/>
        <v>2475</v>
      </c>
      <c r="I29" s="29">
        <f t="shared" si="3"/>
        <v>36135</v>
      </c>
      <c r="J29" s="29">
        <f t="shared" si="4"/>
        <v>5781.6</v>
      </c>
      <c r="K29" s="29">
        <f t="shared" si="5"/>
        <v>41916.6</v>
      </c>
      <c r="M29" s="1" t="s">
        <v>166</v>
      </c>
    </row>
    <row r="30" spans="1:13">
      <c r="A30" s="2" t="s">
        <v>57</v>
      </c>
      <c r="B30" s="1" t="s">
        <v>58</v>
      </c>
      <c r="C30" s="9">
        <v>7500</v>
      </c>
      <c r="F30" s="32">
        <f t="shared" si="0"/>
        <v>7500</v>
      </c>
      <c r="G30" s="29">
        <f t="shared" si="1"/>
        <v>150</v>
      </c>
      <c r="H30" s="29">
        <f t="shared" si="2"/>
        <v>562.5</v>
      </c>
      <c r="I30" s="29">
        <f t="shared" si="3"/>
        <v>8212.5</v>
      </c>
      <c r="J30" s="29">
        <f t="shared" si="4"/>
        <v>1314</v>
      </c>
      <c r="K30" s="29">
        <f t="shared" si="5"/>
        <v>9526.5</v>
      </c>
      <c r="M30" s="1" t="s">
        <v>166</v>
      </c>
    </row>
    <row r="31" spans="1:13">
      <c r="A31" s="2" t="s">
        <v>59</v>
      </c>
      <c r="B31" s="1" t="s">
        <v>60</v>
      </c>
      <c r="C31" s="9">
        <v>3499.95</v>
      </c>
      <c r="F31" s="32">
        <f t="shared" si="0"/>
        <v>3499.95</v>
      </c>
      <c r="G31" s="29">
        <f t="shared" si="1"/>
        <v>69.998999999999995</v>
      </c>
      <c r="H31" s="29">
        <f t="shared" si="2"/>
        <v>262.49624999999997</v>
      </c>
      <c r="I31" s="29">
        <f t="shared" si="3"/>
        <v>3832.4452499999998</v>
      </c>
      <c r="J31" s="29">
        <f t="shared" si="4"/>
        <v>613.19123999999999</v>
      </c>
      <c r="K31" s="29">
        <f t="shared" si="5"/>
        <v>4445.6364899999999</v>
      </c>
      <c r="M31" s="1" t="s">
        <v>166</v>
      </c>
    </row>
    <row r="32" spans="1:13">
      <c r="A32" s="2" t="s">
        <v>61</v>
      </c>
      <c r="B32" s="1" t="s">
        <v>62</v>
      </c>
      <c r="C32" s="9">
        <v>3750</v>
      </c>
      <c r="F32" s="32">
        <f t="shared" si="0"/>
        <v>3750</v>
      </c>
      <c r="G32" s="29">
        <f t="shared" si="1"/>
        <v>75</v>
      </c>
      <c r="H32" s="29">
        <f t="shared" si="2"/>
        <v>281.25</v>
      </c>
      <c r="I32" s="29">
        <f t="shared" si="3"/>
        <v>4106.25</v>
      </c>
      <c r="J32" s="29">
        <f t="shared" si="4"/>
        <v>657</v>
      </c>
      <c r="K32" s="29">
        <f t="shared" si="5"/>
        <v>4763.25</v>
      </c>
      <c r="M32" s="1" t="s">
        <v>168</v>
      </c>
    </row>
    <row r="33" spans="1:13">
      <c r="A33" s="2" t="s">
        <v>63</v>
      </c>
      <c r="B33" s="1" t="s">
        <v>64</v>
      </c>
      <c r="C33" s="9">
        <v>2500.0500000000002</v>
      </c>
      <c r="F33" s="32">
        <f t="shared" si="0"/>
        <v>2500.0500000000002</v>
      </c>
      <c r="G33" s="29">
        <f t="shared" si="1"/>
        <v>50.001000000000005</v>
      </c>
      <c r="H33" s="29">
        <f t="shared" si="2"/>
        <v>187.50375</v>
      </c>
      <c r="I33" s="29">
        <f t="shared" si="3"/>
        <v>2737.5547500000002</v>
      </c>
      <c r="J33" s="29">
        <f t="shared" si="4"/>
        <v>438.00876000000005</v>
      </c>
      <c r="K33" s="29">
        <f t="shared" si="5"/>
        <v>3175.5635100000004</v>
      </c>
      <c r="M33" s="1" t="s">
        <v>168</v>
      </c>
    </row>
    <row r="34" spans="1:13">
      <c r="A34" s="2" t="s">
        <v>65</v>
      </c>
      <c r="B34" s="1" t="s">
        <v>66</v>
      </c>
      <c r="C34" s="9">
        <v>3499.95</v>
      </c>
      <c r="F34" s="32">
        <f t="shared" si="0"/>
        <v>3499.95</v>
      </c>
      <c r="G34" s="29">
        <f t="shared" si="1"/>
        <v>69.998999999999995</v>
      </c>
      <c r="H34" s="29">
        <f t="shared" si="2"/>
        <v>262.49624999999997</v>
      </c>
      <c r="I34" s="29">
        <f t="shared" si="3"/>
        <v>3832.4452499999998</v>
      </c>
      <c r="J34" s="29">
        <f t="shared" si="4"/>
        <v>613.19123999999999</v>
      </c>
      <c r="K34" s="29">
        <f t="shared" si="5"/>
        <v>4445.6364899999999</v>
      </c>
      <c r="M34" s="1" t="s">
        <v>168</v>
      </c>
    </row>
    <row r="35" spans="1:13">
      <c r="A35" s="2" t="s">
        <v>67</v>
      </c>
      <c r="B35" s="1" t="s">
        <v>68</v>
      </c>
      <c r="C35" s="9">
        <v>3000</v>
      </c>
      <c r="F35" s="32">
        <f t="shared" si="0"/>
        <v>3000</v>
      </c>
      <c r="G35" s="29">
        <f t="shared" si="1"/>
        <v>60</v>
      </c>
      <c r="H35" s="29">
        <f t="shared" si="2"/>
        <v>225</v>
      </c>
      <c r="I35" s="29">
        <f t="shared" si="3"/>
        <v>3285</v>
      </c>
      <c r="J35" s="29">
        <f t="shared" si="4"/>
        <v>525.6</v>
      </c>
      <c r="K35" s="29">
        <f t="shared" si="5"/>
        <v>3810.6</v>
      </c>
      <c r="M35" s="1" t="s">
        <v>166</v>
      </c>
    </row>
    <row r="36" spans="1:13">
      <c r="A36" s="2" t="s">
        <v>69</v>
      </c>
      <c r="B36" s="1" t="s">
        <v>70</v>
      </c>
      <c r="C36" s="9">
        <v>4440</v>
      </c>
      <c r="F36" s="32">
        <f t="shared" si="0"/>
        <v>4440</v>
      </c>
      <c r="G36" s="29">
        <f t="shared" si="1"/>
        <v>88.8</v>
      </c>
      <c r="H36" s="29">
        <f t="shared" si="2"/>
        <v>333</v>
      </c>
      <c r="I36" s="29">
        <f t="shared" si="3"/>
        <v>4861.8</v>
      </c>
      <c r="J36" s="29">
        <f t="shared" si="4"/>
        <v>777.88800000000003</v>
      </c>
      <c r="K36" s="29">
        <f t="shared" si="5"/>
        <v>5639.6880000000001</v>
      </c>
      <c r="M36" s="1" t="s">
        <v>169</v>
      </c>
    </row>
    <row r="37" spans="1:13">
      <c r="A37" s="2" t="s">
        <v>71</v>
      </c>
      <c r="B37" s="1" t="s">
        <v>72</v>
      </c>
      <c r="C37" s="9">
        <v>5416.65</v>
      </c>
      <c r="F37" s="32">
        <f t="shared" si="0"/>
        <v>5416.65</v>
      </c>
      <c r="G37" s="29">
        <f t="shared" si="1"/>
        <v>108.333</v>
      </c>
      <c r="H37" s="29">
        <f t="shared" si="2"/>
        <v>406.24874999999997</v>
      </c>
      <c r="I37" s="29">
        <f t="shared" si="3"/>
        <v>5931.231749999999</v>
      </c>
      <c r="J37" s="29">
        <f t="shared" si="4"/>
        <v>948.99707999999987</v>
      </c>
      <c r="K37" s="29">
        <f t="shared" si="5"/>
        <v>6880.2288299999991</v>
      </c>
      <c r="M37" s="1" t="s">
        <v>166</v>
      </c>
    </row>
    <row r="38" spans="1:13">
      <c r="A38" s="2" t="s">
        <v>73</v>
      </c>
      <c r="B38" s="1" t="s">
        <v>74</v>
      </c>
      <c r="C38" s="9">
        <v>1750.05</v>
      </c>
      <c r="F38" s="32">
        <f t="shared" si="0"/>
        <v>1750.05</v>
      </c>
      <c r="G38" s="29">
        <f t="shared" si="1"/>
        <v>35.000999999999998</v>
      </c>
      <c r="H38" s="29">
        <f t="shared" si="2"/>
        <v>131.25375</v>
      </c>
      <c r="I38" s="29">
        <f t="shared" si="3"/>
        <v>1916.30475</v>
      </c>
      <c r="J38" s="29">
        <f t="shared" si="4"/>
        <v>306.60876000000002</v>
      </c>
      <c r="K38" s="29">
        <f t="shared" si="5"/>
        <v>2222.9135099999999</v>
      </c>
      <c r="M38" s="1" t="s">
        <v>168</v>
      </c>
    </row>
    <row r="39" spans="1:13">
      <c r="A39" s="2" t="s">
        <v>75</v>
      </c>
      <c r="B39" s="1" t="s">
        <v>76</v>
      </c>
      <c r="C39" s="9">
        <v>2750.1</v>
      </c>
      <c r="F39" s="32">
        <f t="shared" si="0"/>
        <v>2750.1</v>
      </c>
      <c r="G39" s="29">
        <f t="shared" si="1"/>
        <v>55.002000000000002</v>
      </c>
      <c r="H39" s="29">
        <f t="shared" si="2"/>
        <v>206.25749999999999</v>
      </c>
      <c r="I39" s="29">
        <f t="shared" si="3"/>
        <v>3011.3595</v>
      </c>
      <c r="J39" s="29">
        <f t="shared" si="4"/>
        <v>481.81752</v>
      </c>
      <c r="K39" s="29">
        <f t="shared" si="5"/>
        <v>3493.1770200000001</v>
      </c>
      <c r="M39" s="1" t="s">
        <v>169</v>
      </c>
    </row>
    <row r="40" spans="1:13">
      <c r="A40" s="2" t="s">
        <v>77</v>
      </c>
      <c r="B40" s="1" t="s">
        <v>78</v>
      </c>
      <c r="C40" s="9">
        <v>3750</v>
      </c>
      <c r="F40" s="32">
        <f t="shared" si="0"/>
        <v>3750</v>
      </c>
      <c r="G40" s="29">
        <f t="shared" si="1"/>
        <v>75</v>
      </c>
      <c r="H40" s="29">
        <f t="shared" si="2"/>
        <v>281.25</v>
      </c>
      <c r="I40" s="29">
        <f t="shared" si="3"/>
        <v>4106.25</v>
      </c>
      <c r="J40" s="29">
        <f t="shared" si="4"/>
        <v>657</v>
      </c>
      <c r="K40" s="29">
        <f t="shared" si="5"/>
        <v>4763.25</v>
      </c>
      <c r="M40" s="1" t="s">
        <v>168</v>
      </c>
    </row>
    <row r="41" spans="1:13">
      <c r="A41" s="2" t="s">
        <v>79</v>
      </c>
      <c r="B41" s="1" t="s">
        <v>80</v>
      </c>
      <c r="C41" s="9">
        <v>3270.1</v>
      </c>
      <c r="F41" s="32">
        <f t="shared" si="0"/>
        <v>3270.1</v>
      </c>
      <c r="G41" s="29">
        <f t="shared" si="1"/>
        <v>65.402000000000001</v>
      </c>
      <c r="H41" s="29">
        <f t="shared" si="2"/>
        <v>245.25749999999999</v>
      </c>
      <c r="I41" s="29">
        <f t="shared" si="3"/>
        <v>3580.7595000000001</v>
      </c>
      <c r="J41" s="29">
        <f t="shared" si="4"/>
        <v>572.92151999999999</v>
      </c>
      <c r="K41" s="29">
        <f t="shared" si="5"/>
        <v>4153.68102</v>
      </c>
      <c r="M41" s="1" t="s">
        <v>169</v>
      </c>
    </row>
    <row r="42" spans="1:13">
      <c r="A42" s="2" t="s">
        <v>81</v>
      </c>
      <c r="B42" s="1" t="s">
        <v>82</v>
      </c>
      <c r="C42" s="9">
        <v>7000.05</v>
      </c>
      <c r="F42" s="32">
        <f t="shared" si="0"/>
        <v>7000.05</v>
      </c>
      <c r="G42" s="29">
        <f t="shared" si="1"/>
        <v>140.001</v>
      </c>
      <c r="H42" s="29">
        <f t="shared" si="2"/>
        <v>525.00374999999997</v>
      </c>
      <c r="I42" s="29">
        <f t="shared" si="3"/>
        <v>7665.0547500000002</v>
      </c>
      <c r="J42" s="29">
        <f t="shared" si="4"/>
        <v>1226.40876</v>
      </c>
      <c r="K42" s="29">
        <f t="shared" si="5"/>
        <v>8891.4635099999996</v>
      </c>
      <c r="M42" s="1" t="s">
        <v>166</v>
      </c>
    </row>
    <row r="43" spans="1:13">
      <c r="A43" s="2" t="s">
        <v>83</v>
      </c>
      <c r="B43" s="1" t="s">
        <v>84</v>
      </c>
      <c r="C43" s="9">
        <v>2799.9</v>
      </c>
      <c r="F43" s="32">
        <f t="shared" si="0"/>
        <v>2799.9</v>
      </c>
      <c r="G43" s="29">
        <f t="shared" si="1"/>
        <v>55.998000000000005</v>
      </c>
      <c r="H43" s="29">
        <f t="shared" si="2"/>
        <v>209.99250000000001</v>
      </c>
      <c r="I43" s="29">
        <f t="shared" si="3"/>
        <v>3065.8905</v>
      </c>
      <c r="J43" s="29">
        <f t="shared" si="4"/>
        <v>490.54248000000001</v>
      </c>
      <c r="K43" s="29">
        <f t="shared" si="5"/>
        <v>3556.43298</v>
      </c>
      <c r="M43" s="1" t="s">
        <v>169</v>
      </c>
    </row>
    <row r="44" spans="1:13">
      <c r="A44" s="2" t="s">
        <v>85</v>
      </c>
      <c r="B44" s="1" t="s">
        <v>86</v>
      </c>
      <c r="C44" s="9">
        <v>10000</v>
      </c>
      <c r="F44" s="32">
        <f t="shared" si="0"/>
        <v>10000</v>
      </c>
      <c r="G44" s="29">
        <f t="shared" si="1"/>
        <v>200</v>
      </c>
      <c r="H44" s="29">
        <f t="shared" si="2"/>
        <v>750</v>
      </c>
      <c r="I44" s="29">
        <f t="shared" si="3"/>
        <v>10950</v>
      </c>
      <c r="J44" s="29">
        <f t="shared" si="4"/>
        <v>1752</v>
      </c>
      <c r="K44" s="29">
        <f t="shared" si="5"/>
        <v>12702</v>
      </c>
      <c r="M44" s="1" t="s">
        <v>170</v>
      </c>
    </row>
    <row r="45" spans="1:13">
      <c r="A45" s="2" t="s">
        <v>87</v>
      </c>
      <c r="B45" s="1" t="s">
        <v>88</v>
      </c>
      <c r="C45" s="9">
        <v>5416.65</v>
      </c>
      <c r="F45" s="32">
        <f t="shared" si="0"/>
        <v>5416.65</v>
      </c>
      <c r="G45" s="29">
        <f t="shared" si="1"/>
        <v>108.333</v>
      </c>
      <c r="H45" s="29">
        <f t="shared" si="2"/>
        <v>406.24874999999997</v>
      </c>
      <c r="I45" s="29">
        <f t="shared" si="3"/>
        <v>5931.231749999999</v>
      </c>
      <c r="J45" s="29">
        <f t="shared" si="4"/>
        <v>948.99707999999987</v>
      </c>
      <c r="K45" s="29">
        <f t="shared" si="5"/>
        <v>6880.2288299999991</v>
      </c>
      <c r="M45" s="1" t="s">
        <v>166</v>
      </c>
    </row>
    <row r="46" spans="1:13">
      <c r="A46" s="2" t="s">
        <v>89</v>
      </c>
      <c r="B46" s="1" t="s">
        <v>90</v>
      </c>
      <c r="C46" s="9">
        <v>6000</v>
      </c>
      <c r="F46" s="32">
        <f t="shared" si="0"/>
        <v>6000</v>
      </c>
      <c r="G46" s="29">
        <f t="shared" si="1"/>
        <v>120</v>
      </c>
      <c r="H46" s="29">
        <f t="shared" si="2"/>
        <v>450</v>
      </c>
      <c r="I46" s="29">
        <f t="shared" si="3"/>
        <v>6570</v>
      </c>
      <c r="J46" s="29">
        <f t="shared" si="4"/>
        <v>1051.2</v>
      </c>
      <c r="K46" s="29">
        <f t="shared" si="5"/>
        <v>7621.2</v>
      </c>
      <c r="M46" s="1" t="s">
        <v>169</v>
      </c>
    </row>
    <row r="47" spans="1:13">
      <c r="A47" s="2" t="s">
        <v>91</v>
      </c>
      <c r="B47" s="1" t="s">
        <v>92</v>
      </c>
      <c r="C47" s="9">
        <v>2000.1</v>
      </c>
      <c r="F47" s="32">
        <f t="shared" si="0"/>
        <v>2000.1</v>
      </c>
      <c r="G47" s="29">
        <f t="shared" si="1"/>
        <v>40.002000000000002</v>
      </c>
      <c r="H47" s="29">
        <f t="shared" si="2"/>
        <v>150.00749999999999</v>
      </c>
      <c r="I47" s="29">
        <f t="shared" si="3"/>
        <v>2190.1095</v>
      </c>
      <c r="J47" s="29">
        <f t="shared" si="4"/>
        <v>350.41752000000002</v>
      </c>
      <c r="K47" s="29">
        <f t="shared" si="5"/>
        <v>2540.52702</v>
      </c>
      <c r="M47" s="1" t="s">
        <v>169</v>
      </c>
    </row>
    <row r="48" spans="1:13">
      <c r="A48" s="2" t="s">
        <v>93</v>
      </c>
      <c r="B48" s="1" t="s">
        <v>94</v>
      </c>
      <c r="C48" s="9">
        <v>7000.05</v>
      </c>
      <c r="F48" s="32">
        <f t="shared" si="0"/>
        <v>7000.05</v>
      </c>
      <c r="G48" s="29">
        <f t="shared" si="1"/>
        <v>140.001</v>
      </c>
      <c r="H48" s="29">
        <f t="shared" si="2"/>
        <v>525.00374999999997</v>
      </c>
      <c r="I48" s="29">
        <f t="shared" si="3"/>
        <v>7665.0547500000002</v>
      </c>
      <c r="J48" s="29">
        <f t="shared" si="4"/>
        <v>1226.40876</v>
      </c>
      <c r="K48" s="29">
        <f t="shared" si="5"/>
        <v>8891.4635099999996</v>
      </c>
      <c r="M48" s="1" t="s">
        <v>171</v>
      </c>
    </row>
    <row r="49" spans="1:13">
      <c r="A49" s="2" t="s">
        <v>95</v>
      </c>
      <c r="B49" s="1" t="s">
        <v>96</v>
      </c>
      <c r="C49" s="9">
        <v>13800</v>
      </c>
      <c r="F49" s="32">
        <f t="shared" si="0"/>
        <v>13800</v>
      </c>
      <c r="G49" s="29">
        <f t="shared" si="1"/>
        <v>276</v>
      </c>
      <c r="H49" s="29">
        <f t="shared" si="2"/>
        <v>1035</v>
      </c>
      <c r="I49" s="29">
        <f t="shared" si="3"/>
        <v>15111</v>
      </c>
      <c r="J49" s="29">
        <f t="shared" si="4"/>
        <v>2417.7600000000002</v>
      </c>
      <c r="K49" s="29">
        <f t="shared" si="5"/>
        <v>17528.760000000002</v>
      </c>
      <c r="M49" s="1" t="s">
        <v>166</v>
      </c>
    </row>
    <row r="50" spans="1:13">
      <c r="A50" s="2" t="s">
        <v>97</v>
      </c>
      <c r="B50" s="1" t="s">
        <v>98</v>
      </c>
      <c r="C50" s="9">
        <v>3555</v>
      </c>
      <c r="F50" s="32">
        <f t="shared" si="0"/>
        <v>3555</v>
      </c>
      <c r="G50" s="29">
        <f t="shared" si="1"/>
        <v>71.100000000000009</v>
      </c>
      <c r="H50" s="29">
        <f t="shared" si="2"/>
        <v>266.625</v>
      </c>
      <c r="I50" s="29">
        <f t="shared" si="3"/>
        <v>3892.7249999999999</v>
      </c>
      <c r="J50" s="29">
        <f t="shared" si="4"/>
        <v>622.83600000000001</v>
      </c>
      <c r="K50" s="29">
        <f t="shared" si="5"/>
        <v>4515.5609999999997</v>
      </c>
      <c r="M50" s="1" t="s">
        <v>169</v>
      </c>
    </row>
    <row r="51" spans="1:13">
      <c r="A51" s="2" t="s">
        <v>99</v>
      </c>
      <c r="B51" s="1" t="s">
        <v>100</v>
      </c>
      <c r="C51" s="9">
        <v>5868.75</v>
      </c>
      <c r="F51" s="32">
        <f t="shared" si="0"/>
        <v>5868.75</v>
      </c>
      <c r="G51" s="29">
        <f t="shared" si="1"/>
        <v>117.375</v>
      </c>
      <c r="H51" s="29">
        <f t="shared" si="2"/>
        <v>440.15625</v>
      </c>
      <c r="I51" s="29">
        <f t="shared" si="3"/>
        <v>6426.28125</v>
      </c>
      <c r="J51" s="29">
        <f t="shared" si="4"/>
        <v>1028.2049999999999</v>
      </c>
      <c r="K51" s="29">
        <f t="shared" si="5"/>
        <v>7454.4862499999999</v>
      </c>
      <c r="M51" s="1" t="s">
        <v>168</v>
      </c>
    </row>
    <row r="52" spans="1:13">
      <c r="A52" s="2" t="s">
        <v>101</v>
      </c>
      <c r="B52" s="1" t="s">
        <v>102</v>
      </c>
      <c r="C52" s="9">
        <v>3750</v>
      </c>
      <c r="F52" s="32">
        <f t="shared" si="0"/>
        <v>3750</v>
      </c>
      <c r="G52" s="29">
        <f t="shared" si="1"/>
        <v>75</v>
      </c>
      <c r="H52" s="29">
        <f t="shared" si="2"/>
        <v>281.25</v>
      </c>
      <c r="I52" s="29">
        <f t="shared" si="3"/>
        <v>4106.25</v>
      </c>
      <c r="J52" s="29">
        <f t="shared" si="4"/>
        <v>657</v>
      </c>
      <c r="K52" s="29">
        <f t="shared" si="5"/>
        <v>4763.25</v>
      </c>
      <c r="M52" s="1" t="s">
        <v>169</v>
      </c>
    </row>
    <row r="53" spans="1:13">
      <c r="A53" s="2" t="s">
        <v>103</v>
      </c>
      <c r="B53" s="1" t="s">
        <v>104</v>
      </c>
      <c r="C53" s="9">
        <v>2500.04</v>
      </c>
      <c r="F53" s="32">
        <f t="shared" si="0"/>
        <v>2500.04</v>
      </c>
      <c r="G53" s="29">
        <f t="shared" si="1"/>
        <v>50.000799999999998</v>
      </c>
      <c r="H53" s="29">
        <f t="shared" si="2"/>
        <v>187.50299999999999</v>
      </c>
      <c r="I53" s="29">
        <f t="shared" si="3"/>
        <v>2737.5437999999999</v>
      </c>
      <c r="J53" s="29">
        <f t="shared" si="4"/>
        <v>438.00700799999998</v>
      </c>
      <c r="K53" s="29">
        <f t="shared" si="5"/>
        <v>3175.550808</v>
      </c>
      <c r="M53" s="1" t="s">
        <v>168</v>
      </c>
    </row>
    <row r="54" spans="1:13">
      <c r="A54" s="2" t="s">
        <v>105</v>
      </c>
      <c r="B54" s="1" t="s">
        <v>106</v>
      </c>
      <c r="C54" s="9">
        <v>3750</v>
      </c>
      <c r="F54" s="32">
        <f t="shared" si="0"/>
        <v>3750</v>
      </c>
      <c r="G54" s="29">
        <f t="shared" si="1"/>
        <v>75</v>
      </c>
      <c r="H54" s="29">
        <f t="shared" si="2"/>
        <v>281.25</v>
      </c>
      <c r="I54" s="29">
        <f t="shared" si="3"/>
        <v>4106.25</v>
      </c>
      <c r="J54" s="29">
        <f t="shared" si="4"/>
        <v>657</v>
      </c>
      <c r="K54" s="29">
        <f t="shared" si="5"/>
        <v>4763.25</v>
      </c>
      <c r="M54" s="1" t="s">
        <v>170</v>
      </c>
    </row>
    <row r="55" spans="1:13">
      <c r="A55" s="2" t="s">
        <v>107</v>
      </c>
      <c r="B55" s="1" t="s">
        <v>108</v>
      </c>
      <c r="C55" s="9">
        <v>3499.95</v>
      </c>
      <c r="F55" s="32">
        <f t="shared" si="0"/>
        <v>3499.95</v>
      </c>
      <c r="G55" s="29">
        <f t="shared" si="1"/>
        <v>69.998999999999995</v>
      </c>
      <c r="H55" s="29">
        <f t="shared" si="2"/>
        <v>262.49624999999997</v>
      </c>
      <c r="I55" s="29">
        <f t="shared" si="3"/>
        <v>3832.4452499999998</v>
      </c>
      <c r="J55" s="29">
        <f t="shared" si="4"/>
        <v>613.19123999999999</v>
      </c>
      <c r="K55" s="29">
        <f t="shared" si="5"/>
        <v>4445.6364899999999</v>
      </c>
      <c r="M55" s="1" t="s">
        <v>166</v>
      </c>
    </row>
    <row r="56" spans="1:13">
      <c r="A56" s="2" t="s">
        <v>109</v>
      </c>
      <c r="B56" s="1" t="s">
        <v>110</v>
      </c>
      <c r="C56" s="9">
        <v>3250.05</v>
      </c>
      <c r="F56" s="32">
        <f t="shared" si="0"/>
        <v>3250.05</v>
      </c>
      <c r="G56" s="29">
        <f t="shared" si="1"/>
        <v>65.001000000000005</v>
      </c>
      <c r="H56" s="29">
        <f t="shared" si="2"/>
        <v>243.75375</v>
      </c>
      <c r="I56" s="29">
        <f t="shared" si="3"/>
        <v>3558.8047500000002</v>
      </c>
      <c r="J56" s="29">
        <f t="shared" si="4"/>
        <v>569.40876000000003</v>
      </c>
      <c r="K56" s="29">
        <f t="shared" si="5"/>
        <v>4128.2135100000005</v>
      </c>
      <c r="M56" s="1" t="s">
        <v>166</v>
      </c>
    </row>
    <row r="57" spans="1:13" s="6" customFormat="1">
      <c r="A57" s="12" t="s">
        <v>111</v>
      </c>
      <c r="C57" s="6" t="s">
        <v>112</v>
      </c>
      <c r="F57" s="25" t="s">
        <v>112</v>
      </c>
      <c r="G57" s="25" t="s">
        <v>112</v>
      </c>
      <c r="H57" s="25" t="s">
        <v>112</v>
      </c>
      <c r="I57" s="25" t="s">
        <v>112</v>
      </c>
      <c r="J57" s="25" t="s">
        <v>112</v>
      </c>
      <c r="K57" s="25" t="s">
        <v>112</v>
      </c>
    </row>
    <row r="58" spans="1:13">
      <c r="C58" s="14">
        <v>233909.35</v>
      </c>
      <c r="F58" s="30">
        <f>SUM(F14:F57)</f>
        <v>233909.34999999998</v>
      </c>
      <c r="G58" s="30">
        <f t="shared" ref="G58:K58" si="6">SUM(G14:G57)</f>
        <v>4678.1870000000008</v>
      </c>
      <c r="H58" s="30">
        <f t="shared" si="6"/>
        <v>17543.201250000002</v>
      </c>
      <c r="I58" s="30">
        <f t="shared" si="6"/>
        <v>256130.73825000002</v>
      </c>
      <c r="J58" s="30">
        <f t="shared" si="6"/>
        <v>40980.918120000009</v>
      </c>
      <c r="K58" s="30">
        <f t="shared" si="6"/>
        <v>297111.6563700001</v>
      </c>
    </row>
    <row r="60" spans="1:13">
      <c r="A60" s="7" t="s">
        <v>113</v>
      </c>
    </row>
    <row r="61" spans="1:13">
      <c r="A61" s="2" t="s">
        <v>114</v>
      </c>
      <c r="B61" s="1" t="s">
        <v>115</v>
      </c>
      <c r="C61" s="9">
        <v>1000.32</v>
      </c>
      <c r="F61" s="32">
        <f t="shared" ref="F61:F77" si="7">+C61</f>
        <v>1000.32</v>
      </c>
      <c r="G61" s="29">
        <f t="shared" ref="G61:G76" si="8">+F61*2%</f>
        <v>20.006400000000003</v>
      </c>
      <c r="H61" s="29">
        <f t="shared" ref="H61:H77" si="9">+F61*7.5%</f>
        <v>75.024000000000001</v>
      </c>
      <c r="I61" s="29">
        <f t="shared" ref="I61:I77" si="10">+F61+G61+H61</f>
        <v>1095.3504</v>
      </c>
      <c r="J61" s="29">
        <f t="shared" ref="J61:J77" si="11">+I61*0.16</f>
        <v>175.25606400000001</v>
      </c>
      <c r="K61" s="29">
        <f t="shared" ref="K61:K77" si="12">+I61+J61</f>
        <v>1270.606464</v>
      </c>
      <c r="M61" s="1" t="s">
        <v>172</v>
      </c>
    </row>
    <row r="62" spans="1:13">
      <c r="A62" s="2" t="s">
        <v>116</v>
      </c>
      <c r="B62" s="1" t="s">
        <v>117</v>
      </c>
      <c r="C62" s="9">
        <v>3608.6</v>
      </c>
      <c r="F62" s="32">
        <f t="shared" si="7"/>
        <v>3608.6</v>
      </c>
      <c r="G62" s="29">
        <f t="shared" si="8"/>
        <v>72.171999999999997</v>
      </c>
      <c r="H62" s="29">
        <f t="shared" si="9"/>
        <v>270.64499999999998</v>
      </c>
      <c r="I62" s="29">
        <f t="shared" si="10"/>
        <v>3951.4169999999999</v>
      </c>
      <c r="J62" s="29">
        <f t="shared" si="11"/>
        <v>632.22672</v>
      </c>
      <c r="K62" s="29">
        <f t="shared" si="12"/>
        <v>4583.64372</v>
      </c>
      <c r="M62" s="1" t="s">
        <v>172</v>
      </c>
    </row>
    <row r="63" spans="1:13">
      <c r="A63" s="2" t="s">
        <v>118</v>
      </c>
      <c r="B63" s="1" t="s">
        <v>119</v>
      </c>
      <c r="C63" s="9">
        <v>3915.6</v>
      </c>
      <c r="F63" s="32">
        <f t="shared" si="7"/>
        <v>3915.6</v>
      </c>
      <c r="G63" s="29">
        <f t="shared" si="8"/>
        <v>78.311999999999998</v>
      </c>
      <c r="H63" s="29">
        <f t="shared" si="9"/>
        <v>293.66999999999996</v>
      </c>
      <c r="I63" s="29">
        <f t="shared" si="10"/>
        <v>4287.5819999999994</v>
      </c>
      <c r="J63" s="29">
        <f t="shared" si="11"/>
        <v>686.01311999999996</v>
      </c>
      <c r="K63" s="29">
        <f t="shared" si="12"/>
        <v>4973.595119999999</v>
      </c>
      <c r="M63" s="1" t="s">
        <v>172</v>
      </c>
    </row>
    <row r="64" spans="1:13">
      <c r="A64" s="2" t="s">
        <v>120</v>
      </c>
      <c r="B64" s="1" t="s">
        <v>121</v>
      </c>
      <c r="C64" s="9">
        <v>5884.1</v>
      </c>
      <c r="F64" s="32">
        <f t="shared" si="7"/>
        <v>5884.1</v>
      </c>
      <c r="G64" s="29">
        <f t="shared" si="8"/>
        <v>117.68200000000002</v>
      </c>
      <c r="H64" s="29">
        <f t="shared" si="9"/>
        <v>441.3075</v>
      </c>
      <c r="I64" s="29">
        <f t="shared" si="10"/>
        <v>6443.0895</v>
      </c>
      <c r="J64" s="29">
        <f t="shared" si="11"/>
        <v>1030.8943200000001</v>
      </c>
      <c r="K64" s="29">
        <f t="shared" si="12"/>
        <v>7473.9838200000004</v>
      </c>
      <c r="M64" s="1" t="s">
        <v>172</v>
      </c>
    </row>
    <row r="65" spans="1:13">
      <c r="A65" s="2" t="s">
        <v>122</v>
      </c>
      <c r="B65" s="1" t="s">
        <v>123</v>
      </c>
      <c r="C65" s="9">
        <v>3960.6</v>
      </c>
      <c r="F65" s="32">
        <f t="shared" si="7"/>
        <v>3960.6</v>
      </c>
      <c r="G65" s="29">
        <f t="shared" si="8"/>
        <v>79.212000000000003</v>
      </c>
      <c r="H65" s="29">
        <f t="shared" si="9"/>
        <v>297.04499999999996</v>
      </c>
      <c r="I65" s="29">
        <f t="shared" si="10"/>
        <v>4336.857</v>
      </c>
      <c r="J65" s="29">
        <f t="shared" si="11"/>
        <v>693.89711999999997</v>
      </c>
      <c r="K65" s="29">
        <f t="shared" si="12"/>
        <v>5030.7541199999996</v>
      </c>
      <c r="M65" s="1" t="s">
        <v>172</v>
      </c>
    </row>
    <row r="66" spans="1:13">
      <c r="A66" s="2" t="s">
        <v>124</v>
      </c>
      <c r="B66" s="1" t="s">
        <v>125</v>
      </c>
      <c r="C66" s="9">
        <v>10523.52</v>
      </c>
      <c r="F66" s="32">
        <f t="shared" si="7"/>
        <v>10523.52</v>
      </c>
      <c r="G66" s="29">
        <f t="shared" si="8"/>
        <v>210.47040000000001</v>
      </c>
      <c r="H66" s="29">
        <f t="shared" si="9"/>
        <v>789.26400000000001</v>
      </c>
      <c r="I66" s="29">
        <f t="shared" si="10"/>
        <v>11523.2544</v>
      </c>
      <c r="J66" s="29">
        <f t="shared" si="11"/>
        <v>1843.7207040000001</v>
      </c>
      <c r="K66" s="29">
        <f t="shared" si="12"/>
        <v>13366.975103999999</v>
      </c>
      <c r="M66" s="1" t="s">
        <v>172</v>
      </c>
    </row>
    <row r="67" spans="1:13">
      <c r="A67" s="2" t="s">
        <v>126</v>
      </c>
      <c r="B67" s="1" t="s">
        <v>127</v>
      </c>
      <c r="C67" s="9">
        <v>5215.1000000000004</v>
      </c>
      <c r="F67" s="32">
        <f t="shared" si="7"/>
        <v>5215.1000000000004</v>
      </c>
      <c r="G67" s="29">
        <f t="shared" si="8"/>
        <v>104.30200000000001</v>
      </c>
      <c r="H67" s="29">
        <f t="shared" si="9"/>
        <v>391.13249999999999</v>
      </c>
      <c r="I67" s="29">
        <f t="shared" si="10"/>
        <v>5710.5344999999998</v>
      </c>
      <c r="J67" s="29">
        <f t="shared" si="11"/>
        <v>913.68552</v>
      </c>
      <c r="K67" s="29">
        <f t="shared" si="12"/>
        <v>6624.2200199999997</v>
      </c>
      <c r="M67" s="1" t="s">
        <v>172</v>
      </c>
    </row>
    <row r="68" spans="1:13">
      <c r="A68" s="2" t="s">
        <v>128</v>
      </c>
      <c r="B68" s="1" t="s">
        <v>129</v>
      </c>
      <c r="C68" s="9">
        <v>3400.6</v>
      </c>
      <c r="F68" s="32">
        <f t="shared" si="7"/>
        <v>3400.6</v>
      </c>
      <c r="G68" s="29">
        <f t="shared" si="8"/>
        <v>68.012</v>
      </c>
      <c r="H68" s="29">
        <f t="shared" si="9"/>
        <v>255.04499999999999</v>
      </c>
      <c r="I68" s="29">
        <f t="shared" si="10"/>
        <v>3723.6570000000002</v>
      </c>
      <c r="J68" s="29">
        <f t="shared" si="11"/>
        <v>595.78512000000001</v>
      </c>
      <c r="K68" s="29">
        <f t="shared" si="12"/>
        <v>4319.4421199999997</v>
      </c>
      <c r="M68" s="1" t="s">
        <v>172</v>
      </c>
    </row>
    <row r="69" spans="1:13">
      <c r="A69" s="2" t="s">
        <v>130</v>
      </c>
      <c r="B69" s="1" t="s">
        <v>131</v>
      </c>
      <c r="C69" s="9">
        <v>7006.17</v>
      </c>
      <c r="F69" s="32">
        <f t="shared" si="7"/>
        <v>7006.17</v>
      </c>
      <c r="G69" s="29">
        <f t="shared" si="8"/>
        <v>140.1234</v>
      </c>
      <c r="H69" s="29">
        <f t="shared" si="9"/>
        <v>525.46275000000003</v>
      </c>
      <c r="I69" s="29">
        <f t="shared" si="10"/>
        <v>7671.7561500000002</v>
      </c>
      <c r="J69" s="29">
        <f t="shared" si="11"/>
        <v>1227.480984</v>
      </c>
      <c r="K69" s="29">
        <f t="shared" si="12"/>
        <v>8899.2371340000009</v>
      </c>
      <c r="M69" s="1" t="s">
        <v>168</v>
      </c>
    </row>
    <row r="70" spans="1:13">
      <c r="A70" s="2" t="s">
        <v>132</v>
      </c>
      <c r="B70" s="1" t="s">
        <v>133</v>
      </c>
      <c r="C70" s="9">
        <v>2115.56</v>
      </c>
      <c r="F70" s="32">
        <f t="shared" si="7"/>
        <v>2115.56</v>
      </c>
      <c r="G70" s="29">
        <f t="shared" si="8"/>
        <v>42.311199999999999</v>
      </c>
      <c r="H70" s="29">
        <f t="shared" si="9"/>
        <v>158.667</v>
      </c>
      <c r="I70" s="29">
        <f t="shared" si="10"/>
        <v>2316.5382</v>
      </c>
      <c r="J70" s="29">
        <f t="shared" si="11"/>
        <v>370.64611200000002</v>
      </c>
      <c r="K70" s="29">
        <f t="shared" si="12"/>
        <v>2687.1843119999999</v>
      </c>
      <c r="M70" s="1" t="s">
        <v>172</v>
      </c>
    </row>
    <row r="71" spans="1:13">
      <c r="A71" s="2" t="s">
        <v>134</v>
      </c>
      <c r="B71" s="1" t="s">
        <v>135</v>
      </c>
      <c r="C71" s="9">
        <v>4613.7</v>
      </c>
      <c r="F71" s="32">
        <f t="shared" si="7"/>
        <v>4613.7</v>
      </c>
      <c r="G71" s="29">
        <f t="shared" si="8"/>
        <v>92.274000000000001</v>
      </c>
      <c r="H71" s="29">
        <f t="shared" si="9"/>
        <v>346.02749999999997</v>
      </c>
      <c r="I71" s="29">
        <f t="shared" si="10"/>
        <v>5052.0015000000003</v>
      </c>
      <c r="J71" s="29">
        <f t="shared" si="11"/>
        <v>808.32024000000001</v>
      </c>
      <c r="K71" s="29">
        <f t="shared" si="12"/>
        <v>5860.3217400000003</v>
      </c>
      <c r="M71" s="1" t="s">
        <v>172</v>
      </c>
    </row>
    <row r="72" spans="1:13">
      <c r="A72" s="2" t="s">
        <v>136</v>
      </c>
      <c r="B72" s="1" t="s">
        <v>137</v>
      </c>
      <c r="C72" s="9">
        <v>6200.3</v>
      </c>
      <c r="F72" s="32">
        <f t="shared" si="7"/>
        <v>6200.3</v>
      </c>
      <c r="G72" s="29">
        <f t="shared" si="8"/>
        <v>124.006</v>
      </c>
      <c r="H72" s="29">
        <f t="shared" si="9"/>
        <v>465.02249999999998</v>
      </c>
      <c r="I72" s="29">
        <f t="shared" si="10"/>
        <v>6789.3285000000005</v>
      </c>
      <c r="J72" s="29">
        <f t="shared" si="11"/>
        <v>1086.2925600000001</v>
      </c>
      <c r="K72" s="29">
        <f t="shared" si="12"/>
        <v>7875.6210600000004</v>
      </c>
      <c r="M72" s="1" t="s">
        <v>172</v>
      </c>
    </row>
    <row r="73" spans="1:13">
      <c r="A73" s="2" t="s">
        <v>138</v>
      </c>
      <c r="B73" s="1" t="s">
        <v>139</v>
      </c>
      <c r="C73" s="9">
        <v>1999.95</v>
      </c>
      <c r="F73" s="32">
        <f t="shared" si="7"/>
        <v>1999.95</v>
      </c>
      <c r="G73" s="29">
        <f t="shared" si="8"/>
        <v>39.999000000000002</v>
      </c>
      <c r="H73" s="29">
        <f t="shared" si="9"/>
        <v>149.99625</v>
      </c>
      <c r="I73" s="29">
        <f t="shared" si="10"/>
        <v>2189.9452500000002</v>
      </c>
      <c r="J73" s="29">
        <f t="shared" si="11"/>
        <v>350.39124000000004</v>
      </c>
      <c r="K73" s="29">
        <f t="shared" si="12"/>
        <v>2540.3364900000001</v>
      </c>
      <c r="M73" s="1" t="s">
        <v>169</v>
      </c>
    </row>
    <row r="74" spans="1:13">
      <c r="A74" s="2" t="s">
        <v>140</v>
      </c>
      <c r="B74" s="1" t="s">
        <v>141</v>
      </c>
      <c r="C74" s="9">
        <v>1400</v>
      </c>
      <c r="F74" s="32">
        <f t="shared" si="7"/>
        <v>1400</v>
      </c>
      <c r="G74" s="29">
        <f t="shared" si="8"/>
        <v>28</v>
      </c>
      <c r="H74" s="29">
        <f t="shared" si="9"/>
        <v>105</v>
      </c>
      <c r="I74" s="29">
        <f t="shared" si="10"/>
        <v>1533</v>
      </c>
      <c r="J74" s="29">
        <f t="shared" si="11"/>
        <v>245.28</v>
      </c>
      <c r="K74" s="29">
        <f t="shared" si="12"/>
        <v>1778.28</v>
      </c>
      <c r="M74" s="1" t="s">
        <v>169</v>
      </c>
    </row>
    <row r="75" spans="1:13">
      <c r="A75" s="2" t="s">
        <v>142</v>
      </c>
      <c r="B75" s="1" t="s">
        <v>143</v>
      </c>
      <c r="C75" s="9">
        <v>3215.88</v>
      </c>
      <c r="F75" s="32">
        <f t="shared" si="7"/>
        <v>3215.88</v>
      </c>
      <c r="G75" s="29">
        <f t="shared" si="8"/>
        <v>64.317599999999999</v>
      </c>
      <c r="H75" s="29">
        <f t="shared" si="9"/>
        <v>241.191</v>
      </c>
      <c r="I75" s="29">
        <f t="shared" si="10"/>
        <v>3521.3885999999998</v>
      </c>
      <c r="J75" s="29">
        <f t="shared" si="11"/>
        <v>563.42217599999992</v>
      </c>
      <c r="K75" s="29">
        <f t="shared" si="12"/>
        <v>4084.8107759999998</v>
      </c>
      <c r="M75" s="1" t="s">
        <v>172</v>
      </c>
    </row>
    <row r="76" spans="1:13">
      <c r="A76" s="2" t="s">
        <v>144</v>
      </c>
      <c r="B76" s="1" t="s">
        <v>145</v>
      </c>
      <c r="C76" s="9">
        <v>5967.4</v>
      </c>
      <c r="F76" s="32">
        <f t="shared" si="7"/>
        <v>5967.4</v>
      </c>
      <c r="G76" s="29">
        <f t="shared" si="8"/>
        <v>119.348</v>
      </c>
      <c r="H76" s="29">
        <f t="shared" si="9"/>
        <v>447.55499999999995</v>
      </c>
      <c r="I76" s="29">
        <f t="shared" si="10"/>
        <v>6534.3029999999999</v>
      </c>
      <c r="J76" s="29">
        <f t="shared" si="11"/>
        <v>1045.48848</v>
      </c>
      <c r="K76" s="29">
        <f t="shared" si="12"/>
        <v>7579.7914799999999</v>
      </c>
      <c r="M76" s="1" t="s">
        <v>172</v>
      </c>
    </row>
    <row r="77" spans="1:13">
      <c r="A77" s="2" t="s">
        <v>146</v>
      </c>
      <c r="B77" s="1" t="s">
        <v>147</v>
      </c>
      <c r="C77" s="9">
        <v>3440.6</v>
      </c>
      <c r="F77" s="32">
        <f t="shared" si="7"/>
        <v>3440.6</v>
      </c>
      <c r="G77" s="29">
        <f>+F77*2%</f>
        <v>68.811999999999998</v>
      </c>
      <c r="H77" s="29">
        <f t="shared" si="9"/>
        <v>258.04499999999996</v>
      </c>
      <c r="I77" s="29">
        <f t="shared" si="10"/>
        <v>3767.4569999999999</v>
      </c>
      <c r="J77" s="29">
        <f t="shared" si="11"/>
        <v>602.79312000000004</v>
      </c>
      <c r="K77" s="29">
        <f t="shared" si="12"/>
        <v>4370.2501199999997</v>
      </c>
      <c r="M77" s="1" t="s">
        <v>172</v>
      </c>
    </row>
    <row r="78" spans="1:13" s="6" customFormat="1">
      <c r="A78" s="12" t="s">
        <v>111</v>
      </c>
      <c r="C78" s="6" t="s">
        <v>112</v>
      </c>
      <c r="F78" s="25" t="s">
        <v>112</v>
      </c>
      <c r="G78" s="25" t="s">
        <v>112</v>
      </c>
      <c r="H78" s="25" t="s">
        <v>112</v>
      </c>
      <c r="I78" s="25" t="s">
        <v>112</v>
      </c>
      <c r="J78" s="25" t="s">
        <v>112</v>
      </c>
      <c r="K78" s="25" t="s">
        <v>112</v>
      </c>
    </row>
    <row r="79" spans="1:13">
      <c r="C79" s="14">
        <v>73468</v>
      </c>
      <c r="F79" s="27">
        <f>SUM(F61:F78)</f>
        <v>73468</v>
      </c>
      <c r="G79" s="30">
        <f t="shared" ref="G79:K79" si="13">SUM(G61:G78)</f>
        <v>1469.3600000000001</v>
      </c>
      <c r="H79" s="30">
        <f t="shared" si="13"/>
        <v>5510.1</v>
      </c>
      <c r="I79" s="30">
        <f t="shared" si="13"/>
        <v>80447.460000000006</v>
      </c>
      <c r="J79" s="30">
        <f t="shared" si="13"/>
        <v>12871.593600000002</v>
      </c>
      <c r="K79" s="30">
        <f t="shared" si="13"/>
        <v>93319.053599999999</v>
      </c>
    </row>
    <row r="81" spans="1:11" s="6" customFormat="1">
      <c r="A81" s="11"/>
      <c r="C81" s="6" t="s">
        <v>148</v>
      </c>
      <c r="F81" s="25" t="s">
        <v>148</v>
      </c>
      <c r="G81" s="25" t="s">
        <v>148</v>
      </c>
      <c r="H81" s="25" t="s">
        <v>148</v>
      </c>
      <c r="I81" s="25" t="s">
        <v>148</v>
      </c>
      <c r="J81" s="25" t="s">
        <v>148</v>
      </c>
      <c r="K81" s="25" t="s">
        <v>148</v>
      </c>
    </row>
    <row r="82" spans="1:11" ht="12" thickBot="1">
      <c r="A82" s="12" t="s">
        <v>149</v>
      </c>
      <c r="B82" s="1" t="s">
        <v>150</v>
      </c>
      <c r="C82" s="14">
        <v>307377.34999999998</v>
      </c>
      <c r="F82" s="31">
        <f>+F58+F79</f>
        <v>307377.34999999998</v>
      </c>
      <c r="G82" s="31">
        <f t="shared" ref="G82:K82" si="14">+G58+G79</f>
        <v>6147.5470000000005</v>
      </c>
      <c r="H82" s="31">
        <f t="shared" si="14"/>
        <v>23053.301250000004</v>
      </c>
      <c r="I82" s="31">
        <f t="shared" si="14"/>
        <v>336578.19825000002</v>
      </c>
      <c r="J82" s="31">
        <f t="shared" si="14"/>
        <v>53852.51172000001</v>
      </c>
      <c r="K82" s="31">
        <f t="shared" si="14"/>
        <v>390430.70997000008</v>
      </c>
    </row>
    <row r="83" spans="1:11" ht="12" thickTop="1">
      <c r="C83" s="26">
        <f>+C82-INGENIERIA!G82</f>
        <v>0</v>
      </c>
    </row>
    <row r="84" spans="1:11">
      <c r="C84" s="1" t="s">
        <v>150</v>
      </c>
    </row>
    <row r="85" spans="1:11">
      <c r="A85" s="2" t="s">
        <v>150</v>
      </c>
      <c r="B85" s="1" t="s">
        <v>150</v>
      </c>
      <c r="C85" s="13"/>
    </row>
  </sheetData>
  <autoFilter ref="A13:M58"/>
  <mergeCells count="1">
    <mergeCell ref="F7:K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5"/>
  <sheetViews>
    <sheetView workbookViewId="0">
      <pane xSplit="2" ySplit="13" topLeftCell="C75" activePane="bottomRight" state="frozen"/>
      <selection pane="topRight" activeCell="C1" sqref="C1"/>
      <selection pane="bottomLeft" activeCell="A14" sqref="A14"/>
      <selection pane="bottomRight" activeCell="N44" sqref="N44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1.42578125" style="1" customWidth="1"/>
    <col min="4" max="4" width="13.140625" style="1" customWidth="1"/>
    <col min="5" max="5" width="13.42578125" style="1" customWidth="1"/>
    <col min="6" max="6" width="12.140625" style="1" customWidth="1"/>
    <col min="7" max="7" width="14.7109375" style="1" customWidth="1"/>
    <col min="8" max="8" width="12" style="1" customWidth="1"/>
    <col min="9" max="9" width="11.5703125" style="1" customWidth="1"/>
    <col min="10" max="10" width="10" style="1" customWidth="1"/>
    <col min="11" max="11" width="9.5703125" style="1" customWidth="1"/>
    <col min="12" max="12" width="9" style="1" customWidth="1"/>
    <col min="13" max="13" width="11.5703125" style="1" customWidth="1"/>
    <col min="14" max="14" width="11.42578125" style="1" customWidth="1"/>
    <col min="15" max="15" width="15" style="1" bestFit="1" customWidth="1"/>
    <col min="16" max="16" width="12.85546875" style="1" customWidth="1"/>
    <col min="17" max="16384" width="11.42578125" style="1"/>
  </cols>
  <sheetData>
    <row r="1" spans="1:16" ht="18" customHeight="1">
      <c r="A1" s="3" t="s">
        <v>0</v>
      </c>
      <c r="B1" s="52" t="s">
        <v>150</v>
      </c>
      <c r="C1" s="53"/>
    </row>
    <row r="2" spans="1:16" ht="24.95" customHeight="1">
      <c r="A2" s="4" t="s">
        <v>1</v>
      </c>
      <c r="B2" s="54" t="s">
        <v>2</v>
      </c>
      <c r="C2" s="55"/>
    </row>
    <row r="3" spans="1:16" ht="15.75">
      <c r="B3" s="56" t="s">
        <v>3</v>
      </c>
      <c r="C3" s="53"/>
      <c r="D3" s="6"/>
    </row>
    <row r="4" spans="1:16" ht="15">
      <c r="B4" s="57" t="s">
        <v>4</v>
      </c>
      <c r="C4" s="53"/>
      <c r="D4" s="6"/>
    </row>
    <row r="5" spans="1:16">
      <c r="B5" s="5" t="s">
        <v>5</v>
      </c>
    </row>
    <row r="6" spans="1:16">
      <c r="B6" s="5" t="s">
        <v>6</v>
      </c>
    </row>
    <row r="8" spans="1:16" s="20" customFormat="1" ht="34.5" thickBot="1">
      <c r="A8" s="16" t="s">
        <v>7</v>
      </c>
      <c r="B8" s="17" t="s">
        <v>8</v>
      </c>
      <c r="C8" s="17" t="s">
        <v>9</v>
      </c>
      <c r="D8" s="17" t="s">
        <v>10</v>
      </c>
      <c r="E8" s="17" t="s">
        <v>11</v>
      </c>
      <c r="F8" s="17" t="s">
        <v>12</v>
      </c>
      <c r="G8" s="18" t="s">
        <v>13</v>
      </c>
      <c r="H8" s="17" t="s">
        <v>14</v>
      </c>
      <c r="I8" s="17" t="s">
        <v>15</v>
      </c>
      <c r="J8" s="17" t="s">
        <v>16</v>
      </c>
      <c r="K8" s="17" t="s">
        <v>17</v>
      </c>
      <c r="L8" s="17" t="s">
        <v>18</v>
      </c>
      <c r="M8" s="17" t="s">
        <v>19</v>
      </c>
      <c r="N8" s="17" t="s">
        <v>20</v>
      </c>
      <c r="O8" s="18" t="s">
        <v>21</v>
      </c>
      <c r="P8" s="19" t="s">
        <v>22</v>
      </c>
    </row>
    <row r="9" spans="1:16" ht="12" thickTop="1"/>
    <row r="11" spans="1:16">
      <c r="A11" s="8" t="s">
        <v>23</v>
      </c>
    </row>
    <row r="13" spans="1:16">
      <c r="A13" s="7" t="s">
        <v>24</v>
      </c>
    </row>
    <row r="14" spans="1:16">
      <c r="A14" s="2" t="s">
        <v>25</v>
      </c>
      <c r="B14" s="1" t="s">
        <v>26</v>
      </c>
      <c r="C14" s="9">
        <v>2750.1</v>
      </c>
      <c r="D14" s="9">
        <v>0</v>
      </c>
      <c r="E14" s="9">
        <v>0</v>
      </c>
      <c r="F14" s="9">
        <v>0</v>
      </c>
      <c r="G14" s="9">
        <v>2750.1</v>
      </c>
      <c r="H14" s="9">
        <v>0</v>
      </c>
      <c r="I14" s="9">
        <v>49.79</v>
      </c>
      <c r="J14" s="9">
        <v>72.819999999999993</v>
      </c>
      <c r="K14" s="9">
        <v>0</v>
      </c>
      <c r="L14" s="10">
        <v>-0.11</v>
      </c>
      <c r="M14" s="9">
        <v>0</v>
      </c>
      <c r="N14" s="9">
        <v>0</v>
      </c>
      <c r="O14" s="9">
        <v>122.5</v>
      </c>
      <c r="P14" s="9">
        <v>2627.6</v>
      </c>
    </row>
    <row r="15" spans="1:16">
      <c r="A15" s="2" t="s">
        <v>27</v>
      </c>
      <c r="B15" s="1" t="s">
        <v>28</v>
      </c>
      <c r="C15" s="9">
        <v>2333.38</v>
      </c>
      <c r="D15" s="9">
        <v>0</v>
      </c>
      <c r="E15" s="9">
        <v>0</v>
      </c>
      <c r="F15" s="9">
        <v>0</v>
      </c>
      <c r="G15" s="9">
        <v>2333.38</v>
      </c>
      <c r="H15" s="10">
        <v>-10.47</v>
      </c>
      <c r="I15" s="9">
        <v>0</v>
      </c>
      <c r="J15" s="9">
        <v>60.1</v>
      </c>
      <c r="K15" s="9">
        <v>0</v>
      </c>
      <c r="L15" s="10">
        <v>-0.05</v>
      </c>
      <c r="M15" s="9">
        <v>0</v>
      </c>
      <c r="N15" s="9">
        <v>0</v>
      </c>
      <c r="O15" s="9">
        <v>49.58</v>
      </c>
      <c r="P15" s="9">
        <v>2283.8000000000002</v>
      </c>
    </row>
    <row r="16" spans="1:16">
      <c r="A16" s="2" t="s">
        <v>29</v>
      </c>
      <c r="B16" s="1" t="s">
        <v>30</v>
      </c>
      <c r="C16" s="9">
        <v>5000.1000000000004</v>
      </c>
      <c r="D16" s="9">
        <v>0</v>
      </c>
      <c r="E16" s="9">
        <v>0</v>
      </c>
      <c r="F16" s="9">
        <v>0</v>
      </c>
      <c r="G16" s="9">
        <v>5000.1000000000004</v>
      </c>
      <c r="H16" s="9">
        <v>0</v>
      </c>
      <c r="I16" s="9">
        <v>523.55999999999995</v>
      </c>
      <c r="J16" s="9">
        <v>140.13</v>
      </c>
      <c r="K16" s="9">
        <v>2386</v>
      </c>
      <c r="L16" s="9">
        <v>0.01</v>
      </c>
      <c r="M16" s="9">
        <v>0</v>
      </c>
      <c r="N16" s="9">
        <v>0</v>
      </c>
      <c r="O16" s="9">
        <v>3049.7</v>
      </c>
      <c r="P16" s="9">
        <v>1950.4</v>
      </c>
    </row>
    <row r="17" spans="1:16">
      <c r="A17" s="2" t="s">
        <v>31</v>
      </c>
      <c r="B17" s="1" t="s">
        <v>32</v>
      </c>
      <c r="C17" s="9">
        <v>3000</v>
      </c>
      <c r="D17" s="9">
        <v>0</v>
      </c>
      <c r="E17" s="9">
        <v>0</v>
      </c>
      <c r="F17" s="9">
        <v>0</v>
      </c>
      <c r="G17" s="9">
        <v>3000</v>
      </c>
      <c r="H17" s="9">
        <v>0</v>
      </c>
      <c r="I17" s="9">
        <v>76.98</v>
      </c>
      <c r="J17" s="9">
        <v>79.540000000000006</v>
      </c>
      <c r="K17" s="9">
        <v>984.32</v>
      </c>
      <c r="L17" s="10">
        <v>-0.04</v>
      </c>
      <c r="M17" s="9">
        <v>0</v>
      </c>
      <c r="N17" s="9">
        <v>0</v>
      </c>
      <c r="O17" s="9">
        <v>1140.8</v>
      </c>
      <c r="P17" s="9">
        <v>1859.2</v>
      </c>
    </row>
    <row r="18" spans="1:16">
      <c r="A18" s="2" t="s">
        <v>33</v>
      </c>
      <c r="B18" s="1" t="s">
        <v>34</v>
      </c>
      <c r="C18" s="9">
        <v>2099.9699999999998</v>
      </c>
      <c r="D18" s="9">
        <v>0</v>
      </c>
      <c r="E18" s="9">
        <v>0</v>
      </c>
      <c r="F18" s="9">
        <v>0</v>
      </c>
      <c r="G18" s="9">
        <v>2099.9699999999998</v>
      </c>
      <c r="H18" s="10">
        <v>-64.28</v>
      </c>
      <c r="I18" s="9">
        <v>0</v>
      </c>
      <c r="J18" s="9">
        <v>52.27</v>
      </c>
      <c r="K18" s="9">
        <v>0</v>
      </c>
      <c r="L18" s="10">
        <v>-0.02</v>
      </c>
      <c r="M18" s="9">
        <v>0</v>
      </c>
      <c r="N18" s="9">
        <v>0</v>
      </c>
      <c r="O18" s="9">
        <v>-12.03</v>
      </c>
      <c r="P18" s="9">
        <v>2112</v>
      </c>
    </row>
    <row r="19" spans="1:16">
      <c r="A19" s="2" t="s">
        <v>35</v>
      </c>
      <c r="B19" s="1" t="s">
        <v>36</v>
      </c>
      <c r="C19" s="9">
        <v>2500.0500000000002</v>
      </c>
      <c r="D19" s="9">
        <v>3400</v>
      </c>
      <c r="E19" s="9">
        <v>0</v>
      </c>
      <c r="F19" s="9">
        <v>0</v>
      </c>
      <c r="G19" s="9">
        <v>5900.05</v>
      </c>
      <c r="H19" s="9">
        <v>0</v>
      </c>
      <c r="I19" s="9">
        <v>712.99</v>
      </c>
      <c r="J19" s="9">
        <v>66.290000000000006</v>
      </c>
      <c r="K19" s="9">
        <v>0</v>
      </c>
      <c r="L19" s="10">
        <v>-0.03</v>
      </c>
      <c r="M19" s="9">
        <v>0</v>
      </c>
      <c r="N19" s="9">
        <v>0</v>
      </c>
      <c r="O19" s="9">
        <v>779.25</v>
      </c>
      <c r="P19" s="9">
        <v>5120.8</v>
      </c>
    </row>
    <row r="20" spans="1:16">
      <c r="A20" s="2" t="s">
        <v>37</v>
      </c>
      <c r="B20" s="1" t="s">
        <v>38</v>
      </c>
      <c r="C20" s="9">
        <v>7500</v>
      </c>
      <c r="D20" s="9">
        <v>0</v>
      </c>
      <c r="E20" s="9">
        <v>0</v>
      </c>
      <c r="F20" s="9">
        <v>0</v>
      </c>
      <c r="G20" s="9">
        <v>7500</v>
      </c>
      <c r="H20" s="9">
        <v>0</v>
      </c>
      <c r="I20" s="9">
        <v>1054.74</v>
      </c>
      <c r="J20" s="9">
        <v>216.97</v>
      </c>
      <c r="K20" s="9">
        <v>0</v>
      </c>
      <c r="L20" s="10">
        <v>-0.11</v>
      </c>
      <c r="M20" s="9">
        <v>0</v>
      </c>
      <c r="N20" s="9">
        <v>0</v>
      </c>
      <c r="O20" s="9">
        <v>1271.5999999999999</v>
      </c>
      <c r="P20" s="9">
        <v>6228.4</v>
      </c>
    </row>
    <row r="21" spans="1:16">
      <c r="A21" s="2" t="s">
        <v>39</v>
      </c>
      <c r="B21" s="1" t="s">
        <v>40</v>
      </c>
      <c r="C21" s="9">
        <v>10000.049999999999</v>
      </c>
      <c r="D21" s="9">
        <v>0</v>
      </c>
      <c r="E21" s="9">
        <v>0</v>
      </c>
      <c r="F21" s="9">
        <v>0</v>
      </c>
      <c r="G21" s="9">
        <v>10000.049999999999</v>
      </c>
      <c r="H21" s="9">
        <v>0</v>
      </c>
      <c r="I21" s="9">
        <v>1588.75</v>
      </c>
      <c r="J21" s="9">
        <v>294.02</v>
      </c>
      <c r="K21" s="9">
        <v>0</v>
      </c>
      <c r="L21" s="10">
        <v>-0.12</v>
      </c>
      <c r="M21" s="9">
        <v>0</v>
      </c>
      <c r="N21" s="9">
        <v>0</v>
      </c>
      <c r="O21" s="9">
        <v>1882.65</v>
      </c>
      <c r="P21" s="9">
        <v>8117.4</v>
      </c>
    </row>
    <row r="22" spans="1:16">
      <c r="A22" s="2" t="s">
        <v>41</v>
      </c>
      <c r="B22" s="1" t="s">
        <v>42</v>
      </c>
      <c r="C22" s="9">
        <v>3250.05</v>
      </c>
      <c r="D22" s="9">
        <v>433.32</v>
      </c>
      <c r="E22" s="9">
        <v>0</v>
      </c>
      <c r="F22" s="9">
        <v>0</v>
      </c>
      <c r="G22" s="9">
        <v>3683.37</v>
      </c>
      <c r="H22" s="9">
        <v>0</v>
      </c>
      <c r="I22" s="9">
        <v>298.37</v>
      </c>
      <c r="J22" s="9">
        <v>92.33</v>
      </c>
      <c r="K22" s="9">
        <v>300</v>
      </c>
      <c r="L22" s="9">
        <v>7.0000000000000007E-2</v>
      </c>
      <c r="M22" s="9">
        <v>0</v>
      </c>
      <c r="N22" s="9">
        <v>0</v>
      </c>
      <c r="O22" s="9">
        <v>690.77</v>
      </c>
      <c r="P22" s="9">
        <v>2992.6</v>
      </c>
    </row>
    <row r="23" spans="1:16">
      <c r="A23" s="2" t="s">
        <v>43</v>
      </c>
      <c r="B23" s="1" t="s">
        <v>44</v>
      </c>
      <c r="C23" s="9">
        <v>2333.38</v>
      </c>
      <c r="D23" s="9">
        <v>0</v>
      </c>
      <c r="E23" s="9">
        <v>0</v>
      </c>
      <c r="F23" s="9">
        <v>0</v>
      </c>
      <c r="G23" s="9">
        <v>2333.38</v>
      </c>
      <c r="H23" s="10">
        <v>-10.47</v>
      </c>
      <c r="I23" s="9">
        <v>0</v>
      </c>
      <c r="J23" s="9">
        <v>60.1</v>
      </c>
      <c r="K23" s="9">
        <v>0</v>
      </c>
      <c r="L23" s="10">
        <v>-0.05</v>
      </c>
      <c r="M23" s="9">
        <v>0</v>
      </c>
      <c r="N23" s="9">
        <v>0</v>
      </c>
      <c r="O23" s="9">
        <v>49.58</v>
      </c>
      <c r="P23" s="9">
        <v>2283.8000000000002</v>
      </c>
    </row>
    <row r="24" spans="1:16">
      <c r="A24" s="2" t="s">
        <v>45</v>
      </c>
      <c r="B24" s="1" t="s">
        <v>46</v>
      </c>
      <c r="C24" s="9">
        <v>2500.0500000000002</v>
      </c>
      <c r="D24" s="9">
        <v>0</v>
      </c>
      <c r="E24" s="9">
        <v>0</v>
      </c>
      <c r="F24" s="9">
        <v>0</v>
      </c>
      <c r="G24" s="9">
        <v>2500.0500000000002</v>
      </c>
      <c r="H24" s="9">
        <v>0</v>
      </c>
      <c r="I24" s="9">
        <v>7.67</v>
      </c>
      <c r="J24" s="9">
        <v>66.2</v>
      </c>
      <c r="K24" s="9">
        <v>0</v>
      </c>
      <c r="L24" s="10">
        <v>-0.02</v>
      </c>
      <c r="M24" s="9">
        <v>0</v>
      </c>
      <c r="N24" s="9">
        <v>0</v>
      </c>
      <c r="O24" s="9">
        <v>73.849999999999994</v>
      </c>
      <c r="P24" s="9">
        <v>2426.1999999999998</v>
      </c>
    </row>
    <row r="25" spans="1:16">
      <c r="A25" s="2" t="s">
        <v>47</v>
      </c>
      <c r="B25" s="1" t="s">
        <v>48</v>
      </c>
      <c r="C25" s="9">
        <v>2500.0500000000002</v>
      </c>
      <c r="D25" s="9">
        <v>0</v>
      </c>
      <c r="E25" s="9">
        <v>741.26</v>
      </c>
      <c r="F25" s="9">
        <v>250</v>
      </c>
      <c r="G25" s="9">
        <v>3491.31</v>
      </c>
      <c r="H25" s="9">
        <v>0</v>
      </c>
      <c r="I25" s="9">
        <v>123.51</v>
      </c>
      <c r="J25" s="9">
        <v>66.290000000000006</v>
      </c>
      <c r="K25" s="9">
        <v>0</v>
      </c>
      <c r="L25" s="10">
        <v>-0.09</v>
      </c>
      <c r="M25" s="9">
        <v>0</v>
      </c>
      <c r="N25" s="9">
        <v>0</v>
      </c>
      <c r="O25" s="9">
        <v>189.71</v>
      </c>
      <c r="P25" s="9">
        <v>3301.6</v>
      </c>
    </row>
    <row r="26" spans="1:16">
      <c r="A26" s="2" t="s">
        <v>49</v>
      </c>
      <c r="B26" s="1" t="s">
        <v>50</v>
      </c>
      <c r="C26" s="9">
        <v>2500.0500000000002</v>
      </c>
      <c r="D26" s="9">
        <v>0</v>
      </c>
      <c r="E26" s="9">
        <v>0</v>
      </c>
      <c r="F26" s="9">
        <v>0</v>
      </c>
      <c r="G26" s="9">
        <v>2500.0500000000002</v>
      </c>
      <c r="H26" s="9">
        <v>0</v>
      </c>
      <c r="I26" s="9">
        <v>7.67</v>
      </c>
      <c r="J26" s="9">
        <v>66.290000000000006</v>
      </c>
      <c r="K26" s="9">
        <v>256.81</v>
      </c>
      <c r="L26" s="9">
        <v>0.08</v>
      </c>
      <c r="M26" s="9">
        <v>0</v>
      </c>
      <c r="N26" s="9">
        <v>0</v>
      </c>
      <c r="O26" s="9">
        <v>330.85</v>
      </c>
      <c r="P26" s="9">
        <v>2169.1999999999998</v>
      </c>
    </row>
    <row r="27" spans="1:16">
      <c r="A27" s="2" t="s">
        <v>51</v>
      </c>
      <c r="B27" s="1" t="s">
        <v>52</v>
      </c>
      <c r="C27" s="9">
        <v>20000.099999999999</v>
      </c>
      <c r="D27" s="9">
        <v>0</v>
      </c>
      <c r="E27" s="9">
        <v>0</v>
      </c>
      <c r="F27" s="9">
        <v>0</v>
      </c>
      <c r="G27" s="9">
        <v>20000.099999999999</v>
      </c>
      <c r="H27" s="9">
        <v>0</v>
      </c>
      <c r="I27" s="9">
        <v>4184.68</v>
      </c>
      <c r="J27" s="9">
        <v>604.21</v>
      </c>
      <c r="K27" s="9">
        <v>0</v>
      </c>
      <c r="L27" s="9">
        <v>0.01</v>
      </c>
      <c r="M27" s="9">
        <v>0</v>
      </c>
      <c r="N27" s="9">
        <v>0</v>
      </c>
      <c r="O27" s="9">
        <v>4788.8999999999996</v>
      </c>
      <c r="P27" s="9">
        <v>15211.2</v>
      </c>
    </row>
    <row r="28" spans="1:16">
      <c r="A28" s="2" t="s">
        <v>53</v>
      </c>
      <c r="B28" s="1" t="s">
        <v>54</v>
      </c>
      <c r="C28" s="9">
        <v>2500.0500000000002</v>
      </c>
      <c r="D28" s="9">
        <v>0</v>
      </c>
      <c r="E28" s="9">
        <v>0</v>
      </c>
      <c r="F28" s="9">
        <v>0</v>
      </c>
      <c r="G28" s="9">
        <v>2500.0500000000002</v>
      </c>
      <c r="H28" s="9">
        <v>0</v>
      </c>
      <c r="I28" s="9">
        <v>7.67</v>
      </c>
      <c r="J28" s="9">
        <v>66.2</v>
      </c>
      <c r="K28" s="9">
        <v>0</v>
      </c>
      <c r="L28" s="10">
        <v>-0.02</v>
      </c>
      <c r="M28" s="9">
        <v>0</v>
      </c>
      <c r="N28" s="9">
        <v>0</v>
      </c>
      <c r="O28" s="9">
        <v>73.849999999999994</v>
      </c>
      <c r="P28" s="9">
        <v>2426.1999999999998</v>
      </c>
    </row>
    <row r="29" spans="1:16">
      <c r="A29" s="2" t="s">
        <v>55</v>
      </c>
      <c r="B29" s="1" t="s">
        <v>56</v>
      </c>
      <c r="C29" s="9">
        <v>33000</v>
      </c>
      <c r="D29" s="9">
        <v>0</v>
      </c>
      <c r="E29" s="9">
        <v>0</v>
      </c>
      <c r="F29" s="9">
        <v>0</v>
      </c>
      <c r="G29" s="9">
        <v>33000</v>
      </c>
      <c r="H29" s="9">
        <v>0</v>
      </c>
      <c r="I29" s="9">
        <v>8127.88</v>
      </c>
      <c r="J29" s="9">
        <v>873.08</v>
      </c>
      <c r="K29" s="9">
        <v>350.5</v>
      </c>
      <c r="L29" s="10">
        <v>-0.06</v>
      </c>
      <c r="M29" s="9">
        <v>0</v>
      </c>
      <c r="N29" s="9">
        <v>0</v>
      </c>
      <c r="O29" s="9">
        <v>9351.4</v>
      </c>
      <c r="P29" s="9">
        <v>23648.6</v>
      </c>
    </row>
    <row r="30" spans="1:16">
      <c r="A30" s="2" t="s">
        <v>57</v>
      </c>
      <c r="B30" s="1" t="s">
        <v>58</v>
      </c>
      <c r="C30" s="9">
        <v>7500</v>
      </c>
      <c r="D30" s="9">
        <v>0</v>
      </c>
      <c r="E30" s="9">
        <v>0</v>
      </c>
      <c r="F30" s="9">
        <v>0</v>
      </c>
      <c r="G30" s="9">
        <v>7500</v>
      </c>
      <c r="H30" s="9">
        <v>0</v>
      </c>
      <c r="I30" s="9">
        <v>1054.74</v>
      </c>
      <c r="J30" s="9">
        <v>217.87</v>
      </c>
      <c r="K30" s="9">
        <v>1354.19</v>
      </c>
      <c r="L30" s="9">
        <v>0</v>
      </c>
      <c r="M30" s="9">
        <v>0</v>
      </c>
      <c r="N30" s="9">
        <v>0</v>
      </c>
      <c r="O30" s="9">
        <v>2626.8</v>
      </c>
      <c r="P30" s="9">
        <v>4873.2</v>
      </c>
    </row>
    <row r="31" spans="1:16">
      <c r="A31" s="2" t="s">
        <v>59</v>
      </c>
      <c r="B31" s="1" t="s">
        <v>60</v>
      </c>
      <c r="C31" s="9">
        <v>3499.95</v>
      </c>
      <c r="D31" s="9">
        <v>0</v>
      </c>
      <c r="E31" s="9">
        <v>0</v>
      </c>
      <c r="F31" s="9">
        <v>0</v>
      </c>
      <c r="G31" s="9">
        <v>3499.95</v>
      </c>
      <c r="H31" s="9">
        <v>0</v>
      </c>
      <c r="I31" s="9">
        <v>151.65</v>
      </c>
      <c r="J31" s="9">
        <v>92.92</v>
      </c>
      <c r="K31" s="9">
        <v>0</v>
      </c>
      <c r="L31" s="10">
        <v>-0.02</v>
      </c>
      <c r="M31" s="9">
        <v>0</v>
      </c>
      <c r="N31" s="9">
        <v>0</v>
      </c>
      <c r="O31" s="9">
        <v>244.55</v>
      </c>
      <c r="P31" s="9">
        <v>3255.4</v>
      </c>
    </row>
    <row r="32" spans="1:16">
      <c r="A32" s="2" t="s">
        <v>61</v>
      </c>
      <c r="B32" s="1" t="s">
        <v>62</v>
      </c>
      <c r="C32" s="9">
        <v>3750</v>
      </c>
      <c r="D32" s="9">
        <v>0</v>
      </c>
      <c r="E32" s="9">
        <v>0</v>
      </c>
      <c r="F32" s="9">
        <v>0</v>
      </c>
      <c r="G32" s="9">
        <v>3750</v>
      </c>
      <c r="H32" s="9">
        <v>0</v>
      </c>
      <c r="I32" s="9">
        <v>309.02999999999997</v>
      </c>
      <c r="J32" s="9">
        <v>100.81</v>
      </c>
      <c r="K32" s="9">
        <v>0</v>
      </c>
      <c r="L32" s="10">
        <v>-0.04</v>
      </c>
      <c r="M32" s="9">
        <v>0</v>
      </c>
      <c r="N32" s="9">
        <v>0</v>
      </c>
      <c r="O32" s="9">
        <v>409.8</v>
      </c>
      <c r="P32" s="9">
        <v>3340.2</v>
      </c>
    </row>
    <row r="33" spans="1:16">
      <c r="A33" s="2" t="s">
        <v>63</v>
      </c>
      <c r="B33" s="1" t="s">
        <v>64</v>
      </c>
      <c r="C33" s="9">
        <v>2500.0500000000002</v>
      </c>
      <c r="D33" s="9">
        <v>0</v>
      </c>
      <c r="E33" s="9">
        <v>0</v>
      </c>
      <c r="F33" s="9">
        <v>0</v>
      </c>
      <c r="G33" s="9">
        <v>2500.0500000000002</v>
      </c>
      <c r="H33" s="9">
        <v>0</v>
      </c>
      <c r="I33" s="9">
        <v>7.67</v>
      </c>
      <c r="J33" s="9">
        <v>66.2</v>
      </c>
      <c r="K33" s="9">
        <v>0</v>
      </c>
      <c r="L33" s="10">
        <v>-0.02</v>
      </c>
      <c r="M33" s="9">
        <v>0</v>
      </c>
      <c r="N33" s="9">
        <v>0</v>
      </c>
      <c r="O33" s="9">
        <v>73.849999999999994</v>
      </c>
      <c r="P33" s="9">
        <v>2426.1999999999998</v>
      </c>
    </row>
    <row r="34" spans="1:16">
      <c r="A34" s="2" t="s">
        <v>65</v>
      </c>
      <c r="B34" s="1" t="s">
        <v>66</v>
      </c>
      <c r="C34" s="9">
        <v>3499.95</v>
      </c>
      <c r="D34" s="9">
        <v>0</v>
      </c>
      <c r="E34" s="9">
        <v>0</v>
      </c>
      <c r="F34" s="9">
        <v>0</v>
      </c>
      <c r="G34" s="9">
        <v>3499.95</v>
      </c>
      <c r="H34" s="9">
        <v>0</v>
      </c>
      <c r="I34" s="9">
        <v>151.65</v>
      </c>
      <c r="J34" s="9">
        <v>92.92</v>
      </c>
      <c r="K34" s="9">
        <v>1045.17</v>
      </c>
      <c r="L34" s="9">
        <v>0.01</v>
      </c>
      <c r="M34" s="9">
        <v>0</v>
      </c>
      <c r="N34" s="9">
        <v>0</v>
      </c>
      <c r="O34" s="9">
        <v>1289.75</v>
      </c>
      <c r="P34" s="9">
        <v>2210.1999999999998</v>
      </c>
    </row>
    <row r="35" spans="1:16">
      <c r="A35" s="2" t="s">
        <v>67</v>
      </c>
      <c r="B35" s="1" t="s">
        <v>68</v>
      </c>
      <c r="C35" s="9">
        <v>3000</v>
      </c>
      <c r="D35" s="9">
        <v>0</v>
      </c>
      <c r="E35" s="9">
        <v>0</v>
      </c>
      <c r="F35" s="9">
        <v>0</v>
      </c>
      <c r="G35" s="9">
        <v>3000</v>
      </c>
      <c r="H35" s="9">
        <v>0</v>
      </c>
      <c r="I35" s="9">
        <v>76.98</v>
      </c>
      <c r="J35" s="9">
        <v>79.430000000000007</v>
      </c>
      <c r="K35" s="9">
        <v>0</v>
      </c>
      <c r="L35" s="10">
        <v>-0.01</v>
      </c>
      <c r="M35" s="9">
        <v>0</v>
      </c>
      <c r="N35" s="9">
        <v>0</v>
      </c>
      <c r="O35" s="9">
        <v>156.4</v>
      </c>
      <c r="P35" s="9">
        <v>2843.6</v>
      </c>
    </row>
    <row r="36" spans="1:16">
      <c r="A36" s="2" t="s">
        <v>69</v>
      </c>
      <c r="B36" s="1" t="s">
        <v>70</v>
      </c>
      <c r="C36" s="9">
        <v>2250</v>
      </c>
      <c r="D36" s="9">
        <v>2190</v>
      </c>
      <c r="E36" s="9">
        <v>0</v>
      </c>
      <c r="F36" s="9">
        <v>0</v>
      </c>
      <c r="G36" s="9">
        <v>4440</v>
      </c>
      <c r="H36" s="9">
        <v>0</v>
      </c>
      <c r="I36" s="9">
        <v>423.19</v>
      </c>
      <c r="J36" s="9">
        <v>59.66</v>
      </c>
      <c r="K36" s="9">
        <v>0</v>
      </c>
      <c r="L36" s="10">
        <v>-0.05</v>
      </c>
      <c r="M36" s="9">
        <v>0</v>
      </c>
      <c r="N36" s="9">
        <v>0</v>
      </c>
      <c r="O36" s="9">
        <v>482.8</v>
      </c>
      <c r="P36" s="9">
        <v>3957.2</v>
      </c>
    </row>
    <row r="37" spans="1:16">
      <c r="A37" s="2" t="s">
        <v>71</v>
      </c>
      <c r="B37" s="1" t="s">
        <v>72</v>
      </c>
      <c r="C37" s="9">
        <v>3250.05</v>
      </c>
      <c r="D37" s="9">
        <v>2166.6</v>
      </c>
      <c r="E37" s="9">
        <v>0</v>
      </c>
      <c r="F37" s="9">
        <v>0</v>
      </c>
      <c r="G37" s="9">
        <v>5416.65</v>
      </c>
      <c r="H37" s="9">
        <v>0</v>
      </c>
      <c r="I37" s="9">
        <v>609.73</v>
      </c>
      <c r="J37" s="9">
        <v>86.06</v>
      </c>
      <c r="K37" s="9">
        <v>328.09</v>
      </c>
      <c r="L37" s="9">
        <v>0.17</v>
      </c>
      <c r="M37" s="9">
        <v>0</v>
      </c>
      <c r="N37" s="9">
        <v>0</v>
      </c>
      <c r="O37" s="9">
        <v>1024.05</v>
      </c>
      <c r="P37" s="9">
        <v>4392.6000000000004</v>
      </c>
    </row>
    <row r="38" spans="1:16">
      <c r="A38" s="2" t="s">
        <v>73</v>
      </c>
      <c r="B38" s="1" t="s">
        <v>74</v>
      </c>
      <c r="C38" s="9">
        <v>1750.05</v>
      </c>
      <c r="D38" s="9">
        <v>0</v>
      </c>
      <c r="E38" s="9">
        <v>0</v>
      </c>
      <c r="F38" s="9">
        <v>0</v>
      </c>
      <c r="G38" s="9">
        <v>1750.05</v>
      </c>
      <c r="H38" s="10">
        <v>-87.68</v>
      </c>
      <c r="I38" s="9">
        <v>0</v>
      </c>
      <c r="J38" s="9">
        <v>46.59</v>
      </c>
      <c r="K38" s="9">
        <v>0</v>
      </c>
      <c r="L38" s="10">
        <v>-0.06</v>
      </c>
      <c r="M38" s="9">
        <v>0</v>
      </c>
      <c r="N38" s="9">
        <v>0</v>
      </c>
      <c r="O38" s="9">
        <v>-41.15</v>
      </c>
      <c r="P38" s="9">
        <v>1791.2</v>
      </c>
    </row>
    <row r="39" spans="1:16">
      <c r="A39" s="2" t="s">
        <v>75</v>
      </c>
      <c r="B39" s="1" t="s">
        <v>76</v>
      </c>
      <c r="C39" s="9">
        <v>2750.1</v>
      </c>
      <c r="D39" s="9">
        <v>0</v>
      </c>
      <c r="E39" s="9">
        <v>0</v>
      </c>
      <c r="F39" s="9">
        <v>0</v>
      </c>
      <c r="G39" s="9">
        <v>2750.1</v>
      </c>
      <c r="H39" s="9">
        <v>0</v>
      </c>
      <c r="I39" s="9">
        <v>49.79</v>
      </c>
      <c r="J39" s="9">
        <v>72.92</v>
      </c>
      <c r="K39" s="9">
        <v>0</v>
      </c>
      <c r="L39" s="10">
        <v>-0.01</v>
      </c>
      <c r="M39" s="9">
        <v>0</v>
      </c>
      <c r="N39" s="9">
        <v>0</v>
      </c>
      <c r="O39" s="9">
        <v>122.7</v>
      </c>
      <c r="P39" s="9">
        <v>2627.4</v>
      </c>
    </row>
    <row r="40" spans="1:16">
      <c r="A40" s="2" t="s">
        <v>77</v>
      </c>
      <c r="B40" s="1" t="s">
        <v>78</v>
      </c>
      <c r="C40" s="9">
        <v>3750</v>
      </c>
      <c r="D40" s="9">
        <v>0</v>
      </c>
      <c r="E40" s="9">
        <v>0</v>
      </c>
      <c r="F40" s="9">
        <v>0</v>
      </c>
      <c r="G40" s="9">
        <v>3750</v>
      </c>
      <c r="H40" s="9">
        <v>0</v>
      </c>
      <c r="I40" s="9">
        <v>309.02999999999997</v>
      </c>
      <c r="J40" s="9">
        <v>101.41</v>
      </c>
      <c r="K40" s="9">
        <v>386.98</v>
      </c>
      <c r="L40" s="10">
        <v>-0.02</v>
      </c>
      <c r="M40" s="9">
        <v>0</v>
      </c>
      <c r="N40" s="9">
        <v>0</v>
      </c>
      <c r="O40" s="9">
        <v>797.4</v>
      </c>
      <c r="P40" s="9">
        <v>2952.6</v>
      </c>
    </row>
    <row r="41" spans="1:16">
      <c r="A41" s="2" t="s">
        <v>79</v>
      </c>
      <c r="B41" s="1" t="s">
        <v>80</v>
      </c>
      <c r="C41" s="9">
        <v>2000.1</v>
      </c>
      <c r="D41" s="9">
        <v>1270</v>
      </c>
      <c r="E41" s="9">
        <v>0</v>
      </c>
      <c r="F41" s="9">
        <v>0</v>
      </c>
      <c r="G41" s="9">
        <v>3270.1</v>
      </c>
      <c r="H41" s="9">
        <v>0</v>
      </c>
      <c r="I41" s="9">
        <v>126.65</v>
      </c>
      <c r="J41" s="9">
        <v>53.31</v>
      </c>
      <c r="K41" s="9">
        <v>0</v>
      </c>
      <c r="L41" s="10">
        <v>-0.06</v>
      </c>
      <c r="M41" s="9">
        <v>0</v>
      </c>
      <c r="N41" s="9">
        <v>0</v>
      </c>
      <c r="O41" s="9">
        <v>179.9</v>
      </c>
      <c r="P41" s="9">
        <v>3090.2</v>
      </c>
    </row>
    <row r="42" spans="1:16">
      <c r="A42" s="2" t="s">
        <v>81</v>
      </c>
      <c r="B42" s="1" t="s">
        <v>82</v>
      </c>
      <c r="C42" s="9">
        <v>7000.05</v>
      </c>
      <c r="D42" s="9">
        <v>0</v>
      </c>
      <c r="E42" s="9">
        <v>0</v>
      </c>
      <c r="F42" s="9">
        <v>0</v>
      </c>
      <c r="G42" s="9">
        <v>7000.05</v>
      </c>
      <c r="H42" s="9">
        <v>0</v>
      </c>
      <c r="I42" s="9">
        <v>947.95</v>
      </c>
      <c r="J42" s="9">
        <v>201.48</v>
      </c>
      <c r="K42" s="9">
        <v>0</v>
      </c>
      <c r="L42" s="9">
        <v>0.02</v>
      </c>
      <c r="M42" s="9">
        <v>0</v>
      </c>
      <c r="N42" s="9">
        <v>0</v>
      </c>
      <c r="O42" s="9">
        <v>1149.45</v>
      </c>
      <c r="P42" s="9">
        <v>5850.6</v>
      </c>
    </row>
    <row r="43" spans="1:16">
      <c r="A43" s="2" t="s">
        <v>83</v>
      </c>
      <c r="B43" s="1" t="s">
        <v>84</v>
      </c>
      <c r="C43" s="9">
        <v>2799.9</v>
      </c>
      <c r="D43" s="9">
        <v>0</v>
      </c>
      <c r="E43" s="9">
        <v>0</v>
      </c>
      <c r="F43" s="9">
        <v>0</v>
      </c>
      <c r="G43" s="9">
        <v>2799.9</v>
      </c>
      <c r="H43" s="9">
        <v>0</v>
      </c>
      <c r="I43" s="9">
        <v>55.21</v>
      </c>
      <c r="J43" s="9">
        <v>74.14</v>
      </c>
      <c r="K43" s="9">
        <v>0</v>
      </c>
      <c r="L43" s="10">
        <v>-0.05</v>
      </c>
      <c r="M43" s="9">
        <v>0</v>
      </c>
      <c r="N43" s="9">
        <v>0</v>
      </c>
      <c r="O43" s="9">
        <v>129.30000000000001</v>
      </c>
      <c r="P43" s="9">
        <v>2670.6</v>
      </c>
    </row>
    <row r="44" spans="1:16">
      <c r="A44" s="2" t="s">
        <v>85</v>
      </c>
      <c r="B44" s="1" t="s">
        <v>86</v>
      </c>
      <c r="C44" s="9">
        <v>7500</v>
      </c>
      <c r="D44" s="9">
        <v>2500</v>
      </c>
      <c r="E44" s="9">
        <v>0</v>
      </c>
      <c r="F44" s="9">
        <v>0</v>
      </c>
      <c r="G44" s="9">
        <v>10000</v>
      </c>
      <c r="H44" s="9">
        <v>0</v>
      </c>
      <c r="I44" s="9">
        <v>1588.74</v>
      </c>
      <c r="J44" s="9">
        <v>217.87</v>
      </c>
      <c r="K44" s="9">
        <v>990.41</v>
      </c>
      <c r="L44" s="9">
        <v>0.05</v>
      </c>
      <c r="M44" s="9">
        <v>0</v>
      </c>
      <c r="N44" s="9">
        <v>4207.53</v>
      </c>
      <c r="O44" s="9">
        <v>7004.6</v>
      </c>
      <c r="P44" s="9">
        <v>2995.4</v>
      </c>
    </row>
    <row r="45" spans="1:16">
      <c r="A45" s="2" t="s">
        <v>87</v>
      </c>
      <c r="B45" s="1" t="s">
        <v>88</v>
      </c>
      <c r="C45" s="9">
        <v>3250.05</v>
      </c>
      <c r="D45" s="9">
        <v>2166.6</v>
      </c>
      <c r="E45" s="9">
        <v>0</v>
      </c>
      <c r="F45" s="9">
        <v>0</v>
      </c>
      <c r="G45" s="9">
        <v>5416.65</v>
      </c>
      <c r="H45" s="9">
        <v>0</v>
      </c>
      <c r="I45" s="9">
        <v>609.73</v>
      </c>
      <c r="J45" s="9">
        <v>89.8</v>
      </c>
      <c r="K45" s="9">
        <v>0</v>
      </c>
      <c r="L45" s="9">
        <v>0.12</v>
      </c>
      <c r="M45" s="9">
        <v>0</v>
      </c>
      <c r="N45" s="9">
        <v>0</v>
      </c>
      <c r="O45" s="9">
        <v>699.65</v>
      </c>
      <c r="P45" s="9">
        <v>4717</v>
      </c>
    </row>
    <row r="46" spans="1:16">
      <c r="A46" s="2" t="s">
        <v>89</v>
      </c>
      <c r="B46" s="1" t="s">
        <v>90</v>
      </c>
      <c r="C46" s="9">
        <v>3000</v>
      </c>
      <c r="D46" s="9">
        <v>3000</v>
      </c>
      <c r="E46" s="9">
        <v>0</v>
      </c>
      <c r="F46" s="9">
        <v>0</v>
      </c>
      <c r="G46" s="9">
        <v>6000</v>
      </c>
      <c r="H46" s="9">
        <v>0</v>
      </c>
      <c r="I46" s="9">
        <v>734.34</v>
      </c>
      <c r="J46" s="9">
        <v>79.540000000000006</v>
      </c>
      <c r="K46" s="9">
        <v>0</v>
      </c>
      <c r="L46" s="10">
        <v>-0.08</v>
      </c>
      <c r="M46" s="9">
        <v>0</v>
      </c>
      <c r="N46" s="9">
        <v>0</v>
      </c>
      <c r="O46" s="9">
        <v>813.8</v>
      </c>
      <c r="P46" s="9">
        <v>5186.2</v>
      </c>
    </row>
    <row r="47" spans="1:16">
      <c r="A47" s="2" t="s">
        <v>91</v>
      </c>
      <c r="B47" s="1" t="s">
        <v>92</v>
      </c>
      <c r="C47" s="9">
        <v>2000.1</v>
      </c>
      <c r="D47" s="9">
        <v>0</v>
      </c>
      <c r="E47" s="9">
        <v>0</v>
      </c>
      <c r="F47" s="9">
        <v>0</v>
      </c>
      <c r="G47" s="9">
        <v>2000.1</v>
      </c>
      <c r="H47" s="10">
        <v>-71.680000000000007</v>
      </c>
      <c r="I47" s="9">
        <v>0</v>
      </c>
      <c r="J47" s="9">
        <v>53.16</v>
      </c>
      <c r="K47" s="9">
        <v>0</v>
      </c>
      <c r="L47" s="10">
        <v>-0.18</v>
      </c>
      <c r="M47" s="9">
        <v>0</v>
      </c>
      <c r="N47" s="9">
        <v>0</v>
      </c>
      <c r="O47" s="9">
        <v>-18.7</v>
      </c>
      <c r="P47" s="9">
        <v>2018.8</v>
      </c>
    </row>
    <row r="48" spans="1:16">
      <c r="A48" s="2" t="s">
        <v>93</v>
      </c>
      <c r="B48" s="1" t="s">
        <v>94</v>
      </c>
      <c r="C48" s="9">
        <v>7000.05</v>
      </c>
      <c r="D48" s="9">
        <v>0</v>
      </c>
      <c r="E48" s="9">
        <v>0</v>
      </c>
      <c r="F48" s="9">
        <v>0</v>
      </c>
      <c r="G48" s="9">
        <v>7000.05</v>
      </c>
      <c r="H48" s="9">
        <v>0</v>
      </c>
      <c r="I48" s="9">
        <v>947.95</v>
      </c>
      <c r="J48" s="9">
        <v>202.33</v>
      </c>
      <c r="K48" s="9">
        <v>0</v>
      </c>
      <c r="L48" s="10">
        <v>-0.03</v>
      </c>
      <c r="M48" s="9">
        <v>0</v>
      </c>
      <c r="N48" s="9">
        <v>0</v>
      </c>
      <c r="O48" s="9">
        <v>1150.25</v>
      </c>
      <c r="P48" s="9">
        <v>5849.8</v>
      </c>
    </row>
    <row r="49" spans="1:16">
      <c r="A49" s="2" t="s">
        <v>95</v>
      </c>
      <c r="B49" s="1" t="s">
        <v>96</v>
      </c>
      <c r="C49" s="9">
        <v>13800</v>
      </c>
      <c r="D49" s="9">
        <v>0</v>
      </c>
      <c r="E49" s="9">
        <v>0</v>
      </c>
      <c r="F49" s="9">
        <v>0</v>
      </c>
      <c r="G49" s="9">
        <v>13800</v>
      </c>
      <c r="H49" s="9">
        <v>0</v>
      </c>
      <c r="I49" s="9">
        <v>2477.13</v>
      </c>
      <c r="J49" s="9">
        <v>412.7</v>
      </c>
      <c r="K49" s="9">
        <v>0</v>
      </c>
      <c r="L49" s="9">
        <v>7.0000000000000007E-2</v>
      </c>
      <c r="M49" s="9">
        <v>108.1</v>
      </c>
      <c r="N49" s="9">
        <v>0</v>
      </c>
      <c r="O49" s="9">
        <v>2998</v>
      </c>
      <c r="P49" s="9">
        <v>10802</v>
      </c>
    </row>
    <row r="50" spans="1:16">
      <c r="A50" s="2" t="s">
        <v>97</v>
      </c>
      <c r="B50" s="1" t="s">
        <v>98</v>
      </c>
      <c r="C50" s="9">
        <v>2100</v>
      </c>
      <c r="D50" s="9">
        <v>1455</v>
      </c>
      <c r="E50" s="9">
        <v>0</v>
      </c>
      <c r="F50" s="9">
        <v>0</v>
      </c>
      <c r="G50" s="9">
        <v>3555</v>
      </c>
      <c r="H50" s="9">
        <v>0</v>
      </c>
      <c r="I50" s="9">
        <v>175.37</v>
      </c>
      <c r="J50" s="9">
        <v>54.09</v>
      </c>
      <c r="K50" s="9">
        <v>0</v>
      </c>
      <c r="L50" s="9">
        <v>0.14000000000000001</v>
      </c>
      <c r="M50" s="9">
        <v>0</v>
      </c>
      <c r="N50" s="9">
        <v>0</v>
      </c>
      <c r="O50" s="9">
        <v>229.6</v>
      </c>
      <c r="P50" s="9">
        <v>3325.4</v>
      </c>
    </row>
    <row r="51" spans="1:16">
      <c r="A51" s="2" t="s">
        <v>99</v>
      </c>
      <c r="B51" s="1" t="s">
        <v>100</v>
      </c>
      <c r="C51" s="9">
        <v>5868.75</v>
      </c>
      <c r="D51" s="9">
        <v>0</v>
      </c>
      <c r="E51" s="9">
        <v>0</v>
      </c>
      <c r="F51" s="9">
        <v>0</v>
      </c>
      <c r="G51" s="9">
        <v>5868.75</v>
      </c>
      <c r="H51" s="9">
        <v>0</v>
      </c>
      <c r="I51" s="9">
        <v>706.3</v>
      </c>
      <c r="J51" s="9">
        <v>166.2</v>
      </c>
      <c r="K51" s="9">
        <v>0</v>
      </c>
      <c r="L51" s="9">
        <v>0.05</v>
      </c>
      <c r="M51" s="9">
        <v>0</v>
      </c>
      <c r="N51" s="9">
        <v>0</v>
      </c>
      <c r="O51" s="9">
        <v>872.55</v>
      </c>
      <c r="P51" s="9">
        <v>4996.2</v>
      </c>
    </row>
    <row r="52" spans="1:16">
      <c r="A52" s="2" t="s">
        <v>101</v>
      </c>
      <c r="B52" s="1" t="s">
        <v>102</v>
      </c>
      <c r="C52" s="9">
        <v>3750</v>
      </c>
      <c r="D52" s="9">
        <v>0</v>
      </c>
      <c r="E52" s="9">
        <v>0</v>
      </c>
      <c r="F52" s="9">
        <v>0</v>
      </c>
      <c r="G52" s="9">
        <v>3750</v>
      </c>
      <c r="H52" s="9">
        <v>0</v>
      </c>
      <c r="I52" s="9">
        <v>309.02999999999997</v>
      </c>
      <c r="J52" s="9">
        <v>101.41</v>
      </c>
      <c r="K52" s="9">
        <v>834.69</v>
      </c>
      <c r="L52" s="9">
        <v>7.0000000000000007E-2</v>
      </c>
      <c r="M52" s="9">
        <v>0</v>
      </c>
      <c r="N52" s="9">
        <v>0</v>
      </c>
      <c r="O52" s="9">
        <v>1245.2</v>
      </c>
      <c r="P52" s="9">
        <v>2504.8000000000002</v>
      </c>
    </row>
    <row r="53" spans="1:16">
      <c r="A53" s="2" t="s">
        <v>103</v>
      </c>
      <c r="B53" s="1" t="s">
        <v>104</v>
      </c>
      <c r="C53" s="9">
        <v>2000.04</v>
      </c>
      <c r="D53" s="9">
        <v>0</v>
      </c>
      <c r="E53" s="9">
        <v>500</v>
      </c>
      <c r="F53" s="9">
        <v>0</v>
      </c>
      <c r="G53" s="9">
        <v>2500.04</v>
      </c>
      <c r="H53" s="9">
        <v>0</v>
      </c>
      <c r="I53" s="9">
        <v>7.67</v>
      </c>
      <c r="J53" s="9">
        <v>49.66</v>
      </c>
      <c r="K53" s="9">
        <v>0</v>
      </c>
      <c r="L53" s="10">
        <v>-0.09</v>
      </c>
      <c r="M53" s="9">
        <v>0</v>
      </c>
      <c r="N53" s="9">
        <v>0</v>
      </c>
      <c r="O53" s="9">
        <v>57.24</v>
      </c>
      <c r="P53" s="9">
        <v>2442.8000000000002</v>
      </c>
    </row>
    <row r="54" spans="1:16">
      <c r="A54" s="2" t="s">
        <v>105</v>
      </c>
      <c r="B54" s="1" t="s">
        <v>106</v>
      </c>
      <c r="C54" s="9">
        <v>3750</v>
      </c>
      <c r="D54" s="9">
        <v>0</v>
      </c>
      <c r="E54" s="9">
        <v>0</v>
      </c>
      <c r="F54" s="9">
        <v>0</v>
      </c>
      <c r="G54" s="9">
        <v>3750</v>
      </c>
      <c r="H54" s="9">
        <v>0</v>
      </c>
      <c r="I54" s="9">
        <v>309.02999999999997</v>
      </c>
      <c r="J54" s="9">
        <v>100.81</v>
      </c>
      <c r="K54" s="9">
        <v>374.82</v>
      </c>
      <c r="L54" s="9">
        <v>0.14000000000000001</v>
      </c>
      <c r="M54" s="9">
        <v>0</v>
      </c>
      <c r="N54" s="9">
        <v>0</v>
      </c>
      <c r="O54" s="9">
        <v>784.8</v>
      </c>
      <c r="P54" s="9">
        <v>2965.2</v>
      </c>
    </row>
    <row r="55" spans="1:16">
      <c r="A55" s="2" t="s">
        <v>107</v>
      </c>
      <c r="B55" s="1" t="s">
        <v>108</v>
      </c>
      <c r="C55" s="9">
        <v>3499.95</v>
      </c>
      <c r="D55" s="9">
        <v>0</v>
      </c>
      <c r="E55" s="9">
        <v>0</v>
      </c>
      <c r="F55" s="9">
        <v>0</v>
      </c>
      <c r="G55" s="9">
        <v>3499.95</v>
      </c>
      <c r="H55" s="9">
        <v>0</v>
      </c>
      <c r="I55" s="9">
        <v>151.65</v>
      </c>
      <c r="J55" s="9">
        <v>92.92</v>
      </c>
      <c r="K55" s="9">
        <v>0</v>
      </c>
      <c r="L55" s="9">
        <v>0.18</v>
      </c>
      <c r="M55" s="9">
        <v>0</v>
      </c>
      <c r="N55" s="9">
        <v>0</v>
      </c>
      <c r="O55" s="9">
        <v>244.75</v>
      </c>
      <c r="P55" s="9">
        <v>3255.2</v>
      </c>
    </row>
    <row r="56" spans="1:16">
      <c r="A56" s="2" t="s">
        <v>109</v>
      </c>
      <c r="B56" s="1" t="s">
        <v>110</v>
      </c>
      <c r="C56" s="9">
        <v>3250.05</v>
      </c>
      <c r="D56" s="9">
        <v>0</v>
      </c>
      <c r="E56" s="9">
        <v>0</v>
      </c>
      <c r="F56" s="9">
        <v>0</v>
      </c>
      <c r="G56" s="9">
        <v>3250.05</v>
      </c>
      <c r="H56" s="9">
        <v>0</v>
      </c>
      <c r="I56" s="9">
        <v>124.46</v>
      </c>
      <c r="J56" s="9">
        <v>86.06</v>
      </c>
      <c r="K56" s="9">
        <v>0</v>
      </c>
      <c r="L56" s="10">
        <v>-7.0000000000000007E-2</v>
      </c>
      <c r="M56" s="9">
        <v>0</v>
      </c>
      <c r="N56" s="9">
        <v>0</v>
      </c>
      <c r="O56" s="9">
        <v>210.45</v>
      </c>
      <c r="P56" s="9">
        <v>3039.6</v>
      </c>
    </row>
    <row r="57" spans="1:16" s="6" customFormat="1">
      <c r="A57" s="12" t="s">
        <v>111</v>
      </c>
      <c r="C57" s="6" t="s">
        <v>112</v>
      </c>
      <c r="D57" s="6" t="s">
        <v>112</v>
      </c>
      <c r="E57" s="6" t="s">
        <v>112</v>
      </c>
      <c r="F57" s="6" t="s">
        <v>112</v>
      </c>
      <c r="G57" s="6" t="s">
        <v>112</v>
      </c>
      <c r="H57" s="6" t="s">
        <v>112</v>
      </c>
      <c r="I57" s="6" t="s">
        <v>112</v>
      </c>
      <c r="J57" s="6" t="s">
        <v>112</v>
      </c>
      <c r="K57" s="6" t="s">
        <v>112</v>
      </c>
      <c r="L57" s="6" t="s">
        <v>112</v>
      </c>
      <c r="M57" s="6" t="s">
        <v>112</v>
      </c>
      <c r="N57" s="6" t="s">
        <v>112</v>
      </c>
      <c r="O57" s="6" t="s">
        <v>112</v>
      </c>
      <c r="P57" s="6" t="s">
        <v>112</v>
      </c>
    </row>
    <row r="58" spans="1:16">
      <c r="C58" s="14">
        <v>213836.57</v>
      </c>
      <c r="D58" s="14">
        <v>18581.52</v>
      </c>
      <c r="E58" s="14">
        <v>1241.26</v>
      </c>
      <c r="F58" s="14">
        <v>250</v>
      </c>
      <c r="G58" s="14">
        <v>233909.35</v>
      </c>
      <c r="H58" s="15">
        <v>-244.58</v>
      </c>
      <c r="I58" s="14">
        <v>29178.93</v>
      </c>
      <c r="J58" s="14">
        <v>5929.11</v>
      </c>
      <c r="K58" s="14">
        <v>9591.98</v>
      </c>
      <c r="L58" s="15">
        <v>-0.32</v>
      </c>
      <c r="M58" s="14">
        <v>108.1</v>
      </c>
      <c r="N58" s="14">
        <v>4207.53</v>
      </c>
      <c r="O58" s="14">
        <v>48770.75</v>
      </c>
      <c r="P58" s="14">
        <v>185138.6</v>
      </c>
    </row>
    <row r="60" spans="1:16">
      <c r="A60" s="7" t="s">
        <v>113</v>
      </c>
    </row>
    <row r="61" spans="1:16">
      <c r="A61" s="2" t="s">
        <v>114</v>
      </c>
      <c r="B61" s="1" t="s">
        <v>115</v>
      </c>
      <c r="C61" s="9">
        <v>560.28</v>
      </c>
      <c r="D61" s="9">
        <v>360</v>
      </c>
      <c r="E61" s="9">
        <v>80.040000000000006</v>
      </c>
      <c r="F61" s="9">
        <v>0</v>
      </c>
      <c r="G61" s="9">
        <v>1000.32</v>
      </c>
      <c r="H61" s="10">
        <v>-147.69</v>
      </c>
      <c r="I61" s="9">
        <v>0</v>
      </c>
      <c r="J61" s="9">
        <v>0</v>
      </c>
      <c r="K61" s="9">
        <v>0</v>
      </c>
      <c r="L61" s="9">
        <v>0.01</v>
      </c>
      <c r="M61" s="9">
        <v>0</v>
      </c>
      <c r="N61" s="9">
        <v>0</v>
      </c>
      <c r="O61" s="9">
        <v>-147.68</v>
      </c>
      <c r="P61" s="9">
        <v>1148</v>
      </c>
    </row>
    <row r="62" spans="1:16">
      <c r="A62" s="2" t="s">
        <v>116</v>
      </c>
      <c r="B62" s="1" t="s">
        <v>117</v>
      </c>
      <c r="C62" s="9">
        <v>1200.5999999999999</v>
      </c>
      <c r="D62" s="9">
        <v>2408</v>
      </c>
      <c r="E62" s="9">
        <v>0</v>
      </c>
      <c r="F62" s="9">
        <v>0</v>
      </c>
      <c r="G62" s="9">
        <v>3608.6</v>
      </c>
      <c r="H62" s="9">
        <v>0</v>
      </c>
      <c r="I62" s="9">
        <v>181.2</v>
      </c>
      <c r="J62" s="9">
        <v>63.46</v>
      </c>
      <c r="K62" s="9">
        <v>0</v>
      </c>
      <c r="L62" s="10">
        <v>-0.06</v>
      </c>
      <c r="M62" s="9">
        <v>0</v>
      </c>
      <c r="N62" s="9">
        <v>0</v>
      </c>
      <c r="O62" s="9">
        <v>244.6</v>
      </c>
      <c r="P62" s="9">
        <v>3364</v>
      </c>
    </row>
    <row r="63" spans="1:16">
      <c r="A63" s="2" t="s">
        <v>118</v>
      </c>
      <c r="B63" s="1" t="s">
        <v>119</v>
      </c>
      <c r="C63" s="9">
        <v>1200.5999999999999</v>
      </c>
      <c r="D63" s="9">
        <v>2715</v>
      </c>
      <c r="E63" s="9">
        <v>0</v>
      </c>
      <c r="F63" s="9">
        <v>0</v>
      </c>
      <c r="G63" s="9">
        <v>3915.6</v>
      </c>
      <c r="H63" s="9">
        <v>0</v>
      </c>
      <c r="I63" s="9">
        <v>335.53</v>
      </c>
      <c r="J63" s="9">
        <v>112.87</v>
      </c>
      <c r="K63" s="9">
        <v>0</v>
      </c>
      <c r="L63" s="9">
        <v>0.2</v>
      </c>
      <c r="M63" s="9">
        <v>0</v>
      </c>
      <c r="N63" s="9">
        <v>580</v>
      </c>
      <c r="O63" s="9">
        <v>1028.5999999999999</v>
      </c>
      <c r="P63" s="9">
        <v>2887</v>
      </c>
    </row>
    <row r="64" spans="1:16">
      <c r="A64" s="2" t="s">
        <v>120</v>
      </c>
      <c r="B64" s="1" t="s">
        <v>121</v>
      </c>
      <c r="C64" s="9">
        <v>1200.5999999999999</v>
      </c>
      <c r="D64" s="9">
        <v>4683.5</v>
      </c>
      <c r="E64" s="9">
        <v>0</v>
      </c>
      <c r="F64" s="9">
        <v>0</v>
      </c>
      <c r="G64" s="9">
        <v>5884.1</v>
      </c>
      <c r="H64" s="9">
        <v>0</v>
      </c>
      <c r="I64" s="9">
        <v>709.58</v>
      </c>
      <c r="J64" s="9">
        <v>127.73</v>
      </c>
      <c r="K64" s="9">
        <v>0</v>
      </c>
      <c r="L64" s="10">
        <v>-0.01</v>
      </c>
      <c r="M64" s="9">
        <v>0</v>
      </c>
      <c r="N64" s="9">
        <v>1000</v>
      </c>
      <c r="O64" s="9">
        <v>1837.3</v>
      </c>
      <c r="P64" s="9">
        <v>4046.8</v>
      </c>
    </row>
    <row r="65" spans="1:16">
      <c r="A65" s="2" t="s">
        <v>122</v>
      </c>
      <c r="B65" s="1" t="s">
        <v>123</v>
      </c>
      <c r="C65" s="9">
        <v>1200.5999999999999</v>
      </c>
      <c r="D65" s="9">
        <v>2760</v>
      </c>
      <c r="E65" s="9">
        <v>0</v>
      </c>
      <c r="F65" s="9">
        <v>0</v>
      </c>
      <c r="G65" s="9">
        <v>3960.6</v>
      </c>
      <c r="H65" s="9">
        <v>0</v>
      </c>
      <c r="I65" s="9">
        <v>342.73</v>
      </c>
      <c r="J65" s="9">
        <v>81.55</v>
      </c>
      <c r="K65" s="9">
        <v>0</v>
      </c>
      <c r="L65" s="10">
        <v>-0.08</v>
      </c>
      <c r="M65" s="9">
        <v>0</v>
      </c>
      <c r="N65" s="9">
        <v>0</v>
      </c>
      <c r="O65" s="9">
        <v>424.2</v>
      </c>
      <c r="P65" s="9">
        <v>3536.4</v>
      </c>
    </row>
    <row r="66" spans="1:16">
      <c r="A66" s="2" t="s">
        <v>124</v>
      </c>
      <c r="B66" s="1" t="s">
        <v>125</v>
      </c>
      <c r="C66" s="9">
        <v>1200.5999999999999</v>
      </c>
      <c r="D66" s="9">
        <v>9322.92</v>
      </c>
      <c r="E66" s="9">
        <v>0</v>
      </c>
      <c r="F66" s="9">
        <v>0</v>
      </c>
      <c r="G66" s="9">
        <v>10523.52</v>
      </c>
      <c r="H66" s="9">
        <v>0</v>
      </c>
      <c r="I66" s="9">
        <v>1706.5</v>
      </c>
      <c r="J66" s="9">
        <v>174.71</v>
      </c>
      <c r="K66" s="9">
        <v>0</v>
      </c>
      <c r="L66" s="10">
        <v>-0.09</v>
      </c>
      <c r="M66" s="9">
        <v>0</v>
      </c>
      <c r="N66" s="9">
        <v>0</v>
      </c>
      <c r="O66" s="9">
        <v>1881.12</v>
      </c>
      <c r="P66" s="9">
        <v>8642.4</v>
      </c>
    </row>
    <row r="67" spans="1:16">
      <c r="A67" s="2" t="s">
        <v>126</v>
      </c>
      <c r="B67" s="1" t="s">
        <v>127</v>
      </c>
      <c r="C67" s="9">
        <v>1200.5999999999999</v>
      </c>
      <c r="D67" s="9">
        <v>4014.5</v>
      </c>
      <c r="E67" s="9">
        <v>0</v>
      </c>
      <c r="F67" s="9">
        <v>0</v>
      </c>
      <c r="G67" s="9">
        <v>5215.1000000000004</v>
      </c>
      <c r="H67" s="9">
        <v>0</v>
      </c>
      <c r="I67" s="9">
        <v>566.67999999999995</v>
      </c>
      <c r="J67" s="9">
        <v>161.33000000000001</v>
      </c>
      <c r="K67" s="9">
        <v>0</v>
      </c>
      <c r="L67" s="10">
        <v>-0.11</v>
      </c>
      <c r="M67" s="9">
        <v>0</v>
      </c>
      <c r="N67" s="9">
        <v>0</v>
      </c>
      <c r="O67" s="9">
        <v>727.9</v>
      </c>
      <c r="P67" s="9">
        <v>4487.2</v>
      </c>
    </row>
    <row r="68" spans="1:16">
      <c r="A68" s="2" t="s">
        <v>128</v>
      </c>
      <c r="B68" s="1" t="s">
        <v>129</v>
      </c>
      <c r="C68" s="9">
        <v>1200.5999999999999</v>
      </c>
      <c r="D68" s="9">
        <v>2200</v>
      </c>
      <c r="E68" s="9">
        <v>0</v>
      </c>
      <c r="F68" s="9">
        <v>0</v>
      </c>
      <c r="G68" s="9">
        <v>3400.6</v>
      </c>
      <c r="H68" s="9">
        <v>0</v>
      </c>
      <c r="I68" s="9">
        <v>140.84</v>
      </c>
      <c r="J68" s="9">
        <v>65.09</v>
      </c>
      <c r="K68" s="9">
        <v>0</v>
      </c>
      <c r="L68" s="9">
        <v>7.0000000000000007E-2</v>
      </c>
      <c r="M68" s="9">
        <v>0</v>
      </c>
      <c r="N68" s="9">
        <v>0</v>
      </c>
      <c r="O68" s="9">
        <v>206</v>
      </c>
      <c r="P68" s="9">
        <v>3194.6</v>
      </c>
    </row>
    <row r="69" spans="1:16">
      <c r="A69" s="2" t="s">
        <v>130</v>
      </c>
      <c r="B69" s="1" t="s">
        <v>131</v>
      </c>
      <c r="C69" s="9">
        <v>1750.05</v>
      </c>
      <c r="D69" s="9">
        <v>5256.12</v>
      </c>
      <c r="E69" s="9">
        <v>0</v>
      </c>
      <c r="F69" s="9">
        <v>0</v>
      </c>
      <c r="G69" s="9">
        <v>7006.17</v>
      </c>
      <c r="H69" s="9">
        <v>0</v>
      </c>
      <c r="I69" s="9">
        <v>949.25</v>
      </c>
      <c r="J69" s="9">
        <v>149.13</v>
      </c>
      <c r="K69" s="9">
        <v>0</v>
      </c>
      <c r="L69" s="10">
        <v>-0.01</v>
      </c>
      <c r="M69" s="9">
        <v>0</v>
      </c>
      <c r="N69" s="9">
        <v>1160</v>
      </c>
      <c r="O69" s="9">
        <v>2258.37</v>
      </c>
      <c r="P69" s="9">
        <v>4747.8</v>
      </c>
    </row>
    <row r="70" spans="1:16">
      <c r="A70" s="2" t="s">
        <v>132</v>
      </c>
      <c r="B70" s="1" t="s">
        <v>133</v>
      </c>
      <c r="C70" s="9">
        <v>1120.56</v>
      </c>
      <c r="D70" s="9">
        <v>995</v>
      </c>
      <c r="E70" s="9">
        <v>0</v>
      </c>
      <c r="F70" s="9">
        <v>0</v>
      </c>
      <c r="G70" s="9">
        <v>2115.56</v>
      </c>
      <c r="H70" s="10">
        <v>-62.58</v>
      </c>
      <c r="I70" s="9">
        <v>0</v>
      </c>
      <c r="J70" s="9">
        <v>0</v>
      </c>
      <c r="K70" s="9">
        <v>0</v>
      </c>
      <c r="L70" s="10">
        <v>-0.06</v>
      </c>
      <c r="M70" s="9">
        <v>0</v>
      </c>
      <c r="N70" s="9">
        <v>0</v>
      </c>
      <c r="O70" s="9">
        <v>-62.64</v>
      </c>
      <c r="P70" s="9">
        <v>2178.1999999999998</v>
      </c>
    </row>
    <row r="71" spans="1:16">
      <c r="A71" s="2" t="s">
        <v>134</v>
      </c>
      <c r="B71" s="1" t="s">
        <v>135</v>
      </c>
      <c r="C71" s="9">
        <v>1200.5999999999999</v>
      </c>
      <c r="D71" s="9">
        <v>3413.1</v>
      </c>
      <c r="E71" s="9">
        <v>0</v>
      </c>
      <c r="F71" s="9">
        <v>0</v>
      </c>
      <c r="G71" s="9">
        <v>4613.7</v>
      </c>
      <c r="H71" s="9">
        <v>0</v>
      </c>
      <c r="I71" s="9">
        <v>454.32</v>
      </c>
      <c r="J71" s="9">
        <v>106.76</v>
      </c>
      <c r="K71" s="9">
        <v>0</v>
      </c>
      <c r="L71" s="10">
        <v>-0.09</v>
      </c>
      <c r="M71" s="9">
        <v>0</v>
      </c>
      <c r="N71" s="9">
        <v>951.51</v>
      </c>
      <c r="O71" s="9">
        <v>1512.5</v>
      </c>
      <c r="P71" s="9">
        <v>3101.2</v>
      </c>
    </row>
    <row r="72" spans="1:16">
      <c r="A72" s="2" t="s">
        <v>136</v>
      </c>
      <c r="B72" s="1" t="s">
        <v>137</v>
      </c>
      <c r="C72" s="9">
        <v>1200.5999999999999</v>
      </c>
      <c r="D72" s="9">
        <v>4999.7</v>
      </c>
      <c r="E72" s="9">
        <v>0</v>
      </c>
      <c r="F72" s="9">
        <v>0</v>
      </c>
      <c r="G72" s="9">
        <v>6200.3</v>
      </c>
      <c r="H72" s="9">
        <v>0</v>
      </c>
      <c r="I72" s="9">
        <v>777.12</v>
      </c>
      <c r="J72" s="9">
        <v>131.66</v>
      </c>
      <c r="K72" s="9">
        <v>0</v>
      </c>
      <c r="L72" s="10">
        <v>-0.08</v>
      </c>
      <c r="M72" s="9">
        <v>0</v>
      </c>
      <c r="N72" s="9">
        <v>0</v>
      </c>
      <c r="O72" s="9">
        <v>908.7</v>
      </c>
      <c r="P72" s="9">
        <v>5291.6</v>
      </c>
    </row>
    <row r="73" spans="1:16">
      <c r="A73" s="2" t="s">
        <v>138</v>
      </c>
      <c r="B73" s="1" t="s">
        <v>139</v>
      </c>
      <c r="C73" s="9">
        <v>1999.95</v>
      </c>
      <c r="D73" s="9">
        <v>0</v>
      </c>
      <c r="E73" s="9">
        <v>0</v>
      </c>
      <c r="F73" s="9">
        <v>0</v>
      </c>
      <c r="G73" s="9">
        <v>1999.95</v>
      </c>
      <c r="H73" s="10">
        <v>-71.69</v>
      </c>
      <c r="I73" s="9">
        <v>0</v>
      </c>
      <c r="J73" s="9">
        <v>53.24</v>
      </c>
      <c r="K73" s="9">
        <v>380.9</v>
      </c>
      <c r="L73" s="10">
        <v>-0.1</v>
      </c>
      <c r="M73" s="9">
        <v>0</v>
      </c>
      <c r="N73" s="9">
        <v>418.8</v>
      </c>
      <c r="O73" s="9">
        <v>781.15</v>
      </c>
      <c r="P73" s="9">
        <v>1218.8</v>
      </c>
    </row>
    <row r="74" spans="1:16">
      <c r="A74" s="2" t="s">
        <v>140</v>
      </c>
      <c r="B74" s="1" t="s">
        <v>141</v>
      </c>
      <c r="C74" s="9">
        <v>1400</v>
      </c>
      <c r="D74" s="9">
        <v>0</v>
      </c>
      <c r="E74" s="9">
        <v>0</v>
      </c>
      <c r="F74" s="9">
        <v>0</v>
      </c>
      <c r="G74" s="9">
        <v>1400</v>
      </c>
      <c r="H74" s="10">
        <v>-122</v>
      </c>
      <c r="I74" s="9">
        <v>0</v>
      </c>
      <c r="J74" s="9">
        <v>34.76</v>
      </c>
      <c r="K74" s="9">
        <v>0</v>
      </c>
      <c r="L74" s="10">
        <v>-0.16</v>
      </c>
      <c r="M74" s="9">
        <v>0</v>
      </c>
      <c r="N74" s="9">
        <v>0</v>
      </c>
      <c r="O74" s="9">
        <v>-87.4</v>
      </c>
      <c r="P74" s="9">
        <v>1487.4</v>
      </c>
    </row>
    <row r="75" spans="1:16">
      <c r="A75" s="2" t="s">
        <v>142</v>
      </c>
      <c r="B75" s="1" t="s">
        <v>143</v>
      </c>
      <c r="C75" s="9">
        <v>1200.5999999999999</v>
      </c>
      <c r="D75" s="9">
        <v>2015.28</v>
      </c>
      <c r="E75" s="9">
        <v>0</v>
      </c>
      <c r="F75" s="9">
        <v>0</v>
      </c>
      <c r="G75" s="9">
        <v>3215.88</v>
      </c>
      <c r="H75" s="9">
        <v>0</v>
      </c>
      <c r="I75" s="9">
        <v>120.75</v>
      </c>
      <c r="J75" s="9">
        <v>66.67</v>
      </c>
      <c r="K75" s="9">
        <v>0</v>
      </c>
      <c r="L75" s="9">
        <v>0.06</v>
      </c>
      <c r="M75" s="9">
        <v>0</v>
      </c>
      <c r="N75" s="9">
        <v>0</v>
      </c>
      <c r="O75" s="9">
        <v>187.48</v>
      </c>
      <c r="P75" s="9">
        <v>3028.4</v>
      </c>
    </row>
    <row r="76" spans="1:16">
      <c r="A76" s="2" t="s">
        <v>144</v>
      </c>
      <c r="B76" s="1" t="s">
        <v>145</v>
      </c>
      <c r="C76" s="9">
        <v>1200.5999999999999</v>
      </c>
      <c r="D76" s="9">
        <v>4766.8</v>
      </c>
      <c r="E76" s="9">
        <v>0</v>
      </c>
      <c r="F76" s="9">
        <v>0</v>
      </c>
      <c r="G76" s="9">
        <v>5967.4</v>
      </c>
      <c r="H76" s="9">
        <v>0</v>
      </c>
      <c r="I76" s="9">
        <v>727.37</v>
      </c>
      <c r="J76" s="9">
        <v>127.76</v>
      </c>
      <c r="K76" s="9">
        <v>775.27</v>
      </c>
      <c r="L76" s="9">
        <v>0.03</v>
      </c>
      <c r="M76" s="9">
        <v>0</v>
      </c>
      <c r="N76" s="9">
        <v>833.97</v>
      </c>
      <c r="O76" s="9">
        <v>2464.4</v>
      </c>
      <c r="P76" s="9">
        <v>3503</v>
      </c>
    </row>
    <row r="77" spans="1:16">
      <c r="A77" s="2" t="s">
        <v>146</v>
      </c>
      <c r="B77" s="1" t="s">
        <v>147</v>
      </c>
      <c r="C77" s="9">
        <v>1200.5999999999999</v>
      </c>
      <c r="D77" s="9">
        <v>2240</v>
      </c>
      <c r="E77" s="9">
        <v>0</v>
      </c>
      <c r="F77" s="9">
        <v>0</v>
      </c>
      <c r="G77" s="9">
        <v>3440.6</v>
      </c>
      <c r="H77" s="9">
        <v>0</v>
      </c>
      <c r="I77" s="9">
        <v>145.19999999999999</v>
      </c>
      <c r="J77" s="9">
        <v>84.85</v>
      </c>
      <c r="K77" s="9">
        <v>300.04000000000002</v>
      </c>
      <c r="L77" s="9">
        <v>0.11</v>
      </c>
      <c r="M77" s="9">
        <v>0</v>
      </c>
      <c r="N77" s="9">
        <v>0</v>
      </c>
      <c r="O77" s="9">
        <v>530.20000000000005</v>
      </c>
      <c r="P77" s="9">
        <v>2910.4</v>
      </c>
    </row>
    <row r="78" spans="1:16" s="6" customFormat="1">
      <c r="A78" s="12" t="s">
        <v>111</v>
      </c>
      <c r="C78" s="6" t="s">
        <v>112</v>
      </c>
      <c r="D78" s="6" t="s">
        <v>112</v>
      </c>
      <c r="E78" s="6" t="s">
        <v>112</v>
      </c>
      <c r="F78" s="6" t="s">
        <v>112</v>
      </c>
      <c r="G78" s="6" t="s">
        <v>112</v>
      </c>
      <c r="H78" s="6" t="s">
        <v>112</v>
      </c>
      <c r="I78" s="6" t="s">
        <v>112</v>
      </c>
      <c r="J78" s="6" t="s">
        <v>112</v>
      </c>
      <c r="K78" s="6" t="s">
        <v>112</v>
      </c>
      <c r="L78" s="6" t="s">
        <v>112</v>
      </c>
      <c r="M78" s="6" t="s">
        <v>112</v>
      </c>
      <c r="N78" s="6" t="s">
        <v>112</v>
      </c>
      <c r="O78" s="6" t="s">
        <v>112</v>
      </c>
      <c r="P78" s="6" t="s">
        <v>112</v>
      </c>
    </row>
    <row r="79" spans="1:16">
      <c r="C79" s="14">
        <v>21238.04</v>
      </c>
      <c r="D79" s="14">
        <v>52149.919999999998</v>
      </c>
      <c r="E79" s="14">
        <v>80.040000000000006</v>
      </c>
      <c r="F79" s="14">
        <v>0</v>
      </c>
      <c r="G79" s="14">
        <v>73468</v>
      </c>
      <c r="H79" s="15">
        <v>-403.96</v>
      </c>
      <c r="I79" s="14">
        <v>7157.07</v>
      </c>
      <c r="J79" s="14">
        <v>1541.57</v>
      </c>
      <c r="K79" s="14">
        <v>1456.21</v>
      </c>
      <c r="L79" s="15">
        <v>-0.37</v>
      </c>
      <c r="M79" s="14">
        <v>0</v>
      </c>
      <c r="N79" s="14">
        <v>4944.28</v>
      </c>
      <c r="O79" s="14">
        <v>14694.8</v>
      </c>
      <c r="P79" s="14">
        <v>58773.2</v>
      </c>
    </row>
    <row r="81" spans="1:16" s="6" customFormat="1">
      <c r="A81" s="11"/>
      <c r="C81" s="6" t="s">
        <v>148</v>
      </c>
      <c r="D81" s="6" t="s">
        <v>148</v>
      </c>
      <c r="E81" s="6" t="s">
        <v>148</v>
      </c>
      <c r="F81" s="6" t="s">
        <v>148</v>
      </c>
      <c r="G81" s="6" t="s">
        <v>148</v>
      </c>
      <c r="H81" s="6" t="s">
        <v>148</v>
      </c>
      <c r="I81" s="6" t="s">
        <v>148</v>
      </c>
      <c r="J81" s="6" t="s">
        <v>148</v>
      </c>
      <c r="K81" s="6" t="s">
        <v>148</v>
      </c>
      <c r="L81" s="6" t="s">
        <v>148</v>
      </c>
      <c r="M81" s="6" t="s">
        <v>148</v>
      </c>
      <c r="N81" s="6" t="s">
        <v>148</v>
      </c>
      <c r="O81" s="6" t="s">
        <v>148</v>
      </c>
      <c r="P81" s="6" t="s">
        <v>148</v>
      </c>
    </row>
    <row r="82" spans="1:16">
      <c r="A82" s="12" t="s">
        <v>149</v>
      </c>
      <c r="B82" s="1" t="s">
        <v>150</v>
      </c>
      <c r="C82" s="14">
        <v>235074.61</v>
      </c>
      <c r="D82" s="14">
        <v>70731.44</v>
      </c>
      <c r="E82" s="14">
        <v>1321.3</v>
      </c>
      <c r="F82" s="14">
        <v>250</v>
      </c>
      <c r="G82" s="14">
        <v>307377.34999999998</v>
      </c>
      <c r="H82" s="15">
        <v>-648.54</v>
      </c>
      <c r="I82" s="14">
        <v>36336</v>
      </c>
      <c r="J82" s="14">
        <v>7470.68</v>
      </c>
      <c r="K82" s="14">
        <v>11048.19</v>
      </c>
      <c r="L82" s="15">
        <v>-0.69</v>
      </c>
      <c r="M82" s="14">
        <v>108.1</v>
      </c>
      <c r="N82" s="14">
        <v>9151.81</v>
      </c>
      <c r="O82" s="14">
        <v>63465.55</v>
      </c>
      <c r="P82" s="14">
        <v>243911.8</v>
      </c>
    </row>
    <row r="84" spans="1:16">
      <c r="C84" s="1" t="s">
        <v>150</v>
      </c>
      <c r="D84" s="1" t="s">
        <v>150</v>
      </c>
      <c r="E84" s="1" t="s">
        <v>150</v>
      </c>
      <c r="F84" s="1" t="s">
        <v>150</v>
      </c>
      <c r="G84" s="1" t="s">
        <v>150</v>
      </c>
      <c r="H84" s="1" t="s">
        <v>150</v>
      </c>
      <c r="I84" s="1" t="s">
        <v>150</v>
      </c>
      <c r="J84" s="1" t="s">
        <v>150</v>
      </c>
      <c r="K84" s="1" t="s">
        <v>150</v>
      </c>
      <c r="L84" s="1" t="s">
        <v>150</v>
      </c>
      <c r="M84" s="1" t="s">
        <v>150</v>
      </c>
      <c r="N84" s="1" t="s">
        <v>150</v>
      </c>
      <c r="O84" s="1" t="s">
        <v>150</v>
      </c>
      <c r="P84" s="1" t="s">
        <v>150</v>
      </c>
    </row>
    <row r="85" spans="1:16">
      <c r="A85" s="2" t="s">
        <v>150</v>
      </c>
      <c r="B85" s="1" t="s">
        <v>150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3"/>
  <sheetViews>
    <sheetView workbookViewId="0">
      <selection activeCell="E73" sqref="A1:E73"/>
    </sheetView>
  </sheetViews>
  <sheetFormatPr baseColWidth="10" defaultRowHeight="15"/>
  <cols>
    <col min="1" max="1" width="8.42578125" customWidth="1"/>
    <col min="3" max="3" width="18.85546875" bestFit="1" customWidth="1"/>
    <col min="4" max="4" width="17.42578125" bestFit="1" customWidth="1"/>
    <col min="5" max="5" width="33" bestFit="1" customWidth="1"/>
  </cols>
  <sheetData>
    <row r="1" spans="1:10">
      <c r="A1" s="34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>
      <c r="A2" s="35" t="s">
        <v>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23.25">
      <c r="A3" s="37" t="s">
        <v>2</v>
      </c>
      <c r="B3" s="36"/>
      <c r="C3" s="38"/>
      <c r="D3" s="36"/>
      <c r="E3" s="36"/>
      <c r="F3" s="33"/>
      <c r="G3" s="33"/>
      <c r="H3" s="33"/>
      <c r="I3" s="33"/>
      <c r="J3" s="33"/>
    </row>
    <row r="4" spans="1:10" ht="15.75">
      <c r="A4" s="39" t="s">
        <v>157</v>
      </c>
      <c r="B4" s="36"/>
      <c r="C4" s="36"/>
      <c r="D4" s="36"/>
      <c r="E4" s="36"/>
      <c r="F4" s="33"/>
      <c r="G4" s="33"/>
      <c r="H4" s="33"/>
      <c r="I4" s="33"/>
      <c r="J4" s="33"/>
    </row>
    <row r="6" spans="1:10">
      <c r="A6" s="40"/>
      <c r="B6" s="40"/>
      <c r="C6" s="40"/>
      <c r="D6" s="40"/>
      <c r="E6" s="40"/>
      <c r="F6" s="40"/>
      <c r="G6" s="40"/>
      <c r="H6" s="40"/>
      <c r="I6" s="33"/>
      <c r="J6" s="33"/>
    </row>
    <row r="7" spans="1:10">
      <c r="A7" s="41"/>
      <c r="B7" s="41"/>
      <c r="C7" s="41"/>
      <c r="D7" s="41"/>
      <c r="E7" s="41"/>
      <c r="F7" s="41"/>
      <c r="G7" s="41"/>
      <c r="H7" s="41"/>
      <c r="I7" s="33"/>
      <c r="J7" s="33"/>
    </row>
    <row r="8" spans="1:10">
      <c r="A8" s="43" t="s">
        <v>158</v>
      </c>
      <c r="B8" s="43" t="s">
        <v>159</v>
      </c>
      <c r="C8" s="43" t="s">
        <v>160</v>
      </c>
      <c r="D8" s="44" t="s">
        <v>161</v>
      </c>
      <c r="E8" s="43" t="s">
        <v>162</v>
      </c>
      <c r="F8" s="42"/>
      <c r="G8" s="42"/>
      <c r="H8" s="42"/>
      <c r="I8" s="42"/>
      <c r="J8" s="42"/>
    </row>
    <row r="9" spans="1:10">
      <c r="A9" s="45" t="s">
        <v>55</v>
      </c>
      <c r="B9" s="33">
        <v>2606499058</v>
      </c>
      <c r="C9" s="33" t="s">
        <v>163</v>
      </c>
      <c r="D9" s="33">
        <v>23648.600000000002</v>
      </c>
      <c r="E9" s="33" t="s">
        <v>56</v>
      </c>
      <c r="F9" s="33"/>
      <c r="G9" s="33"/>
      <c r="H9" s="33"/>
      <c r="I9" s="33"/>
      <c r="J9" s="33"/>
    </row>
    <row r="10" spans="1:10">
      <c r="A10" s="45" t="s">
        <v>126</v>
      </c>
      <c r="B10" s="33">
        <v>2981497219</v>
      </c>
      <c r="C10" s="33" t="s">
        <v>163</v>
      </c>
      <c r="D10" s="33">
        <v>4487.2</v>
      </c>
      <c r="E10" s="33" t="s">
        <v>127</v>
      </c>
      <c r="F10" s="33"/>
      <c r="G10" s="33"/>
      <c r="H10" s="33"/>
      <c r="I10" s="33"/>
      <c r="J10" s="33"/>
    </row>
    <row r="11" spans="1:10">
      <c r="A11" s="45" t="s">
        <v>73</v>
      </c>
      <c r="B11" s="33">
        <v>2691096109</v>
      </c>
      <c r="C11" s="33" t="s">
        <v>163</v>
      </c>
      <c r="D11" s="33">
        <v>1791.2</v>
      </c>
      <c r="E11" s="33" t="s">
        <v>74</v>
      </c>
      <c r="F11" s="33"/>
      <c r="G11" s="33"/>
      <c r="H11" s="33"/>
      <c r="I11" s="33"/>
      <c r="J11" s="33"/>
    </row>
    <row r="12" spans="1:10">
      <c r="A12" s="45" t="s">
        <v>77</v>
      </c>
      <c r="B12" s="33">
        <v>1473807924</v>
      </c>
      <c r="C12" s="33" t="s">
        <v>163</v>
      </c>
      <c r="D12" s="33">
        <v>2952.6000000000004</v>
      </c>
      <c r="E12" s="33" t="s">
        <v>78</v>
      </c>
      <c r="F12" s="33"/>
      <c r="G12" s="33"/>
      <c r="H12" s="33"/>
      <c r="I12" s="33"/>
      <c r="J12" s="33"/>
    </row>
    <row r="13" spans="1:10">
      <c r="A13" s="45" t="s">
        <v>79</v>
      </c>
      <c r="B13" s="33">
        <v>2618036896</v>
      </c>
      <c r="C13" s="33" t="s">
        <v>163</v>
      </c>
      <c r="D13" s="33">
        <v>3090.2000000000003</v>
      </c>
      <c r="E13" s="33" t="s">
        <v>80</v>
      </c>
      <c r="F13" s="33"/>
      <c r="G13" s="33"/>
      <c r="H13" s="33"/>
      <c r="I13" s="33"/>
      <c r="J13" s="33"/>
    </row>
    <row r="14" spans="1:10">
      <c r="A14" s="45" t="s">
        <v>128</v>
      </c>
      <c r="B14" s="33">
        <v>2705849497</v>
      </c>
      <c r="C14" s="33" t="s">
        <v>163</v>
      </c>
      <c r="D14" s="33">
        <v>3194.6000000000004</v>
      </c>
      <c r="E14" s="33" t="s">
        <v>129</v>
      </c>
      <c r="F14" s="33"/>
      <c r="G14" s="33"/>
      <c r="H14" s="33"/>
      <c r="I14" s="33"/>
      <c r="J14" s="33"/>
    </row>
    <row r="15" spans="1:10">
      <c r="A15" s="45" t="s">
        <v>134</v>
      </c>
      <c r="B15" s="33">
        <v>2665864283</v>
      </c>
      <c r="C15" s="33" t="s">
        <v>163</v>
      </c>
      <c r="D15" s="33">
        <v>3101.2000000000003</v>
      </c>
      <c r="E15" s="33" t="s">
        <v>135</v>
      </c>
      <c r="F15" s="33"/>
      <c r="G15" s="33"/>
      <c r="H15" s="33"/>
      <c r="I15" s="33"/>
      <c r="J15" s="33"/>
    </row>
    <row r="16" spans="1:10">
      <c r="A16" s="45" t="s">
        <v>138</v>
      </c>
      <c r="B16" s="33">
        <v>2728413096</v>
      </c>
      <c r="C16" s="33" t="s">
        <v>163</v>
      </c>
      <c r="D16" s="33">
        <v>1218.8</v>
      </c>
      <c r="E16" s="33" t="s">
        <v>139</v>
      </c>
      <c r="F16" s="33"/>
      <c r="G16" s="33"/>
      <c r="H16" s="33"/>
      <c r="I16" s="33"/>
      <c r="J16" s="33"/>
    </row>
    <row r="17" spans="1:5">
      <c r="A17" s="45" t="s">
        <v>91</v>
      </c>
      <c r="B17" s="33">
        <v>2968629145</v>
      </c>
      <c r="C17" s="33" t="s">
        <v>163</v>
      </c>
      <c r="D17" s="33">
        <v>2018.8000000000002</v>
      </c>
      <c r="E17" s="33" t="s">
        <v>92</v>
      </c>
    </row>
    <row r="18" spans="1:5">
      <c r="A18" s="45" t="s">
        <v>93</v>
      </c>
      <c r="B18" s="33">
        <v>2621332406</v>
      </c>
      <c r="C18" s="33" t="s">
        <v>163</v>
      </c>
      <c r="D18" s="33">
        <v>5849.8</v>
      </c>
      <c r="E18" s="33" t="s">
        <v>94</v>
      </c>
    </row>
    <row r="19" spans="1:5">
      <c r="A19" s="45" t="s">
        <v>101</v>
      </c>
      <c r="B19" s="33">
        <v>1443382265</v>
      </c>
      <c r="C19" s="33" t="s">
        <v>163</v>
      </c>
      <c r="D19" s="33">
        <v>2504.8000000000002</v>
      </c>
      <c r="E19" s="33" t="s">
        <v>102</v>
      </c>
    </row>
    <row r="20" spans="1:5">
      <c r="A20" s="45" t="s">
        <v>105</v>
      </c>
      <c r="B20" s="33">
        <v>2759868704</v>
      </c>
      <c r="C20" s="33" t="s">
        <v>163</v>
      </c>
      <c r="D20" s="33">
        <v>2965.2000000000003</v>
      </c>
      <c r="E20" s="33" t="s">
        <v>106</v>
      </c>
    </row>
    <row r="21" spans="1:5">
      <c r="A21" s="45" t="s">
        <v>146</v>
      </c>
      <c r="B21" s="33">
        <v>2976521746</v>
      </c>
      <c r="C21" s="33" t="s">
        <v>163</v>
      </c>
      <c r="D21" s="33">
        <v>2910.4</v>
      </c>
      <c r="E21" s="33" t="s">
        <v>147</v>
      </c>
    </row>
    <row r="22" spans="1:5">
      <c r="A22" s="45" t="s">
        <v>95</v>
      </c>
      <c r="B22" s="33">
        <v>2849178457</v>
      </c>
      <c r="C22" s="33" t="s">
        <v>163</v>
      </c>
      <c r="D22" s="33">
        <v>10802</v>
      </c>
      <c r="E22" s="33" t="s">
        <v>96</v>
      </c>
    </row>
    <row r="23" spans="1:5">
      <c r="A23" s="45" t="s">
        <v>69</v>
      </c>
      <c r="B23" s="33">
        <v>2892547139</v>
      </c>
      <c r="C23" s="33" t="s">
        <v>163</v>
      </c>
      <c r="D23" s="33">
        <v>3957.2000000000003</v>
      </c>
      <c r="E23" s="33" t="s">
        <v>70</v>
      </c>
    </row>
    <row r="24" spans="1:5">
      <c r="A24" s="45" t="s">
        <v>89</v>
      </c>
      <c r="B24" s="33">
        <v>1496058264</v>
      </c>
      <c r="C24" s="33" t="s">
        <v>163</v>
      </c>
      <c r="D24" s="33">
        <v>5186.2000000000007</v>
      </c>
      <c r="E24" s="33" t="s">
        <v>90</v>
      </c>
    </row>
    <row r="25" spans="1:5">
      <c r="A25" s="45" t="s">
        <v>75</v>
      </c>
      <c r="B25" s="33">
        <v>2970227897</v>
      </c>
      <c r="C25" s="33" t="s">
        <v>163</v>
      </c>
      <c r="D25" s="33">
        <v>2627.4</v>
      </c>
      <c r="E25" s="33" t="s">
        <v>76</v>
      </c>
    </row>
    <row r="26" spans="1:5">
      <c r="A26" s="45" t="s">
        <v>47</v>
      </c>
      <c r="B26" s="33">
        <v>2903153908</v>
      </c>
      <c r="C26" s="33" t="s">
        <v>163</v>
      </c>
      <c r="D26" s="33">
        <v>3301.6000000000004</v>
      </c>
      <c r="E26" s="33" t="s">
        <v>48</v>
      </c>
    </row>
    <row r="27" spans="1:5">
      <c r="A27" s="45" t="s">
        <v>51</v>
      </c>
      <c r="B27" s="33">
        <v>2984454235</v>
      </c>
      <c r="C27" s="33" t="s">
        <v>163</v>
      </c>
      <c r="D27" s="33">
        <v>15211.2</v>
      </c>
      <c r="E27" s="33" t="s">
        <v>52</v>
      </c>
    </row>
    <row r="28" spans="1:5">
      <c r="A28" s="45" t="s">
        <v>61</v>
      </c>
      <c r="B28" s="33">
        <v>2948180032</v>
      </c>
      <c r="C28" s="33" t="s">
        <v>163</v>
      </c>
      <c r="D28" s="33">
        <v>3340.2000000000003</v>
      </c>
      <c r="E28" s="33" t="s">
        <v>62</v>
      </c>
    </row>
    <row r="29" spans="1:5">
      <c r="A29" s="45" t="s">
        <v>63</v>
      </c>
      <c r="B29" s="33">
        <v>2990259950</v>
      </c>
      <c r="C29" s="33" t="s">
        <v>163</v>
      </c>
      <c r="D29" s="33">
        <v>2426.2000000000003</v>
      </c>
      <c r="E29" s="33" t="s">
        <v>64</v>
      </c>
    </row>
    <row r="30" spans="1:5">
      <c r="A30" s="45" t="s">
        <v>53</v>
      </c>
      <c r="B30" s="33">
        <v>2849681825</v>
      </c>
      <c r="C30" s="33" t="s">
        <v>163</v>
      </c>
      <c r="D30" s="33">
        <v>2426.2000000000003</v>
      </c>
      <c r="E30" s="33" t="s">
        <v>54</v>
      </c>
    </row>
    <row r="31" spans="1:5">
      <c r="A31" s="45" t="s">
        <v>81</v>
      </c>
      <c r="B31" s="33">
        <v>2694584996</v>
      </c>
      <c r="C31" s="33" t="s">
        <v>163</v>
      </c>
      <c r="D31" s="33">
        <v>5850.6</v>
      </c>
      <c r="E31" s="33" t="s">
        <v>82</v>
      </c>
    </row>
    <row r="32" spans="1:5">
      <c r="A32" s="45" t="s">
        <v>31</v>
      </c>
      <c r="B32" s="33">
        <v>2887403623</v>
      </c>
      <c r="C32" s="33" t="s">
        <v>163</v>
      </c>
      <c r="D32" s="33">
        <v>1859.2</v>
      </c>
      <c r="E32" s="33" t="s">
        <v>32</v>
      </c>
    </row>
    <row r="33" spans="1:5">
      <c r="A33" s="45" t="s">
        <v>37</v>
      </c>
      <c r="B33" s="33">
        <v>2871175246</v>
      </c>
      <c r="C33" s="33" t="s">
        <v>163</v>
      </c>
      <c r="D33" s="33">
        <v>6228.4000000000005</v>
      </c>
      <c r="E33" s="33" t="s">
        <v>38</v>
      </c>
    </row>
    <row r="34" spans="1:5">
      <c r="A34" s="45" t="s">
        <v>35</v>
      </c>
      <c r="B34" s="33">
        <v>2903220311</v>
      </c>
      <c r="C34" s="33" t="s">
        <v>163</v>
      </c>
      <c r="D34" s="33">
        <v>5120.8</v>
      </c>
      <c r="E34" s="33" t="s">
        <v>36</v>
      </c>
    </row>
    <row r="35" spans="1:5">
      <c r="A35" s="45" t="s">
        <v>118</v>
      </c>
      <c r="B35" s="33">
        <v>1167104413</v>
      </c>
      <c r="C35" s="33" t="s">
        <v>163</v>
      </c>
      <c r="D35" s="33">
        <v>2887</v>
      </c>
      <c r="E35" s="33" t="s">
        <v>119</v>
      </c>
    </row>
    <row r="36" spans="1:5">
      <c r="A36" s="45" t="s">
        <v>136</v>
      </c>
      <c r="B36" s="33">
        <v>1169445331</v>
      </c>
      <c r="C36" s="33" t="s">
        <v>163</v>
      </c>
      <c r="D36" s="33">
        <v>5291.6</v>
      </c>
      <c r="E36" s="33" t="s">
        <v>137</v>
      </c>
    </row>
    <row r="37" spans="1:5">
      <c r="A37" s="45" t="s">
        <v>124</v>
      </c>
      <c r="B37" s="33">
        <v>1118281017</v>
      </c>
      <c r="C37" s="33" t="s">
        <v>163</v>
      </c>
      <c r="D37" s="33">
        <v>8642.4</v>
      </c>
      <c r="E37" s="33" t="s">
        <v>125</v>
      </c>
    </row>
    <row r="38" spans="1:5">
      <c r="A38" s="45" t="s">
        <v>49</v>
      </c>
      <c r="B38" s="33">
        <v>2885831555</v>
      </c>
      <c r="C38" s="33" t="s">
        <v>163</v>
      </c>
      <c r="D38" s="33">
        <v>2169.2000000000003</v>
      </c>
      <c r="E38" s="33" t="s">
        <v>50</v>
      </c>
    </row>
    <row r="39" spans="1:5">
      <c r="A39" s="45" t="s">
        <v>85</v>
      </c>
      <c r="B39" s="33">
        <v>2650346551</v>
      </c>
      <c r="C39" s="33" t="s">
        <v>163</v>
      </c>
      <c r="D39" s="33">
        <v>2995.4</v>
      </c>
      <c r="E39" s="33" t="s">
        <v>86</v>
      </c>
    </row>
    <row r="40" spans="1:5">
      <c r="A40" s="45" t="s">
        <v>67</v>
      </c>
      <c r="B40" s="33">
        <v>1190429015</v>
      </c>
      <c r="C40" s="33" t="s">
        <v>163</v>
      </c>
      <c r="D40" s="33">
        <v>2843.6000000000004</v>
      </c>
      <c r="E40" s="33" t="s">
        <v>68</v>
      </c>
    </row>
    <row r="41" spans="1:5">
      <c r="A41" s="45" t="s">
        <v>109</v>
      </c>
      <c r="B41" s="33">
        <v>1171167405</v>
      </c>
      <c r="C41" s="33" t="s">
        <v>163</v>
      </c>
      <c r="D41" s="33">
        <v>3039.6000000000004</v>
      </c>
      <c r="E41" s="33" t="s">
        <v>110</v>
      </c>
    </row>
    <row r="42" spans="1:5">
      <c r="A42" s="45" t="s">
        <v>27</v>
      </c>
      <c r="B42" s="33">
        <v>2858200513</v>
      </c>
      <c r="C42" s="33" t="s">
        <v>163</v>
      </c>
      <c r="D42" s="33">
        <v>2283.8000000000002</v>
      </c>
      <c r="E42" s="33" t="s">
        <v>28</v>
      </c>
    </row>
    <row r="43" spans="1:5">
      <c r="A43" s="45" t="s">
        <v>41</v>
      </c>
      <c r="B43" s="33">
        <v>1165894999</v>
      </c>
      <c r="C43" s="33" t="s">
        <v>163</v>
      </c>
      <c r="D43" s="33">
        <v>2992.6000000000004</v>
      </c>
      <c r="E43" s="33" t="s">
        <v>42</v>
      </c>
    </row>
    <row r="44" spans="1:5">
      <c r="A44" s="45" t="s">
        <v>99</v>
      </c>
      <c r="B44" s="33">
        <v>2885978777</v>
      </c>
      <c r="C44" s="33" t="s">
        <v>163</v>
      </c>
      <c r="D44" s="33">
        <v>4996.2000000000007</v>
      </c>
      <c r="E44" s="33" t="s">
        <v>100</v>
      </c>
    </row>
    <row r="45" spans="1:5">
      <c r="A45" s="45" t="s">
        <v>122</v>
      </c>
      <c r="B45" s="33">
        <v>1147943679</v>
      </c>
      <c r="C45" s="33" t="s">
        <v>163</v>
      </c>
      <c r="D45" s="33">
        <v>3536.4</v>
      </c>
      <c r="E45" s="33" t="s">
        <v>123</v>
      </c>
    </row>
    <row r="46" spans="1:5">
      <c r="A46" s="45" t="s">
        <v>39</v>
      </c>
      <c r="B46" s="33">
        <v>2693866491</v>
      </c>
      <c r="C46" s="33" t="s">
        <v>163</v>
      </c>
      <c r="D46" s="33">
        <v>8117.4000000000005</v>
      </c>
      <c r="E46" s="33" t="s">
        <v>40</v>
      </c>
    </row>
    <row r="47" spans="1:5">
      <c r="A47" s="45" t="s">
        <v>57</v>
      </c>
      <c r="B47" s="33">
        <v>2745564778</v>
      </c>
      <c r="C47" s="33" t="s">
        <v>163</v>
      </c>
      <c r="D47" s="33">
        <v>4873.2</v>
      </c>
      <c r="E47" s="33" t="s">
        <v>58</v>
      </c>
    </row>
    <row r="48" spans="1:5">
      <c r="A48" s="45" t="s">
        <v>130</v>
      </c>
      <c r="B48" s="33">
        <v>2603237745</v>
      </c>
      <c r="C48" s="33" t="s">
        <v>163</v>
      </c>
      <c r="D48" s="33">
        <v>4747.8</v>
      </c>
      <c r="E48" s="33" t="s">
        <v>131</v>
      </c>
    </row>
    <row r="49" spans="1:5">
      <c r="A49" s="45" t="s">
        <v>25</v>
      </c>
      <c r="B49" s="33">
        <v>2744500016</v>
      </c>
      <c r="C49" s="33" t="s">
        <v>163</v>
      </c>
      <c r="D49" s="33">
        <v>2627.6000000000004</v>
      </c>
      <c r="E49" s="33" t="s">
        <v>26</v>
      </c>
    </row>
    <row r="50" spans="1:5">
      <c r="A50" s="45" t="s">
        <v>116</v>
      </c>
      <c r="B50" s="33">
        <v>1132634759</v>
      </c>
      <c r="C50" s="33" t="s">
        <v>163</v>
      </c>
      <c r="D50" s="33">
        <v>3364</v>
      </c>
      <c r="E50" s="33" t="s">
        <v>117</v>
      </c>
    </row>
    <row r="51" spans="1:5">
      <c r="A51" s="45" t="s">
        <v>97</v>
      </c>
      <c r="B51" s="33">
        <v>1136601197</v>
      </c>
      <c r="C51" s="33" t="s">
        <v>163</v>
      </c>
      <c r="D51" s="33">
        <v>3325.4</v>
      </c>
      <c r="E51" s="33" t="s">
        <v>98</v>
      </c>
    </row>
    <row r="52" spans="1:5">
      <c r="A52" s="45" t="s">
        <v>144</v>
      </c>
      <c r="B52" s="33">
        <v>2643837181</v>
      </c>
      <c r="C52" s="33" t="s">
        <v>163</v>
      </c>
      <c r="D52" s="33">
        <v>3503</v>
      </c>
      <c r="E52" s="33" t="s">
        <v>145</v>
      </c>
    </row>
    <row r="53" spans="1:5">
      <c r="A53" s="45" t="s">
        <v>65</v>
      </c>
      <c r="B53" s="33">
        <v>1127295456</v>
      </c>
      <c r="C53" s="33" t="s">
        <v>163</v>
      </c>
      <c r="D53" s="33">
        <v>2210.2000000000003</v>
      </c>
      <c r="E53" s="33" t="s">
        <v>66</v>
      </c>
    </row>
    <row r="54" spans="1:5">
      <c r="A54" s="45" t="s">
        <v>120</v>
      </c>
      <c r="B54" s="33">
        <v>1168261504</v>
      </c>
      <c r="C54" s="33" t="s">
        <v>163</v>
      </c>
      <c r="D54" s="33">
        <v>4046.8</v>
      </c>
      <c r="E54" s="33" t="s">
        <v>121</v>
      </c>
    </row>
    <row r="55" spans="1:5">
      <c r="A55" s="45" t="s">
        <v>43</v>
      </c>
      <c r="B55" s="33">
        <v>1501459155</v>
      </c>
      <c r="C55" s="33" t="s">
        <v>163</v>
      </c>
      <c r="D55" s="33">
        <v>2283.8000000000002</v>
      </c>
      <c r="E55" s="33" t="s">
        <v>44</v>
      </c>
    </row>
    <row r="56" spans="1:5">
      <c r="A56" s="45" t="s">
        <v>45</v>
      </c>
      <c r="B56" s="33">
        <v>1500835080</v>
      </c>
      <c r="C56" s="33" t="s">
        <v>163</v>
      </c>
      <c r="D56" s="33">
        <v>2426.2000000000003</v>
      </c>
      <c r="E56" s="33" t="s">
        <v>46</v>
      </c>
    </row>
    <row r="57" spans="1:5">
      <c r="A57" s="45" t="s">
        <v>87</v>
      </c>
      <c r="B57" s="33">
        <v>1501687778</v>
      </c>
      <c r="C57" s="33" t="s">
        <v>163</v>
      </c>
      <c r="D57" s="33">
        <v>4717</v>
      </c>
      <c r="E57" s="33" t="s">
        <v>88</v>
      </c>
    </row>
    <row r="58" spans="1:5">
      <c r="A58" s="45" t="s">
        <v>142</v>
      </c>
      <c r="B58" s="33">
        <v>1501247905</v>
      </c>
      <c r="C58" s="33" t="s">
        <v>163</v>
      </c>
      <c r="D58" s="33">
        <v>3028.4</v>
      </c>
      <c r="E58" s="33" t="s">
        <v>143</v>
      </c>
    </row>
    <row r="59" spans="1:5">
      <c r="A59" s="45" t="s">
        <v>107</v>
      </c>
      <c r="B59" s="33">
        <v>1129582916</v>
      </c>
      <c r="C59" s="33" t="s">
        <v>163</v>
      </c>
      <c r="D59" s="33">
        <v>3255.2000000000003</v>
      </c>
      <c r="E59" s="33" t="s">
        <v>108</v>
      </c>
    </row>
    <row r="60" spans="1:5">
      <c r="A60" s="45" t="s">
        <v>71</v>
      </c>
      <c r="B60" s="33">
        <v>2944075773</v>
      </c>
      <c r="C60" s="33" t="s">
        <v>163</v>
      </c>
      <c r="D60" s="33">
        <v>4392.6000000000004</v>
      </c>
      <c r="E60" s="33" t="s">
        <v>72</v>
      </c>
    </row>
    <row r="61" spans="1:5">
      <c r="A61" s="45" t="s">
        <v>29</v>
      </c>
      <c r="B61" s="33">
        <v>2774820320</v>
      </c>
      <c r="C61" s="33" t="s">
        <v>163</v>
      </c>
      <c r="D61" s="33">
        <v>1950.4</v>
      </c>
      <c r="E61" s="33" t="s">
        <v>30</v>
      </c>
    </row>
    <row r="62" spans="1:5">
      <c r="A62" s="45" t="s">
        <v>140</v>
      </c>
      <c r="B62" s="33">
        <v>1500977438</v>
      </c>
      <c r="C62" s="33" t="s">
        <v>163</v>
      </c>
      <c r="D62" s="33">
        <v>1487.4</v>
      </c>
      <c r="E62" s="33" t="s">
        <v>141</v>
      </c>
    </row>
    <row r="63" spans="1:5">
      <c r="A63" s="45" t="s">
        <v>59</v>
      </c>
      <c r="B63" s="33">
        <v>2896740960</v>
      </c>
      <c r="C63" s="33" t="s">
        <v>163</v>
      </c>
      <c r="D63" s="33">
        <v>3255.4</v>
      </c>
      <c r="E63" s="33" t="s">
        <v>60</v>
      </c>
    </row>
    <row r="64" spans="1:5">
      <c r="A64" s="45" t="s">
        <v>83</v>
      </c>
      <c r="B64" s="33">
        <v>1505406986</v>
      </c>
      <c r="C64" s="33" t="s">
        <v>163</v>
      </c>
      <c r="D64" s="33">
        <v>2670.6000000000004</v>
      </c>
      <c r="E64" s="33" t="s">
        <v>84</v>
      </c>
    </row>
    <row r="65" spans="1:5">
      <c r="A65" s="45" t="s">
        <v>132</v>
      </c>
      <c r="B65" s="33">
        <v>1506862888</v>
      </c>
      <c r="C65" s="33" t="s">
        <v>163</v>
      </c>
      <c r="D65" s="33">
        <v>2178.2000000000003</v>
      </c>
      <c r="E65" s="33" t="s">
        <v>133</v>
      </c>
    </row>
    <row r="66" spans="1:5">
      <c r="A66" s="45" t="s">
        <v>103</v>
      </c>
      <c r="B66" s="33">
        <v>1508467188</v>
      </c>
      <c r="C66" s="33" t="s">
        <v>163</v>
      </c>
      <c r="D66" s="33">
        <v>2442.8000000000002</v>
      </c>
      <c r="E66" s="33" t="s">
        <v>104</v>
      </c>
    </row>
    <row r="67" spans="1:5">
      <c r="A67" s="45" t="s">
        <v>33</v>
      </c>
      <c r="B67" s="33">
        <v>2758512191</v>
      </c>
      <c r="C67" s="33" t="s">
        <v>163</v>
      </c>
      <c r="D67" s="33">
        <v>2112</v>
      </c>
      <c r="E67" s="33" t="s">
        <v>34</v>
      </c>
    </row>
    <row r="68" spans="1:5">
      <c r="A68" s="45" t="s">
        <v>114</v>
      </c>
      <c r="B68" s="33">
        <v>1507294816</v>
      </c>
      <c r="C68" s="33" t="s">
        <v>163</v>
      </c>
      <c r="D68" s="33">
        <v>1148</v>
      </c>
      <c r="E68" s="33" t="s">
        <v>115</v>
      </c>
    </row>
    <row r="69" spans="1:5">
      <c r="A69" s="36"/>
      <c r="B69" s="36" t="s">
        <v>164</v>
      </c>
      <c r="C69" s="36"/>
      <c r="D69" s="46">
        <v>243911.8</v>
      </c>
      <c r="E69" s="36" t="s">
        <v>165</v>
      </c>
    </row>
    <row r="72" spans="1:5" ht="18.75">
      <c r="A72" s="47"/>
      <c r="B72" s="47" t="s">
        <v>164</v>
      </c>
      <c r="C72" s="47"/>
      <c r="D72" s="48">
        <v>243911.8</v>
      </c>
      <c r="E72" s="47" t="s">
        <v>165</v>
      </c>
    </row>
    <row r="73" spans="1:5" ht="18.75">
      <c r="A73" s="47"/>
      <c r="B73" s="47"/>
      <c r="C73" s="47"/>
      <c r="D73" s="48">
        <v>243911.8</v>
      </c>
      <c r="E73" s="47" t="s">
        <v>165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/>
  </sheetViews>
  <sheetFormatPr baseColWidth="10" defaultRowHeight="15"/>
  <cols>
    <col min="1" max="1" width="27.42578125" customWidth="1"/>
    <col min="2" max="2" width="14.7109375" customWidth="1"/>
  </cols>
  <sheetData>
    <row r="1" spans="1:6">
      <c r="A1" s="58" t="s">
        <v>173</v>
      </c>
      <c r="B1" s="58"/>
      <c r="C1" s="59"/>
      <c r="D1" s="60"/>
      <c r="E1" s="60"/>
      <c r="F1" s="33"/>
    </row>
    <row r="2" spans="1:6">
      <c r="A2" s="58" t="s">
        <v>174</v>
      </c>
      <c r="B2" s="58"/>
      <c r="C2" s="59"/>
      <c r="D2" s="60"/>
      <c r="E2" s="60"/>
      <c r="F2" s="33"/>
    </row>
    <row r="3" spans="1:6">
      <c r="A3" s="58" t="s">
        <v>185</v>
      </c>
      <c r="B3" s="61" t="s">
        <v>186</v>
      </c>
      <c r="C3" s="59"/>
      <c r="D3" s="60"/>
      <c r="E3" s="60"/>
      <c r="F3" s="33"/>
    </row>
    <row r="4" spans="1:6">
      <c r="A4" s="59"/>
      <c r="B4" s="59"/>
      <c r="C4" s="59"/>
      <c r="D4" s="60"/>
      <c r="E4" s="60"/>
      <c r="F4" s="33"/>
    </row>
    <row r="5" spans="1:6">
      <c r="A5" s="59" t="s">
        <v>175</v>
      </c>
      <c r="B5" s="59" t="s">
        <v>176</v>
      </c>
      <c r="C5" s="59"/>
      <c r="D5" s="60"/>
      <c r="E5" s="60"/>
      <c r="F5" s="33"/>
    </row>
    <row r="6" spans="1:6">
      <c r="A6" s="60" t="s">
        <v>177</v>
      </c>
      <c r="B6" s="62">
        <v>74414.710000000006</v>
      </c>
      <c r="C6" s="60"/>
      <c r="D6" s="60"/>
      <c r="E6" s="60"/>
      <c r="F6" s="33"/>
    </row>
    <row r="7" spans="1:6">
      <c r="A7" s="60" t="s">
        <v>178</v>
      </c>
      <c r="B7" s="62">
        <v>5292.61</v>
      </c>
      <c r="C7" s="60"/>
      <c r="D7" s="60"/>
      <c r="E7" s="60"/>
      <c r="F7" s="33"/>
    </row>
    <row r="8" spans="1:6">
      <c r="A8" s="60" t="s">
        <v>179</v>
      </c>
      <c r="B8" s="62">
        <v>15056.25</v>
      </c>
      <c r="C8" s="60"/>
      <c r="D8" s="60"/>
      <c r="E8" s="60"/>
      <c r="F8" s="33"/>
    </row>
    <row r="9" spans="1:6">
      <c r="A9" s="60" t="s">
        <v>180</v>
      </c>
      <c r="B9" s="62">
        <v>126271.99</v>
      </c>
      <c r="C9" s="60"/>
      <c r="D9" s="60"/>
      <c r="E9" s="60"/>
      <c r="F9" s="33"/>
    </row>
    <row r="10" spans="1:6">
      <c r="A10" s="60" t="s">
        <v>181</v>
      </c>
      <c r="B10" s="62">
        <v>7665.05</v>
      </c>
      <c r="C10" s="60"/>
      <c r="D10" s="63"/>
      <c r="E10" s="60"/>
      <c r="F10" s="33"/>
    </row>
    <row r="11" spans="1:6">
      <c r="A11" s="60" t="s">
        <v>182</v>
      </c>
      <c r="B11" s="62">
        <v>38824.82</v>
      </c>
      <c r="C11" s="60"/>
      <c r="D11" s="60"/>
      <c r="E11" s="60"/>
      <c r="F11" s="33"/>
    </row>
    <row r="12" spans="1:6">
      <c r="A12" s="60" t="s">
        <v>183</v>
      </c>
      <c r="B12" s="64">
        <v>0</v>
      </c>
      <c r="C12" s="60"/>
      <c r="D12" s="60"/>
      <c r="E12" s="60"/>
      <c r="F12" s="33"/>
    </row>
    <row r="13" spans="1:6" ht="15.75" thickBot="1">
      <c r="A13" s="60" t="s">
        <v>184</v>
      </c>
      <c r="B13" s="65">
        <v>69052.759999999995</v>
      </c>
      <c r="C13" s="60"/>
      <c r="D13" s="60"/>
      <c r="E13" s="60"/>
      <c r="F13" s="33"/>
    </row>
    <row r="14" spans="1:6">
      <c r="A14" s="60"/>
      <c r="B14" s="66">
        <f>SUM(B6:B13)</f>
        <v>336578.19</v>
      </c>
      <c r="C14" s="60"/>
      <c r="D14" s="60"/>
      <c r="E14" s="60"/>
      <c r="F14" s="33"/>
    </row>
    <row r="15" spans="1:6" ht="15.75" thickBot="1">
      <c r="A15" s="60"/>
      <c r="B15" s="67">
        <f>B14*0.16</f>
        <v>53852.510399999999</v>
      </c>
      <c r="C15" s="60"/>
      <c r="D15" s="60"/>
      <c r="E15" s="60"/>
      <c r="F15" s="33"/>
    </row>
    <row r="16" spans="1:6" ht="15.75" thickTop="1">
      <c r="A16" s="60"/>
      <c r="B16" s="68">
        <f>+B14+B15</f>
        <v>390430.70039999997</v>
      </c>
      <c r="C16" s="60"/>
      <c r="D16" s="60"/>
      <c r="E16" s="60"/>
      <c r="F16" s="33"/>
    </row>
    <row r="17" spans="1:6">
      <c r="A17" s="60"/>
      <c r="B17" s="62">
        <v>390430.71</v>
      </c>
      <c r="C17" s="60"/>
      <c r="D17" s="60"/>
      <c r="E17" s="60"/>
      <c r="F17" s="33"/>
    </row>
    <row r="18" spans="1:6">
      <c r="A18" s="60"/>
      <c r="B18" s="62">
        <f>B16-B17</f>
        <v>-9.6000000485219061E-3</v>
      </c>
      <c r="C18" s="60"/>
      <c r="D18" s="60"/>
      <c r="E18" s="60"/>
      <c r="F18" s="33"/>
    </row>
    <row r="19" spans="1:6">
      <c r="A19" s="60"/>
      <c r="B19" s="62"/>
      <c r="C19" s="60"/>
      <c r="D19" s="60"/>
      <c r="E19" s="60"/>
      <c r="F19" s="33"/>
    </row>
    <row r="20" spans="1:6">
      <c r="A20" s="60"/>
      <c r="B20" s="60"/>
      <c r="C20" s="60"/>
      <c r="D20" s="60"/>
      <c r="E20" s="60"/>
      <c r="F20" s="33"/>
    </row>
    <row r="21" spans="1:6">
      <c r="A21" s="33"/>
      <c r="B21" s="33"/>
      <c r="C21" s="33"/>
      <c r="D21" s="33"/>
      <c r="E21" s="33"/>
      <c r="F21" s="33"/>
    </row>
    <row r="22" spans="1:6">
      <c r="A22" s="33"/>
      <c r="B22" s="33"/>
      <c r="C22" s="33"/>
      <c r="D22" s="33"/>
      <c r="E22" s="33"/>
      <c r="F22" s="33"/>
    </row>
    <row r="23" spans="1:6">
      <c r="A23" s="33"/>
      <c r="B23" s="33"/>
      <c r="C23" s="33"/>
      <c r="D23" s="33"/>
      <c r="E23" s="33"/>
      <c r="F23" s="33"/>
    </row>
    <row r="24" spans="1:6">
      <c r="A24" s="33"/>
      <c r="B24" s="33"/>
      <c r="C24" s="33"/>
      <c r="D24" s="33"/>
      <c r="E24" s="33"/>
      <c r="F24" s="33"/>
    </row>
    <row r="25" spans="1:6">
      <c r="A25" s="33"/>
      <c r="B25" s="33"/>
      <c r="C25" s="33"/>
      <c r="D25" s="33"/>
      <c r="E25" s="33"/>
      <c r="F25" s="33"/>
    </row>
    <row r="26" spans="1:6">
      <c r="A26" s="33"/>
      <c r="B26" s="33"/>
      <c r="C26" s="33"/>
      <c r="D26" s="33"/>
      <c r="E26" s="33"/>
      <c r="F26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2017-02-04T17:30:01Z</cp:lastPrinted>
  <dcterms:created xsi:type="dcterms:W3CDTF">2017-01-30T19:28:44Z</dcterms:created>
  <dcterms:modified xsi:type="dcterms:W3CDTF">2017-02-04T17:30:40Z</dcterms:modified>
</cp:coreProperties>
</file>