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8795" windowHeight="11715" activeTab="3"/>
  </bookViews>
  <sheets>
    <sheet name="FACTURACION" sheetId="3" r:id="rId1"/>
    <sheet name="INGENIERIA" sheetId="1" r:id="rId2"/>
    <sheet name="BANCOS" sheetId="2" r:id="rId3"/>
    <sheet name="POLIZA" sheetId="4" r:id="rId4"/>
  </sheets>
  <definedNames>
    <definedName name="_xlnm._FilterDatabase" localSheetId="0" hidden="1">FACTURACION!$A$10:$M$71</definedName>
  </definedNames>
  <calcPr calcId="124519"/>
</workbook>
</file>

<file path=xl/calcChain.xml><?xml version="1.0" encoding="utf-8"?>
<calcChain xmlns="http://schemas.openxmlformats.org/spreadsheetml/2006/main">
  <c r="B14" i="4"/>
  <c r="B15" s="1"/>
  <c r="B16" l="1"/>
  <c r="B18" s="1"/>
  <c r="E12" i="3"/>
  <c r="F12" s="1"/>
  <c r="E13"/>
  <c r="E14"/>
  <c r="F14" s="1"/>
  <c r="E15"/>
  <c r="E16"/>
  <c r="F16" s="1"/>
  <c r="E17"/>
  <c r="E18"/>
  <c r="F18" s="1"/>
  <c r="E19"/>
  <c r="E20"/>
  <c r="F20" s="1"/>
  <c r="E21"/>
  <c r="E22"/>
  <c r="F22" s="1"/>
  <c r="E23"/>
  <c r="E24"/>
  <c r="F24" s="1"/>
  <c r="E25"/>
  <c r="E26"/>
  <c r="F26" s="1"/>
  <c r="E27"/>
  <c r="E28"/>
  <c r="F28" s="1"/>
  <c r="E29"/>
  <c r="E30"/>
  <c r="F30" s="1"/>
  <c r="E31"/>
  <c r="E32"/>
  <c r="F32" s="1"/>
  <c r="E33"/>
  <c r="F33" s="1"/>
  <c r="E34"/>
  <c r="F34" s="1"/>
  <c r="E35"/>
  <c r="F35" s="1"/>
  <c r="E36"/>
  <c r="F36" s="1"/>
  <c r="E37"/>
  <c r="F37" s="1"/>
  <c r="E38"/>
  <c r="G38" s="1"/>
  <c r="E39"/>
  <c r="F39" s="1"/>
  <c r="E40"/>
  <c r="F40" s="1"/>
  <c r="E41"/>
  <c r="F41" s="1"/>
  <c r="E42"/>
  <c r="G42" s="1"/>
  <c r="E43"/>
  <c r="F43" s="1"/>
  <c r="E44"/>
  <c r="F44" s="1"/>
  <c r="E45"/>
  <c r="F45" s="1"/>
  <c r="E46"/>
  <c r="G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G54" s="1"/>
  <c r="E55"/>
  <c r="F55" s="1"/>
  <c r="E56"/>
  <c r="F56" s="1"/>
  <c r="E57"/>
  <c r="F57" s="1"/>
  <c r="E58"/>
  <c r="F58" s="1"/>
  <c r="E59"/>
  <c r="F59" s="1"/>
  <c r="E60"/>
  <c r="G60" s="1"/>
  <c r="E61"/>
  <c r="F61" s="1"/>
  <c r="E62"/>
  <c r="F62" s="1"/>
  <c r="E63"/>
  <c r="F63" s="1"/>
  <c r="E64"/>
  <c r="F64" s="1"/>
  <c r="E65"/>
  <c r="F65" s="1"/>
  <c r="E66"/>
  <c r="F66" s="1"/>
  <c r="E67"/>
  <c r="F67" s="1"/>
  <c r="E68"/>
  <c r="G68" s="1"/>
  <c r="E69"/>
  <c r="F69" s="1"/>
  <c r="E70"/>
  <c r="G70" s="1"/>
  <c r="E71"/>
  <c r="F71" s="1"/>
  <c r="E11"/>
  <c r="F11" s="1"/>
  <c r="G26" l="1"/>
  <c r="H26" s="1"/>
  <c r="F38"/>
  <c r="G35"/>
  <c r="G32"/>
  <c r="F68"/>
  <c r="G61"/>
  <c r="G50"/>
  <c r="G20"/>
  <c r="G44"/>
  <c r="F60"/>
  <c r="G28"/>
  <c r="G24"/>
  <c r="G18"/>
  <c r="H18" s="1"/>
  <c r="G12"/>
  <c r="G11"/>
  <c r="G36"/>
  <c r="G16"/>
  <c r="H16" s="1"/>
  <c r="I16" s="1"/>
  <c r="G58"/>
  <c r="G43"/>
  <c r="G30"/>
  <c r="G22"/>
  <c r="H22" s="1"/>
  <c r="G14"/>
  <c r="H43"/>
  <c r="I43" s="1"/>
  <c r="G41"/>
  <c r="H41" s="1"/>
  <c r="G53"/>
  <c r="H53" s="1"/>
  <c r="G49"/>
  <c r="H49" s="1"/>
  <c r="I49" s="1"/>
  <c r="F46"/>
  <c r="H46" s="1"/>
  <c r="H11"/>
  <c r="G67"/>
  <c r="H67" s="1"/>
  <c r="I67" s="1"/>
  <c r="J67" s="1"/>
  <c r="G66"/>
  <c r="G57"/>
  <c r="H57" s="1"/>
  <c r="I57" s="1"/>
  <c r="F54"/>
  <c r="G52"/>
  <c r="H52" s="1"/>
  <c r="G51"/>
  <c r="H51" s="1"/>
  <c r="G37"/>
  <c r="G34"/>
  <c r="F70"/>
  <c r="H70" s="1"/>
  <c r="F42"/>
  <c r="E74"/>
  <c r="G65"/>
  <c r="H65" s="1"/>
  <c r="G59"/>
  <c r="H59" s="1"/>
  <c r="G45"/>
  <c r="H35"/>
  <c r="I35" s="1"/>
  <c r="G33"/>
  <c r="H33" s="1"/>
  <c r="I33" s="1"/>
  <c r="H32"/>
  <c r="I32" s="1"/>
  <c r="J32" s="1"/>
  <c r="H24"/>
  <c r="I24" s="1"/>
  <c r="J49"/>
  <c r="H68"/>
  <c r="G64"/>
  <c r="H60"/>
  <c r="H44"/>
  <c r="G29"/>
  <c r="F29"/>
  <c r="H28"/>
  <c r="G21"/>
  <c r="F21"/>
  <c r="H20"/>
  <c r="G13"/>
  <c r="F13"/>
  <c r="H13" s="1"/>
  <c r="G71"/>
  <c r="H71" s="1"/>
  <c r="G69"/>
  <c r="H69" s="1"/>
  <c r="H66"/>
  <c r="G63"/>
  <c r="H63" s="1"/>
  <c r="G62"/>
  <c r="H62" s="1"/>
  <c r="H61"/>
  <c r="H58"/>
  <c r="G55"/>
  <c r="H55" s="1"/>
  <c r="H50"/>
  <c r="G47"/>
  <c r="H47" s="1"/>
  <c r="H45"/>
  <c r="H42"/>
  <c r="G39"/>
  <c r="H39" s="1"/>
  <c r="H37"/>
  <c r="H34"/>
  <c r="G31"/>
  <c r="F31"/>
  <c r="H30"/>
  <c r="G23"/>
  <c r="F23"/>
  <c r="G15"/>
  <c r="F15"/>
  <c r="H14"/>
  <c r="G25"/>
  <c r="F25"/>
  <c r="G17"/>
  <c r="F17"/>
  <c r="H54"/>
  <c r="G27"/>
  <c r="F27"/>
  <c r="J24"/>
  <c r="G19"/>
  <c r="F19"/>
  <c r="H64"/>
  <c r="J57"/>
  <c r="H38"/>
  <c r="G56"/>
  <c r="H56" s="1"/>
  <c r="G48"/>
  <c r="H48" s="1"/>
  <c r="G40"/>
  <c r="H40" s="1"/>
  <c r="H36"/>
  <c r="H12"/>
  <c r="H31" l="1"/>
  <c r="I59"/>
  <c r="J59" s="1"/>
  <c r="H17"/>
  <c r="I41"/>
  <c r="J41" s="1"/>
  <c r="J43"/>
  <c r="H19"/>
  <c r="I19" s="1"/>
  <c r="J19" s="1"/>
  <c r="H27"/>
  <c r="J35"/>
  <c r="I51"/>
  <c r="J51" s="1"/>
  <c r="G74"/>
  <c r="J16"/>
  <c r="H15"/>
  <c r="I15" s="1"/>
  <c r="J15" s="1"/>
  <c r="I65"/>
  <c r="J65" s="1"/>
  <c r="I70"/>
  <c r="J70" s="1"/>
  <c r="J33"/>
  <c r="I11"/>
  <c r="J11" s="1"/>
  <c r="H25"/>
  <c r="I25" s="1"/>
  <c r="J25" s="1"/>
  <c r="F74"/>
  <c r="H29"/>
  <c r="I17"/>
  <c r="J17" s="1"/>
  <c r="I62"/>
  <c r="J62" s="1"/>
  <c r="J39"/>
  <c r="I39"/>
  <c r="I56"/>
  <c r="J56" s="1"/>
  <c r="I69"/>
  <c r="J69" s="1"/>
  <c r="I40"/>
  <c r="J40" s="1"/>
  <c r="I53"/>
  <c r="J53" s="1"/>
  <c r="I46"/>
  <c r="J46" s="1"/>
  <c r="I31"/>
  <c r="J31" s="1"/>
  <c r="I50"/>
  <c r="J50" s="1"/>
  <c r="I58"/>
  <c r="J58" s="1"/>
  <c r="I13"/>
  <c r="J13" s="1"/>
  <c r="I55"/>
  <c r="J55" s="1"/>
  <c r="I68"/>
  <c r="J68" s="1"/>
  <c r="I71"/>
  <c r="J71" s="1"/>
  <c r="I48"/>
  <c r="J48" s="1"/>
  <c r="I34"/>
  <c r="J34" s="1"/>
  <c r="I12"/>
  <c r="J12" s="1"/>
  <c r="I22"/>
  <c r="J22" s="1"/>
  <c r="I66"/>
  <c r="J66" s="1"/>
  <c r="I36"/>
  <c r="J36" s="1"/>
  <c r="I38"/>
  <c r="J38" s="1"/>
  <c r="I18"/>
  <c r="J18" s="1"/>
  <c r="I26"/>
  <c r="J26" s="1"/>
  <c r="I54"/>
  <c r="J54" s="1"/>
  <c r="I14"/>
  <c r="J14" s="1"/>
  <c r="H23"/>
  <c r="I42"/>
  <c r="J42" s="1"/>
  <c r="I61"/>
  <c r="J61" s="1"/>
  <c r="I28"/>
  <c r="J28" s="1"/>
  <c r="I44"/>
  <c r="J44" s="1"/>
  <c r="I60"/>
  <c r="J60" s="1"/>
  <c r="I27"/>
  <c r="J27" s="1"/>
  <c r="I45"/>
  <c r="J45" s="1"/>
  <c r="I20"/>
  <c r="J20" s="1"/>
  <c r="I29"/>
  <c r="J29" s="1"/>
  <c r="I47"/>
  <c r="J47" s="1"/>
  <c r="I63"/>
  <c r="J63" s="1"/>
  <c r="I64"/>
  <c r="J64" s="1"/>
  <c r="I30"/>
  <c r="J30" s="1"/>
  <c r="I37"/>
  <c r="J37" s="1"/>
  <c r="H21"/>
  <c r="I52"/>
  <c r="J52" s="1"/>
  <c r="H74" l="1"/>
  <c r="I21"/>
  <c r="J21" s="1"/>
  <c r="I23"/>
  <c r="J23" s="1"/>
  <c r="J74" l="1"/>
  <c r="I74"/>
</calcChain>
</file>

<file path=xl/sharedStrings.xml><?xml version="1.0" encoding="utf-8"?>
<sst xmlns="http://schemas.openxmlformats.org/spreadsheetml/2006/main" count="661" uniqueCount="251">
  <si>
    <t>CONTPAQ i</t>
  </si>
  <si>
    <t xml:space="preserve">      NÓMINAS</t>
  </si>
  <si>
    <t>05 INGENIERIA FISCAL LABORAL SC</t>
  </si>
  <si>
    <t>Lista de Raya (forma tabular)</t>
  </si>
  <si>
    <t>Periodo 16 al 16 Quincenal del 16/08/2017 al 31/08/2017</t>
  </si>
  <si>
    <t>Reg Pat IMSS: 00000000000,Z3422423106</t>
  </si>
  <si>
    <t xml:space="preserve">RFC: IFL -130502-TN8 </t>
  </si>
  <si>
    <t>Código</t>
  </si>
  <si>
    <t>Empleado</t>
  </si>
  <si>
    <t>Sueldo</t>
  </si>
  <si>
    <t>Comisiones</t>
  </si>
  <si>
    <t>*TOTAL* *PERCEPCIONES*</t>
  </si>
  <si>
    <t>Préstamo Infonavit (vsm)</t>
  </si>
  <si>
    <t>Subsidio al Empleo (sp)</t>
  </si>
  <si>
    <t>I.S.R. (sp)</t>
  </si>
  <si>
    <t>I.M.S.S.</t>
  </si>
  <si>
    <t>Préstamo FONACOT</t>
  </si>
  <si>
    <t>Ajuste al neto</t>
  </si>
  <si>
    <t>*TOTAL* *DEDUCCIONES*</t>
  </si>
  <si>
    <t>*NETO*</t>
  </si>
  <si>
    <t xml:space="preserve">    Reg. Pat. IMSS:  Z3422423106</t>
  </si>
  <si>
    <t>AMM19</t>
  </si>
  <si>
    <t>Almanza Martinez Maribel</t>
  </si>
  <si>
    <t>ALM29</t>
  </si>
  <si>
    <t>Animas Leon Manuel Emilio</t>
  </si>
  <si>
    <t>ALJ07</t>
  </si>
  <si>
    <t>Araiza Lopez Juan</t>
  </si>
  <si>
    <t>BM29</t>
  </si>
  <si>
    <t>Baez Monroy Elizabeth</t>
  </si>
  <si>
    <t>BSP01</t>
  </si>
  <si>
    <t>Balbuena Salazar Patricia</t>
  </si>
  <si>
    <t>0BC09</t>
  </si>
  <si>
    <t>Baltazar Cruz Desiree De Jesus</t>
  </si>
  <si>
    <t>0CR21</t>
  </si>
  <si>
    <t>Camacho Rivera Martha Sarahi</t>
  </si>
  <si>
    <t>0CS27</t>
  </si>
  <si>
    <t>Campos Sancen Luis Felipe</t>
  </si>
  <si>
    <t>CGB09</t>
  </si>
  <si>
    <t>Cortes Garcia Blanca Estela</t>
  </si>
  <si>
    <t>EBV23</t>
  </si>
  <si>
    <t>Echeverria Bustamante Victor Manuel</t>
  </si>
  <si>
    <t>FML01</t>
  </si>
  <si>
    <t>Flores Miranda Luis Gilberto</t>
  </si>
  <si>
    <t>GRJ05</t>
  </si>
  <si>
    <t>Gallegos Ramirez Jose</t>
  </si>
  <si>
    <t>GVJ19</t>
  </si>
  <si>
    <t>Galvan Vazquez Jose Manuel</t>
  </si>
  <si>
    <t>GPI19</t>
  </si>
  <si>
    <t>Gomez Paloblanco Ismael</t>
  </si>
  <si>
    <t>GVA05</t>
  </si>
  <si>
    <t>Gomez Vera Armando</t>
  </si>
  <si>
    <t>0GA21</t>
  </si>
  <si>
    <t>Guerra Aguilar Alejandro</t>
  </si>
  <si>
    <t>GHJ29</t>
  </si>
  <si>
    <t>Guerrero Hernandez Juan Carlos</t>
  </si>
  <si>
    <t>GAN20</t>
  </si>
  <si>
    <t>Guevara Aleman Nayely</t>
  </si>
  <si>
    <t>HBS06</t>
  </si>
  <si>
    <t>Hernandez Barrera Salvador</t>
  </si>
  <si>
    <t>0HA01</t>
  </si>
  <si>
    <t>Herrera Almaraz Blanca Sofia</t>
  </si>
  <si>
    <t>00003</t>
  </si>
  <si>
    <t>Jimenez Suarez Ludivina</t>
  </si>
  <si>
    <t>LAS24</t>
  </si>
  <si>
    <t>Lemus Alvarado Sandra Karina</t>
  </si>
  <si>
    <t>LCA23</t>
  </si>
  <si>
    <t>Leon Cardenas Alberto</t>
  </si>
  <si>
    <t>0LU18</t>
  </si>
  <si>
    <t>Lizardi Urzua Arizbet</t>
  </si>
  <si>
    <t>LJV15</t>
  </si>
  <si>
    <t>Lopez Jimenez Victor Manuel</t>
  </si>
  <si>
    <t>LAC08</t>
  </si>
  <si>
    <t>Loyola Acosta Carlos Alberto</t>
  </si>
  <si>
    <t>LEV29</t>
  </si>
  <si>
    <t>Lucio Escutia Victor</t>
  </si>
  <si>
    <t>MAD01</t>
  </si>
  <si>
    <t>Mancera Aguilar Daniel</t>
  </si>
  <si>
    <t>0ME05</t>
  </si>
  <si>
    <t>Mandujano Estrada  Ilse Georgina</t>
  </si>
  <si>
    <t>MSM13</t>
  </si>
  <si>
    <t>Mandujano Segura Maria De La Luz</t>
  </si>
  <si>
    <t>0MH02</t>
  </si>
  <si>
    <t>Martinez Herrera Cristian</t>
  </si>
  <si>
    <t>MOJ09</t>
  </si>
  <si>
    <t>Martinez Ortiz Josue Alejandro</t>
  </si>
  <si>
    <t>00056</t>
  </si>
  <si>
    <t>Muñoz Macias Marco Alfredo</t>
  </si>
  <si>
    <t>0NA28</t>
  </si>
  <si>
    <t>Nava Ambriz Thania</t>
  </si>
  <si>
    <t>00012</t>
  </si>
  <si>
    <t>Navarrete Rodriguez Maria Teresa</t>
  </si>
  <si>
    <t>00023</t>
  </si>
  <si>
    <t>Navarrete Rodriguez Miguel Angel</t>
  </si>
  <si>
    <t>0NM17</t>
  </si>
  <si>
    <t>Navarro Macias Jennifer</t>
  </si>
  <si>
    <t>0NO05</t>
  </si>
  <si>
    <t>Nieves Osornio Silvestre</t>
  </si>
  <si>
    <t>OOM06</t>
  </si>
  <si>
    <t>Olivares Olalde Ma Guadalupe</t>
  </si>
  <si>
    <t>PLJ05</t>
  </si>
  <si>
    <t>Pacheco Leon Juana</t>
  </si>
  <si>
    <t>009</t>
  </si>
  <si>
    <t>Patiño Muñoz Ana Laura</t>
  </si>
  <si>
    <t>PJN06</t>
  </si>
  <si>
    <t>Pescador Jurado Nancy Teresa</t>
  </si>
  <si>
    <t>PBG09</t>
  </si>
  <si>
    <t>Picazo Bastida Gustavo</t>
  </si>
  <si>
    <t>PLL19</t>
  </si>
  <si>
    <t>Prieto Lopez Leobigildo</t>
  </si>
  <si>
    <t>QAJ23</t>
  </si>
  <si>
    <t>Quintero Arroyo Jaquelin</t>
  </si>
  <si>
    <t>REA07</t>
  </si>
  <si>
    <t>Ramirez Echeverria Armando</t>
  </si>
  <si>
    <t>RGD24</t>
  </si>
  <si>
    <t>Rangel Gonzalez Diana Eneysis</t>
  </si>
  <si>
    <t>RAE06</t>
  </si>
  <si>
    <t>Rodriguez Andrade Erika Yazmin</t>
  </si>
  <si>
    <t>REA04</t>
  </si>
  <si>
    <t>Rojas Echeverria Antonio De Jesus</t>
  </si>
  <si>
    <t>RLA07</t>
  </si>
  <si>
    <t>Ruiz Laguna Anabel</t>
  </si>
  <si>
    <t>SCV29</t>
  </si>
  <si>
    <t>Salas Correa Victor Eduardo</t>
  </si>
  <si>
    <t>0SM06</t>
  </si>
  <si>
    <t>Salcedo Moreno Janitzy Xochitl</t>
  </si>
  <si>
    <t>00008</t>
  </si>
  <si>
    <t>Sanchez Veana Javier</t>
  </si>
  <si>
    <t>0SA03</t>
  </si>
  <si>
    <t>Santana Anaya Gildardo Enrique</t>
  </si>
  <si>
    <t>SJM18</t>
  </si>
  <si>
    <t>Solorzano Juarez Monica Elisa</t>
  </si>
  <si>
    <t>00018</t>
  </si>
  <si>
    <t>Tierrablanca Sanchez Victor Hugo</t>
  </si>
  <si>
    <t>TJM06</t>
  </si>
  <si>
    <t>Torres Jimenez Martin</t>
  </si>
  <si>
    <t>TRC23</t>
  </si>
  <si>
    <t>Tovar Ramirez Christian</t>
  </si>
  <si>
    <t>0VF00</t>
  </si>
  <si>
    <t>Vega Fernandez Amalia</t>
  </si>
  <si>
    <t>VSE16</t>
  </si>
  <si>
    <t>Ventura Santamaria Efrain Enrique</t>
  </si>
  <si>
    <t>YMC14</t>
  </si>
  <si>
    <t>Yerena Martinez Cinthia Guadalupe</t>
  </si>
  <si>
    <t xml:space="preserve">  =============</t>
  </si>
  <si>
    <t>Total Gral.</t>
  </si>
  <si>
    <t xml:space="preserve"> </t>
  </si>
  <si>
    <t>Periodo 16 del 2017-08-16 al 2017-08-31</t>
  </si>
  <si>
    <t>Codigo</t>
  </si>
  <si>
    <t>Cuenta</t>
  </si>
  <si>
    <t>Metodo de pago</t>
  </si>
  <si>
    <t>Importe</t>
  </si>
  <si>
    <t>Nombre</t>
  </si>
  <si>
    <t xml:space="preserve">01 Efectivo </t>
  </si>
  <si>
    <t>Total Efectivo</t>
  </si>
  <si>
    <t>Total de movimientos 2</t>
  </si>
  <si>
    <t>03 Transferencia electrónica de fondos</t>
  </si>
  <si>
    <t>Total Transferencia electrónica de fondos</t>
  </si>
  <si>
    <t>Total de movimientos 4</t>
  </si>
  <si>
    <t>28 Tarjeta de Débito</t>
  </si>
  <si>
    <t>Total Tarjeta de Débito</t>
  </si>
  <si>
    <t>Total de movimientos 55</t>
  </si>
  <si>
    <t>INGENIERIA</t>
  </si>
  <si>
    <t>FACTURA</t>
  </si>
  <si>
    <t>2% NOMINA</t>
  </si>
  <si>
    <t>7.5% COMISION</t>
  </si>
  <si>
    <t>SUBTOTAL</t>
  </si>
  <si>
    <t>IVA</t>
  </si>
  <si>
    <t>TOTAL</t>
  </si>
  <si>
    <t>ALECSA CELAYA, SRL DE CV</t>
  </si>
  <si>
    <t xml:space="preserve">DESGLOSE DE NOMINA </t>
  </si>
  <si>
    <t>AGOSTO</t>
  </si>
  <si>
    <t>CUENTA</t>
  </si>
  <si>
    <t>IMPORTE</t>
  </si>
  <si>
    <t>700-070</t>
  </si>
  <si>
    <t>701-070</t>
  </si>
  <si>
    <t>702-070</t>
  </si>
  <si>
    <t>703-070</t>
  </si>
  <si>
    <t>704-070</t>
  </si>
  <si>
    <t>705-001-070</t>
  </si>
  <si>
    <t>706-070</t>
  </si>
  <si>
    <t>321-001</t>
  </si>
  <si>
    <t>PERIODO 2DA QUINCENA</t>
  </si>
  <si>
    <t>16/08/2017 AL 31/08/2017</t>
  </si>
  <si>
    <t>ADMINISTRACION</t>
  </si>
  <si>
    <t>ALMANZA MARTINEZ MARIBEL</t>
  </si>
  <si>
    <t>SERVICIO</t>
  </si>
  <si>
    <t>ANIMAS LEON MANUEL EMILIO</t>
  </si>
  <si>
    <t>VENTAS</t>
  </si>
  <si>
    <t>ARAIZA LOPEZ JUAN</t>
  </si>
  <si>
    <t>SEMINUEVOS</t>
  </si>
  <si>
    <t>BAEZ MONROY ELIZABETH</t>
  </si>
  <si>
    <t>BALBUENA SALAZAR PATRICIA</t>
  </si>
  <si>
    <t>BALTAZAR CRUZ DESIREE DE JESUS</t>
  </si>
  <si>
    <t>CAMACHO RIVERA MARTHA SARAHI</t>
  </si>
  <si>
    <t>CAMPOS SANCEN LUIS FELIPE</t>
  </si>
  <si>
    <t xml:space="preserve">CORTES GARCIA BLANCA ESTELA </t>
  </si>
  <si>
    <t>COSTO</t>
  </si>
  <si>
    <t>ECHEVERRIA BUSTAMANTE VICTOR MANUEL</t>
  </si>
  <si>
    <t>FLORES MIRANDA LUIS GILBERTO</t>
  </si>
  <si>
    <t>GALLEGOS RAMIREZ JOSE</t>
  </si>
  <si>
    <t>GALVAN VAZQUEZ JOSE MANUEL</t>
  </si>
  <si>
    <t>GOMEZ PALOBLANCO ISMAEL</t>
  </si>
  <si>
    <t>GOMEZ VERA ARMANDO</t>
  </si>
  <si>
    <t>GUERRA AGUILAR ALEJANDRO</t>
  </si>
  <si>
    <t>GUERRERO HERNANDEZ JUAN CARLOS</t>
  </si>
  <si>
    <t>GUEVARA ALEMAN NAYELY</t>
  </si>
  <si>
    <t>HERNANDEZ BARRERA SALVADOR</t>
  </si>
  <si>
    <t>HERRERA ALMARAZ BLANCA SOFIA</t>
  </si>
  <si>
    <t>JIMENEZ SUAREZ LUDIVINA</t>
  </si>
  <si>
    <t>LEMUS ALVARADO SANDRA KARINA</t>
  </si>
  <si>
    <t>LEON CARDENAS ALBERTO</t>
  </si>
  <si>
    <t>LIZARDI URZUA ARIZBETH</t>
  </si>
  <si>
    <t>LOPEZ JIMENEZ VICTOR MANUEL</t>
  </si>
  <si>
    <t>LOYOLA ACOSTA CARLOS ALBERTO</t>
  </si>
  <si>
    <t>LUCIO ESCUTIA VICTOR</t>
  </si>
  <si>
    <t>MANCERA AGUILAR DANIEL</t>
  </si>
  <si>
    <t>MANDUJANO ESTRADA ILSE GEORGINA</t>
  </si>
  <si>
    <t xml:space="preserve">MANDUJANO SEGURA MARIA DE LA LUZ </t>
  </si>
  <si>
    <t>MARTINEZ HERRERA CRISTIAN</t>
  </si>
  <si>
    <t>MARTINEZ ORTIZ JOSUE ALEJANDRO</t>
  </si>
  <si>
    <t>MUÑOZ MACIAS MARCO ALFREDO</t>
  </si>
  <si>
    <t>NAVA AMBRIZ THANIA</t>
  </si>
  <si>
    <t>NAVARRETE RODRIGUEZ MARIA TERESA</t>
  </si>
  <si>
    <t>NAVARRETE RODRIGUEZ MIGUEL ANGEL</t>
  </si>
  <si>
    <t>NAVARRO MACIAS JENIFER</t>
  </si>
  <si>
    <t>NIEVES OSORNIO SILVESTRE</t>
  </si>
  <si>
    <t>OLIVARES OLALDE MA.GUADALUPE</t>
  </si>
  <si>
    <t>PACHECO LEON JUANA</t>
  </si>
  <si>
    <t>F&amp;I</t>
  </si>
  <si>
    <t>PATIÑO MUÑOZ ANA LAURA</t>
  </si>
  <si>
    <t>PESCADOR JURADO NANCY TERESA</t>
  </si>
  <si>
    <t>PICAZO BASTIDA GUSTAVO</t>
  </si>
  <si>
    <t xml:space="preserve">PRIETO LOPEZ LEOBIGILDO </t>
  </si>
  <si>
    <t>QUINTERO ARROYO JAQUELIN</t>
  </si>
  <si>
    <t>RAMIREZ ECHEVERRIA ARMANDO</t>
  </si>
  <si>
    <t>RANGEL GONZALEZ DIANA ENEYSIS</t>
  </si>
  <si>
    <t>RODRIGUEZ ANDRADE ERIKA YASMIN</t>
  </si>
  <si>
    <t>ROJAS ECHEVERRIA ANTONIO DE JESUS</t>
  </si>
  <si>
    <t>REFACCIONES</t>
  </si>
  <si>
    <t>RUIZ LAGUNA ANABEL</t>
  </si>
  <si>
    <t>SALAS CORREA VICTOR EDUARDO</t>
  </si>
  <si>
    <t>SALCEDO MORENO JANITZY XOCHITL</t>
  </si>
  <si>
    <t>SANCHEZ VEANA JAVIER</t>
  </si>
  <si>
    <t>SANTANA ANAYA GILDARDO ENRIQUE</t>
  </si>
  <si>
    <t>SOLORZANO JUAREZ MONICA ELISA</t>
  </si>
  <si>
    <t>TIERRABLANCA SANCHEZ VICTOR HUGO</t>
  </si>
  <si>
    <t>TORRES JIMENEZ MARTIN</t>
  </si>
  <si>
    <t>TOVAR RAMIREZ CHRISTIAN</t>
  </si>
  <si>
    <t>VEGA FERNANDEZ AMALIA</t>
  </si>
  <si>
    <t>VENTURA SANTAMARIA EFRAIN ENRIQUE</t>
  </si>
  <si>
    <t>YERENA MARTINEZ CINTHIA GUADALUPE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</si>
</sst>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0000FF"/>
      <name val="Calibri"/>
      <family val="2"/>
      <scheme val="minor"/>
    </font>
    <font>
      <sz val="11"/>
      <color rgb="FF0099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D070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49" fontId="9" fillId="0" borderId="0" xfId="0" applyNumberFormat="1" applyFont="1" applyAlignment="1">
      <alignment horizontal="left"/>
    </xf>
    <xf numFmtId="164" fontId="13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20" fillId="0" borderId="0" xfId="0" applyFont="1"/>
    <xf numFmtId="0" fontId="19" fillId="0" borderId="3" xfId="0" applyFont="1" applyFill="1" applyBorder="1" applyAlignment="1">
      <alignment horizontal="centerContinuous"/>
    </xf>
    <xf numFmtId="165" fontId="19" fillId="0" borderId="3" xfId="0" applyNumberFormat="1" applyFont="1" applyFill="1" applyBorder="1" applyAlignment="1">
      <alignment horizontal="centerContinuous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44" fontId="2" fillId="0" borderId="0" xfId="1" applyFont="1"/>
    <xf numFmtId="44" fontId="22" fillId="0" borderId="1" xfId="0" applyNumberFormat="1" applyFont="1" applyBorder="1"/>
    <xf numFmtId="0" fontId="2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Border="1"/>
    <xf numFmtId="0" fontId="23" fillId="0" borderId="6" xfId="0" applyFont="1" applyBorder="1"/>
    <xf numFmtId="0" fontId="0" fillId="0" borderId="6" xfId="0" applyFont="1" applyBorder="1"/>
    <xf numFmtId="14" fontId="24" fillId="0" borderId="6" xfId="0" applyNumberFormat="1" applyFont="1" applyBorder="1"/>
    <xf numFmtId="43" fontId="1" fillId="0" borderId="6" xfId="2" applyFont="1" applyBorder="1"/>
    <xf numFmtId="0" fontId="0" fillId="0" borderId="6" xfId="0" applyBorder="1"/>
    <xf numFmtId="43" fontId="1" fillId="0" borderId="7" xfId="2" applyFont="1" applyBorder="1"/>
    <xf numFmtId="43" fontId="1" fillId="0" borderId="8" xfId="2" applyFont="1" applyBorder="1"/>
    <xf numFmtId="43" fontId="1" fillId="0" borderId="9" xfId="2" applyFont="1" applyBorder="1"/>
    <xf numFmtId="43" fontId="1" fillId="0" borderId="10" xfId="2" applyFont="1" applyBorder="1"/>
    <xf numFmtId="43" fontId="23" fillId="0" borderId="9" xfId="2" applyFont="1" applyBorder="1"/>
    <xf numFmtId="0" fontId="25" fillId="0" borderId="4" xfId="0" applyFont="1" applyBorder="1"/>
    <xf numFmtId="0" fontId="25" fillId="0" borderId="4" xfId="0" applyFont="1" applyFill="1" applyBorder="1"/>
    <xf numFmtId="0" fontId="25" fillId="4" borderId="4" xfId="0" applyFont="1" applyFill="1" applyBorder="1"/>
    <xf numFmtId="0" fontId="25" fillId="5" borderId="4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7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1" sqref="H11:H71"/>
    </sheetView>
  </sheetViews>
  <sheetFormatPr baseColWidth="10" defaultRowHeight="11.25"/>
  <cols>
    <col min="1" max="1" width="6.5703125" style="2" customWidth="1"/>
    <col min="2" max="2" width="27.28515625" style="1" customWidth="1"/>
    <col min="3" max="3" width="13.5703125" style="1" bestFit="1" customWidth="1"/>
    <col min="4" max="4" width="11.42578125" style="1"/>
    <col min="5" max="5" width="15.28515625" style="1" customWidth="1"/>
    <col min="6" max="7" width="11.7109375" style="1" bestFit="1" customWidth="1"/>
    <col min="8" max="8" width="12.28515625" style="1" bestFit="1" customWidth="1"/>
    <col min="9" max="9" width="11.7109375" style="1" bestFit="1" customWidth="1"/>
    <col min="10" max="10" width="12.28515625" style="1" bestFit="1" customWidth="1"/>
    <col min="11" max="16384" width="11.42578125" style="1"/>
  </cols>
  <sheetData>
    <row r="1" spans="1:13" ht="18" customHeight="1">
      <c r="A1" s="3" t="s">
        <v>0</v>
      </c>
      <c r="B1" s="25" t="s">
        <v>145</v>
      </c>
    </row>
    <row r="2" spans="1:13" ht="24.95" customHeight="1">
      <c r="A2" s="4" t="s">
        <v>1</v>
      </c>
      <c r="B2" s="20" t="s">
        <v>2</v>
      </c>
    </row>
    <row r="3" spans="1:13" ht="15">
      <c r="B3" s="22" t="s">
        <v>3</v>
      </c>
    </row>
    <row r="4" spans="1:13" ht="12.75">
      <c r="B4" s="24" t="s">
        <v>4</v>
      </c>
    </row>
    <row r="5" spans="1:13">
      <c r="B5" s="6" t="s">
        <v>5</v>
      </c>
    </row>
    <row r="6" spans="1:13">
      <c r="B6" s="6" t="s">
        <v>6</v>
      </c>
    </row>
    <row r="7" spans="1:13" ht="15.75">
      <c r="E7" s="42" t="s">
        <v>162</v>
      </c>
      <c r="F7" s="42"/>
      <c r="G7" s="42"/>
      <c r="H7" s="42"/>
      <c r="I7" s="42"/>
      <c r="J7" s="42"/>
    </row>
    <row r="8" spans="1:13" s="5" customFormat="1" ht="23.25" thickBot="1">
      <c r="A8" s="8" t="s">
        <v>7</v>
      </c>
      <c r="B8" s="9" t="s">
        <v>8</v>
      </c>
      <c r="C8" s="10" t="s">
        <v>11</v>
      </c>
      <c r="E8" s="39" t="s">
        <v>11</v>
      </c>
      <c r="F8" s="39" t="s">
        <v>163</v>
      </c>
      <c r="G8" s="39" t="s">
        <v>164</v>
      </c>
      <c r="H8" s="39" t="s">
        <v>165</v>
      </c>
      <c r="I8" s="39" t="s">
        <v>166</v>
      </c>
      <c r="J8" s="39" t="s">
        <v>167</v>
      </c>
    </row>
    <row r="9" spans="1:13" ht="12" thickTop="1">
      <c r="A9" s="12" t="s">
        <v>20</v>
      </c>
    </row>
    <row r="11" spans="1:13" ht="15.75">
      <c r="A11" s="2" t="s">
        <v>21</v>
      </c>
      <c r="B11" s="1" t="s">
        <v>22</v>
      </c>
      <c r="C11" s="13">
        <v>2750.1</v>
      </c>
      <c r="E11" s="40">
        <f>+C11</f>
        <v>2750.1</v>
      </c>
      <c r="F11" s="40">
        <f>+E11*2%</f>
        <v>55.002000000000002</v>
      </c>
      <c r="G11" s="40">
        <f>+E11*7.5%</f>
        <v>206.25749999999999</v>
      </c>
      <c r="H11" s="40">
        <f>SUM(E11:G11)</f>
        <v>3011.3595</v>
      </c>
      <c r="I11" s="40">
        <f>+H11*16%</f>
        <v>481.81752</v>
      </c>
      <c r="J11" s="40">
        <f>+H11+I11</f>
        <v>3493.1770200000001</v>
      </c>
      <c r="L11" s="56" t="s">
        <v>183</v>
      </c>
      <c r="M11" s="56" t="s">
        <v>184</v>
      </c>
    </row>
    <row r="12" spans="1:13" ht="15.75" hidden="1">
      <c r="A12" s="2" t="s">
        <v>23</v>
      </c>
      <c r="B12" s="1" t="s">
        <v>24</v>
      </c>
      <c r="C12" s="13">
        <v>2500.0500000000002</v>
      </c>
      <c r="E12" s="40">
        <f t="shared" ref="E12:E71" si="0">+C12</f>
        <v>2500.0500000000002</v>
      </c>
      <c r="F12" s="40">
        <f t="shared" ref="F12:F71" si="1">+E12*2%</f>
        <v>50.001000000000005</v>
      </c>
      <c r="G12" s="40">
        <f t="shared" ref="G12:G71" si="2">+E12*7.5%</f>
        <v>187.50375</v>
      </c>
      <c r="H12" s="40">
        <f t="shared" ref="H12:H71" si="3">SUM(E12:G12)</f>
        <v>2737.5547500000002</v>
      </c>
      <c r="I12" s="40">
        <f t="shared" ref="I12:I71" si="4">+H12*16%</f>
        <v>438.00876000000005</v>
      </c>
      <c r="J12" s="40">
        <f t="shared" ref="J12:J71" si="5">+H12+I12</f>
        <v>3175.5635100000004</v>
      </c>
      <c r="L12" s="56" t="s">
        <v>185</v>
      </c>
      <c r="M12" s="56" t="s">
        <v>186</v>
      </c>
    </row>
    <row r="13" spans="1:13" ht="15.75" hidden="1">
      <c r="A13" s="2" t="s">
        <v>25</v>
      </c>
      <c r="B13" s="1" t="s">
        <v>26</v>
      </c>
      <c r="C13" s="13">
        <v>17000.099999999999</v>
      </c>
      <c r="E13" s="40">
        <f t="shared" si="0"/>
        <v>17000.099999999999</v>
      </c>
      <c r="F13" s="40">
        <f t="shared" si="1"/>
        <v>340.00199999999995</v>
      </c>
      <c r="G13" s="40">
        <f t="shared" si="2"/>
        <v>1275.0074999999999</v>
      </c>
      <c r="H13" s="40">
        <f t="shared" si="3"/>
        <v>18615.109499999999</v>
      </c>
      <c r="I13" s="40">
        <f t="shared" si="4"/>
        <v>2978.41752</v>
      </c>
      <c r="J13" s="40">
        <f t="shared" si="5"/>
        <v>21593.527019999998</v>
      </c>
      <c r="L13" s="56" t="s">
        <v>187</v>
      </c>
      <c r="M13" s="56" t="s">
        <v>188</v>
      </c>
    </row>
    <row r="14" spans="1:13" ht="15.75" hidden="1">
      <c r="A14" s="2" t="s">
        <v>27</v>
      </c>
      <c r="B14" s="1" t="s">
        <v>28</v>
      </c>
      <c r="C14" s="13">
        <v>2500.0500000000002</v>
      </c>
      <c r="E14" s="40">
        <f t="shared" si="0"/>
        <v>2500.0500000000002</v>
      </c>
      <c r="F14" s="40">
        <f t="shared" si="1"/>
        <v>50.001000000000005</v>
      </c>
      <c r="G14" s="40">
        <f t="shared" si="2"/>
        <v>187.50375</v>
      </c>
      <c r="H14" s="40">
        <f t="shared" si="3"/>
        <v>2737.5547500000002</v>
      </c>
      <c r="I14" s="40">
        <f t="shared" si="4"/>
        <v>438.00876000000005</v>
      </c>
      <c r="J14" s="40">
        <f t="shared" si="5"/>
        <v>3175.5635100000004</v>
      </c>
      <c r="L14" s="56" t="s">
        <v>189</v>
      </c>
      <c r="M14" s="56" t="s">
        <v>190</v>
      </c>
    </row>
    <row r="15" spans="1:13" ht="15.75">
      <c r="A15" s="2" t="s">
        <v>29</v>
      </c>
      <c r="B15" s="1" t="s">
        <v>30</v>
      </c>
      <c r="C15" s="13">
        <v>5000.1000000000004</v>
      </c>
      <c r="E15" s="40">
        <f t="shared" si="0"/>
        <v>5000.1000000000004</v>
      </c>
      <c r="F15" s="40">
        <f t="shared" si="1"/>
        <v>100.00200000000001</v>
      </c>
      <c r="G15" s="40">
        <f t="shared" si="2"/>
        <v>375.00749999999999</v>
      </c>
      <c r="H15" s="40">
        <f t="shared" si="3"/>
        <v>5475.1095000000005</v>
      </c>
      <c r="I15" s="40">
        <f t="shared" si="4"/>
        <v>876.0175200000001</v>
      </c>
      <c r="J15" s="40">
        <f t="shared" si="5"/>
        <v>6351.1270200000008</v>
      </c>
      <c r="L15" s="56" t="s">
        <v>183</v>
      </c>
      <c r="M15" s="56" t="s">
        <v>191</v>
      </c>
    </row>
    <row r="16" spans="1:13" ht="15.75">
      <c r="A16" s="2" t="s">
        <v>31</v>
      </c>
      <c r="B16" s="1" t="s">
        <v>32</v>
      </c>
      <c r="C16" s="13">
        <v>3000</v>
      </c>
      <c r="E16" s="40">
        <f t="shared" si="0"/>
        <v>3000</v>
      </c>
      <c r="F16" s="40">
        <f t="shared" si="1"/>
        <v>60</v>
      </c>
      <c r="G16" s="40">
        <f t="shared" si="2"/>
        <v>225</v>
      </c>
      <c r="H16" s="40">
        <f t="shared" si="3"/>
        <v>3285</v>
      </c>
      <c r="I16" s="40">
        <f t="shared" si="4"/>
        <v>525.6</v>
      </c>
      <c r="J16" s="40">
        <f t="shared" si="5"/>
        <v>3810.6</v>
      </c>
      <c r="L16" s="56" t="s">
        <v>183</v>
      </c>
      <c r="M16" s="56" t="s">
        <v>192</v>
      </c>
    </row>
    <row r="17" spans="1:13" ht="15.75" hidden="1">
      <c r="A17" s="2" t="s">
        <v>33</v>
      </c>
      <c r="B17" s="1" t="s">
        <v>34</v>
      </c>
      <c r="C17" s="13">
        <v>12105.05</v>
      </c>
      <c r="E17" s="40">
        <f t="shared" si="0"/>
        <v>12105.05</v>
      </c>
      <c r="F17" s="40">
        <f t="shared" si="1"/>
        <v>242.101</v>
      </c>
      <c r="G17" s="40">
        <f t="shared" si="2"/>
        <v>907.87874999999997</v>
      </c>
      <c r="H17" s="40">
        <f t="shared" si="3"/>
        <v>13255.02975</v>
      </c>
      <c r="I17" s="40">
        <f t="shared" si="4"/>
        <v>2120.80476</v>
      </c>
      <c r="J17" s="40">
        <f t="shared" si="5"/>
        <v>15375.834510000001</v>
      </c>
      <c r="L17" s="56" t="s">
        <v>187</v>
      </c>
      <c r="M17" s="56" t="s">
        <v>193</v>
      </c>
    </row>
    <row r="18" spans="1:13" ht="15.75">
      <c r="A18" s="2" t="s">
        <v>35</v>
      </c>
      <c r="B18" s="1" t="s">
        <v>36</v>
      </c>
      <c r="C18" s="13">
        <v>7500</v>
      </c>
      <c r="E18" s="40">
        <f t="shared" si="0"/>
        <v>7500</v>
      </c>
      <c r="F18" s="40">
        <f t="shared" si="1"/>
        <v>150</v>
      </c>
      <c r="G18" s="40">
        <f t="shared" si="2"/>
        <v>562.5</v>
      </c>
      <c r="H18" s="40">
        <f t="shared" si="3"/>
        <v>8212.5</v>
      </c>
      <c r="I18" s="40">
        <f t="shared" si="4"/>
        <v>1314</v>
      </c>
      <c r="J18" s="40">
        <f t="shared" si="5"/>
        <v>9526.5</v>
      </c>
      <c r="L18" s="56" t="s">
        <v>183</v>
      </c>
      <c r="M18" s="56" t="s">
        <v>194</v>
      </c>
    </row>
    <row r="19" spans="1:13" ht="15.75" hidden="1">
      <c r="A19" s="2" t="s">
        <v>37</v>
      </c>
      <c r="B19" s="1" t="s">
        <v>38</v>
      </c>
      <c r="C19" s="13">
        <v>2500.0500000000002</v>
      </c>
      <c r="E19" s="40">
        <f t="shared" si="0"/>
        <v>2500.0500000000002</v>
      </c>
      <c r="F19" s="40">
        <f t="shared" si="1"/>
        <v>50.001000000000005</v>
      </c>
      <c r="G19" s="40">
        <f t="shared" si="2"/>
        <v>187.50375</v>
      </c>
      <c r="H19" s="40">
        <f t="shared" si="3"/>
        <v>2737.5547500000002</v>
      </c>
      <c r="I19" s="40">
        <f t="shared" si="4"/>
        <v>438.00876000000005</v>
      </c>
      <c r="J19" s="40">
        <f t="shared" si="5"/>
        <v>3175.5635100000004</v>
      </c>
      <c r="L19" s="56" t="s">
        <v>187</v>
      </c>
      <c r="M19" s="57" t="s">
        <v>195</v>
      </c>
    </row>
    <row r="20" spans="1:13" ht="15.75" hidden="1">
      <c r="A20" s="2" t="s">
        <v>39</v>
      </c>
      <c r="B20" s="1" t="s">
        <v>40</v>
      </c>
      <c r="C20" s="13">
        <v>4422.6000000000004</v>
      </c>
      <c r="E20" s="40">
        <f t="shared" si="0"/>
        <v>4422.6000000000004</v>
      </c>
      <c r="F20" s="40">
        <f t="shared" si="1"/>
        <v>88.452000000000012</v>
      </c>
      <c r="G20" s="40">
        <f t="shared" si="2"/>
        <v>331.69499999999999</v>
      </c>
      <c r="H20" s="40">
        <f t="shared" si="3"/>
        <v>4842.7470000000003</v>
      </c>
      <c r="I20" s="40">
        <f t="shared" si="4"/>
        <v>774.83952000000011</v>
      </c>
      <c r="J20" s="40">
        <f t="shared" si="5"/>
        <v>5617.5865200000007</v>
      </c>
      <c r="L20" s="56" t="s">
        <v>196</v>
      </c>
      <c r="M20" s="57" t="s">
        <v>197</v>
      </c>
    </row>
    <row r="21" spans="1:13" ht="15.75">
      <c r="A21" s="2" t="s">
        <v>41</v>
      </c>
      <c r="B21" s="1" t="s">
        <v>42</v>
      </c>
      <c r="C21" s="13">
        <v>6200.05</v>
      </c>
      <c r="E21" s="40">
        <f t="shared" si="0"/>
        <v>6200.05</v>
      </c>
      <c r="F21" s="40">
        <f t="shared" si="1"/>
        <v>124.001</v>
      </c>
      <c r="G21" s="40">
        <f t="shared" si="2"/>
        <v>465.00374999999997</v>
      </c>
      <c r="H21" s="40">
        <f t="shared" si="3"/>
        <v>6789.0547500000002</v>
      </c>
      <c r="I21" s="40">
        <f t="shared" si="4"/>
        <v>1086.2487599999999</v>
      </c>
      <c r="J21" s="40">
        <f t="shared" si="5"/>
        <v>7875.3035099999997</v>
      </c>
      <c r="L21" s="56" t="s">
        <v>183</v>
      </c>
      <c r="M21" s="56" t="s">
        <v>198</v>
      </c>
    </row>
    <row r="22" spans="1:13" ht="15.75" hidden="1">
      <c r="A22" s="2" t="s">
        <v>43</v>
      </c>
      <c r="B22" s="1" t="s">
        <v>44</v>
      </c>
      <c r="C22" s="13">
        <v>2499.15</v>
      </c>
      <c r="E22" s="40">
        <f t="shared" si="0"/>
        <v>2499.15</v>
      </c>
      <c r="F22" s="40">
        <f t="shared" si="1"/>
        <v>49.983000000000004</v>
      </c>
      <c r="G22" s="40">
        <f t="shared" si="2"/>
        <v>187.43625</v>
      </c>
      <c r="H22" s="40">
        <f t="shared" si="3"/>
        <v>2736.5692500000005</v>
      </c>
      <c r="I22" s="40">
        <f t="shared" si="4"/>
        <v>437.85108000000008</v>
      </c>
      <c r="J22" s="40">
        <f t="shared" si="5"/>
        <v>3174.4203300000004</v>
      </c>
      <c r="L22" s="58" t="s">
        <v>185</v>
      </c>
      <c r="M22" s="58" t="s">
        <v>199</v>
      </c>
    </row>
    <row r="23" spans="1:13" ht="15.75" hidden="1">
      <c r="A23" s="2" t="s">
        <v>45</v>
      </c>
      <c r="B23" s="1" t="s">
        <v>46</v>
      </c>
      <c r="C23" s="13">
        <v>3944.6</v>
      </c>
      <c r="E23" s="40">
        <f t="shared" si="0"/>
        <v>3944.6</v>
      </c>
      <c r="F23" s="40">
        <f t="shared" si="1"/>
        <v>78.891999999999996</v>
      </c>
      <c r="G23" s="40">
        <f t="shared" si="2"/>
        <v>295.84499999999997</v>
      </c>
      <c r="H23" s="40">
        <f t="shared" si="3"/>
        <v>4319.3369999999995</v>
      </c>
      <c r="I23" s="40">
        <f t="shared" si="4"/>
        <v>691.09391999999991</v>
      </c>
      <c r="J23" s="40">
        <f t="shared" si="5"/>
        <v>5010.4309199999998</v>
      </c>
      <c r="L23" s="56" t="s">
        <v>196</v>
      </c>
      <c r="M23" s="57" t="s">
        <v>200</v>
      </c>
    </row>
    <row r="24" spans="1:13" ht="15.75" hidden="1">
      <c r="A24" s="2" t="s">
        <v>47</v>
      </c>
      <c r="B24" s="1" t="s">
        <v>48</v>
      </c>
      <c r="C24" s="13">
        <v>8902.3799999999992</v>
      </c>
      <c r="E24" s="40">
        <f t="shared" si="0"/>
        <v>8902.3799999999992</v>
      </c>
      <c r="F24" s="40">
        <f t="shared" si="1"/>
        <v>178.04759999999999</v>
      </c>
      <c r="G24" s="40">
        <f t="shared" si="2"/>
        <v>667.67849999999987</v>
      </c>
      <c r="H24" s="40">
        <f t="shared" si="3"/>
        <v>9748.1060999999991</v>
      </c>
      <c r="I24" s="40">
        <f t="shared" si="4"/>
        <v>1559.6969759999999</v>
      </c>
      <c r="J24" s="40">
        <f t="shared" si="5"/>
        <v>11307.803075999998</v>
      </c>
      <c r="L24" s="56" t="s">
        <v>196</v>
      </c>
      <c r="M24" s="57" t="s">
        <v>201</v>
      </c>
    </row>
    <row r="25" spans="1:13" ht="15.75" hidden="1">
      <c r="A25" s="2" t="s">
        <v>49</v>
      </c>
      <c r="B25" s="1" t="s">
        <v>50</v>
      </c>
      <c r="C25" s="13">
        <v>5221.8500000000004</v>
      </c>
      <c r="E25" s="40">
        <f t="shared" si="0"/>
        <v>5221.8500000000004</v>
      </c>
      <c r="F25" s="40">
        <f t="shared" si="1"/>
        <v>104.43700000000001</v>
      </c>
      <c r="G25" s="40">
        <f t="shared" si="2"/>
        <v>391.63875000000002</v>
      </c>
      <c r="H25" s="40">
        <f t="shared" si="3"/>
        <v>5717.9257500000003</v>
      </c>
      <c r="I25" s="40">
        <f t="shared" si="4"/>
        <v>914.86812000000009</v>
      </c>
      <c r="J25" s="40">
        <f t="shared" si="5"/>
        <v>6632.7938700000004</v>
      </c>
      <c r="L25" s="56" t="s">
        <v>196</v>
      </c>
      <c r="M25" s="56" t="s">
        <v>202</v>
      </c>
    </row>
    <row r="26" spans="1:13" ht="15.75" hidden="1">
      <c r="A26" s="2" t="s">
        <v>51</v>
      </c>
      <c r="B26" s="1" t="s">
        <v>52</v>
      </c>
      <c r="C26" s="13">
        <v>2500.0500000000002</v>
      </c>
      <c r="E26" s="40">
        <f t="shared" si="0"/>
        <v>2500.0500000000002</v>
      </c>
      <c r="F26" s="40">
        <f t="shared" si="1"/>
        <v>50.001000000000005</v>
      </c>
      <c r="G26" s="40">
        <f t="shared" si="2"/>
        <v>187.50375</v>
      </c>
      <c r="H26" s="40">
        <f t="shared" si="3"/>
        <v>2737.5547500000002</v>
      </c>
      <c r="I26" s="40">
        <f t="shared" si="4"/>
        <v>438.00876000000005</v>
      </c>
      <c r="J26" s="40">
        <f t="shared" si="5"/>
        <v>3175.5635100000004</v>
      </c>
      <c r="L26" s="56" t="s">
        <v>185</v>
      </c>
      <c r="M26" s="57" t="s">
        <v>203</v>
      </c>
    </row>
    <row r="27" spans="1:13" ht="15.75" hidden="1">
      <c r="A27" s="2" t="s">
        <v>53</v>
      </c>
      <c r="B27" s="1" t="s">
        <v>54</v>
      </c>
      <c r="C27" s="13">
        <v>4420.6000000000004</v>
      </c>
      <c r="E27" s="40">
        <f t="shared" si="0"/>
        <v>4420.6000000000004</v>
      </c>
      <c r="F27" s="40">
        <f t="shared" si="1"/>
        <v>88.412000000000006</v>
      </c>
      <c r="G27" s="40">
        <f t="shared" si="2"/>
        <v>331.54500000000002</v>
      </c>
      <c r="H27" s="40">
        <f t="shared" si="3"/>
        <v>4840.5570000000007</v>
      </c>
      <c r="I27" s="40">
        <f t="shared" si="4"/>
        <v>774.48912000000018</v>
      </c>
      <c r="J27" s="40">
        <f t="shared" si="5"/>
        <v>5615.0461200000009</v>
      </c>
      <c r="L27" s="56" t="s">
        <v>196</v>
      </c>
      <c r="M27" s="56" t="s">
        <v>204</v>
      </c>
    </row>
    <row r="28" spans="1:13" ht="15.75" hidden="1">
      <c r="A28" s="2" t="s">
        <v>55</v>
      </c>
      <c r="B28" s="1" t="s">
        <v>56</v>
      </c>
      <c r="C28" s="13">
        <v>4695.05</v>
      </c>
      <c r="E28" s="40">
        <f t="shared" si="0"/>
        <v>4695.05</v>
      </c>
      <c r="F28" s="40">
        <f t="shared" si="1"/>
        <v>93.90100000000001</v>
      </c>
      <c r="G28" s="40">
        <f t="shared" si="2"/>
        <v>352.12875000000003</v>
      </c>
      <c r="H28" s="40">
        <f t="shared" si="3"/>
        <v>5141.0797499999999</v>
      </c>
      <c r="I28" s="40">
        <f t="shared" si="4"/>
        <v>822.57276000000002</v>
      </c>
      <c r="J28" s="40">
        <f t="shared" si="5"/>
        <v>5963.6525099999999</v>
      </c>
      <c r="L28" s="56" t="s">
        <v>187</v>
      </c>
      <c r="M28" s="56" t="s">
        <v>205</v>
      </c>
    </row>
    <row r="29" spans="1:13" ht="15.75" hidden="1">
      <c r="A29" s="2" t="s">
        <v>57</v>
      </c>
      <c r="B29" s="1" t="s">
        <v>58</v>
      </c>
      <c r="C29" s="13">
        <v>1994.36</v>
      </c>
      <c r="E29" s="40">
        <f t="shared" si="0"/>
        <v>1994.36</v>
      </c>
      <c r="F29" s="40">
        <f t="shared" si="1"/>
        <v>39.8872</v>
      </c>
      <c r="G29" s="40">
        <f t="shared" si="2"/>
        <v>149.577</v>
      </c>
      <c r="H29" s="40">
        <f t="shared" si="3"/>
        <v>2183.8242</v>
      </c>
      <c r="I29" s="40">
        <f t="shared" si="4"/>
        <v>349.41187200000002</v>
      </c>
      <c r="J29" s="40">
        <f t="shared" si="5"/>
        <v>2533.2360720000001</v>
      </c>
      <c r="L29" s="56" t="s">
        <v>196</v>
      </c>
      <c r="M29" s="56" t="s">
        <v>206</v>
      </c>
    </row>
    <row r="30" spans="1:13" ht="15.75" hidden="1">
      <c r="A30" s="2" t="s">
        <v>59</v>
      </c>
      <c r="B30" s="1" t="s">
        <v>60</v>
      </c>
      <c r="C30" s="13">
        <v>2500.0500000000002</v>
      </c>
      <c r="E30" s="40">
        <f t="shared" si="0"/>
        <v>2500.0500000000002</v>
      </c>
      <c r="F30" s="40">
        <f t="shared" si="1"/>
        <v>50.001000000000005</v>
      </c>
      <c r="G30" s="40">
        <f t="shared" si="2"/>
        <v>187.50375</v>
      </c>
      <c r="H30" s="40">
        <f t="shared" si="3"/>
        <v>2737.5547500000002</v>
      </c>
      <c r="I30" s="40">
        <f t="shared" si="4"/>
        <v>438.00876000000005</v>
      </c>
      <c r="J30" s="40">
        <f t="shared" si="5"/>
        <v>3175.5635100000004</v>
      </c>
      <c r="L30" s="56" t="s">
        <v>187</v>
      </c>
      <c r="M30" s="56" t="s">
        <v>207</v>
      </c>
    </row>
    <row r="31" spans="1:13" ht="15.75">
      <c r="A31" s="2" t="s">
        <v>61</v>
      </c>
      <c r="B31" s="1" t="s">
        <v>62</v>
      </c>
      <c r="C31" s="13">
        <v>38036.25</v>
      </c>
      <c r="E31" s="40">
        <f t="shared" si="0"/>
        <v>38036.25</v>
      </c>
      <c r="F31" s="40">
        <f t="shared" si="1"/>
        <v>760.72500000000002</v>
      </c>
      <c r="G31" s="40">
        <f t="shared" si="2"/>
        <v>2852.71875</v>
      </c>
      <c r="H31" s="40">
        <f t="shared" si="3"/>
        <v>41649.693749999999</v>
      </c>
      <c r="I31" s="40">
        <f t="shared" si="4"/>
        <v>6663.951</v>
      </c>
      <c r="J31" s="40">
        <f t="shared" si="5"/>
        <v>48313.644749999999</v>
      </c>
      <c r="L31" s="56" t="s">
        <v>183</v>
      </c>
      <c r="M31" s="56" t="s">
        <v>208</v>
      </c>
    </row>
    <row r="32" spans="1:13" ht="15.75">
      <c r="A32" s="2" t="s">
        <v>63</v>
      </c>
      <c r="B32" s="1" t="s">
        <v>64</v>
      </c>
      <c r="C32" s="13">
        <v>3000</v>
      </c>
      <c r="E32" s="40">
        <f t="shared" si="0"/>
        <v>3000</v>
      </c>
      <c r="F32" s="40">
        <f t="shared" si="1"/>
        <v>60</v>
      </c>
      <c r="G32" s="40">
        <f t="shared" si="2"/>
        <v>225</v>
      </c>
      <c r="H32" s="40">
        <f t="shared" si="3"/>
        <v>3285</v>
      </c>
      <c r="I32" s="40">
        <f t="shared" si="4"/>
        <v>525.6</v>
      </c>
      <c r="J32" s="40">
        <f t="shared" si="5"/>
        <v>3810.6</v>
      </c>
      <c r="L32" s="56" t="s">
        <v>183</v>
      </c>
      <c r="M32" s="56" t="s">
        <v>209</v>
      </c>
    </row>
    <row r="33" spans="1:13" ht="15.75" hidden="1">
      <c r="A33" s="2" t="s">
        <v>65</v>
      </c>
      <c r="B33" s="1" t="s">
        <v>66</v>
      </c>
      <c r="C33" s="13">
        <v>1962.86</v>
      </c>
      <c r="E33" s="40">
        <f t="shared" si="0"/>
        <v>1962.86</v>
      </c>
      <c r="F33" s="40">
        <f t="shared" si="1"/>
        <v>39.257199999999997</v>
      </c>
      <c r="G33" s="40">
        <f t="shared" si="2"/>
        <v>147.21449999999999</v>
      </c>
      <c r="H33" s="40">
        <f t="shared" si="3"/>
        <v>2149.3316999999997</v>
      </c>
      <c r="I33" s="40">
        <f t="shared" si="4"/>
        <v>343.89307199999996</v>
      </c>
      <c r="J33" s="40">
        <f t="shared" si="5"/>
        <v>2493.2247719999996</v>
      </c>
      <c r="L33" s="59" t="s">
        <v>196</v>
      </c>
      <c r="M33" s="59" t="s">
        <v>210</v>
      </c>
    </row>
    <row r="34" spans="1:13" ht="15.75">
      <c r="A34" s="2" t="s">
        <v>67</v>
      </c>
      <c r="B34" s="1" t="s">
        <v>68</v>
      </c>
      <c r="C34" s="13">
        <v>7500</v>
      </c>
      <c r="E34" s="40">
        <f t="shared" si="0"/>
        <v>7500</v>
      </c>
      <c r="F34" s="40">
        <f t="shared" si="1"/>
        <v>150</v>
      </c>
      <c r="G34" s="40">
        <f t="shared" si="2"/>
        <v>562.5</v>
      </c>
      <c r="H34" s="40">
        <f t="shared" si="3"/>
        <v>8212.5</v>
      </c>
      <c r="I34" s="40">
        <f t="shared" si="4"/>
        <v>1314</v>
      </c>
      <c r="J34" s="40">
        <f t="shared" si="5"/>
        <v>9526.5</v>
      </c>
      <c r="L34" s="56" t="s">
        <v>183</v>
      </c>
      <c r="M34" s="57" t="s">
        <v>211</v>
      </c>
    </row>
    <row r="35" spans="1:13" ht="15.75" hidden="1">
      <c r="A35" s="2" t="s">
        <v>69</v>
      </c>
      <c r="B35" s="1" t="s">
        <v>70</v>
      </c>
      <c r="C35" s="13">
        <v>4352.3999999999996</v>
      </c>
      <c r="E35" s="40">
        <f t="shared" si="0"/>
        <v>4352.3999999999996</v>
      </c>
      <c r="F35" s="40">
        <f t="shared" si="1"/>
        <v>87.047999999999988</v>
      </c>
      <c r="G35" s="40">
        <f t="shared" si="2"/>
        <v>326.42999999999995</v>
      </c>
      <c r="H35" s="40">
        <f t="shared" si="3"/>
        <v>4765.8779999999997</v>
      </c>
      <c r="I35" s="40">
        <f t="shared" si="4"/>
        <v>762.54048</v>
      </c>
      <c r="J35" s="40">
        <f t="shared" si="5"/>
        <v>5528.4184799999994</v>
      </c>
      <c r="L35" s="56" t="s">
        <v>196</v>
      </c>
      <c r="M35" s="57" t="s">
        <v>212</v>
      </c>
    </row>
    <row r="36" spans="1:13" ht="15.75" hidden="1">
      <c r="A36" s="2" t="s">
        <v>71</v>
      </c>
      <c r="B36" s="1" t="s">
        <v>72</v>
      </c>
      <c r="C36" s="13">
        <v>3750</v>
      </c>
      <c r="E36" s="40">
        <f t="shared" si="0"/>
        <v>3750</v>
      </c>
      <c r="F36" s="40">
        <f t="shared" si="1"/>
        <v>75</v>
      </c>
      <c r="G36" s="40">
        <f t="shared" si="2"/>
        <v>281.25</v>
      </c>
      <c r="H36" s="40">
        <f t="shared" si="3"/>
        <v>4106.25</v>
      </c>
      <c r="I36" s="40">
        <f t="shared" si="4"/>
        <v>657</v>
      </c>
      <c r="J36" s="40">
        <f t="shared" si="5"/>
        <v>4763.25</v>
      </c>
      <c r="L36" s="56" t="s">
        <v>187</v>
      </c>
      <c r="M36" s="57" t="s">
        <v>213</v>
      </c>
    </row>
    <row r="37" spans="1:13" ht="15.75">
      <c r="A37" s="2" t="s">
        <v>73</v>
      </c>
      <c r="B37" s="1" t="s">
        <v>74</v>
      </c>
      <c r="C37" s="13">
        <v>3600.98</v>
      </c>
      <c r="E37" s="40">
        <f t="shared" si="0"/>
        <v>3600.98</v>
      </c>
      <c r="F37" s="40">
        <f t="shared" si="1"/>
        <v>72.019599999999997</v>
      </c>
      <c r="G37" s="40">
        <f t="shared" si="2"/>
        <v>270.07349999999997</v>
      </c>
      <c r="H37" s="40">
        <f t="shared" si="3"/>
        <v>3943.0731000000001</v>
      </c>
      <c r="I37" s="40">
        <f t="shared" si="4"/>
        <v>630.89169600000002</v>
      </c>
      <c r="J37" s="40">
        <f t="shared" si="5"/>
        <v>4573.9647960000002</v>
      </c>
      <c r="L37" s="56" t="s">
        <v>183</v>
      </c>
      <c r="M37" s="57" t="s">
        <v>214</v>
      </c>
    </row>
    <row r="38" spans="1:13" ht="15.75" hidden="1">
      <c r="A38" s="2" t="s">
        <v>75</v>
      </c>
      <c r="B38" s="1" t="s">
        <v>76</v>
      </c>
      <c r="C38" s="13">
        <v>5242.6000000000004</v>
      </c>
      <c r="E38" s="40">
        <f t="shared" si="0"/>
        <v>5242.6000000000004</v>
      </c>
      <c r="F38" s="40">
        <f t="shared" si="1"/>
        <v>104.852</v>
      </c>
      <c r="G38" s="40">
        <f t="shared" si="2"/>
        <v>393.19499999999999</v>
      </c>
      <c r="H38" s="40">
        <f t="shared" si="3"/>
        <v>5740.6469999999999</v>
      </c>
      <c r="I38" s="40">
        <f t="shared" si="4"/>
        <v>918.50351999999998</v>
      </c>
      <c r="J38" s="40">
        <f t="shared" si="5"/>
        <v>6659.1505200000001</v>
      </c>
      <c r="L38" s="56" t="s">
        <v>196</v>
      </c>
      <c r="M38" s="56" t="s">
        <v>215</v>
      </c>
    </row>
    <row r="39" spans="1:13" ht="15.75" hidden="1">
      <c r="A39" s="2" t="s">
        <v>77</v>
      </c>
      <c r="B39" s="1" t="s">
        <v>78</v>
      </c>
      <c r="C39" s="13">
        <v>4610.05</v>
      </c>
      <c r="E39" s="40">
        <f t="shared" si="0"/>
        <v>4610.05</v>
      </c>
      <c r="F39" s="40">
        <f t="shared" si="1"/>
        <v>92.201000000000008</v>
      </c>
      <c r="G39" s="40">
        <f t="shared" si="2"/>
        <v>345.75375000000003</v>
      </c>
      <c r="H39" s="40">
        <f t="shared" si="3"/>
        <v>5048.0047500000001</v>
      </c>
      <c r="I39" s="40">
        <f t="shared" si="4"/>
        <v>807.68076000000008</v>
      </c>
      <c r="J39" s="40">
        <f t="shared" si="5"/>
        <v>5855.6855100000002</v>
      </c>
      <c r="L39" s="56" t="s">
        <v>187</v>
      </c>
      <c r="M39" s="57" t="s">
        <v>216</v>
      </c>
    </row>
    <row r="40" spans="1:13" ht="15.75" hidden="1">
      <c r="A40" s="2" t="s">
        <v>79</v>
      </c>
      <c r="B40" s="1" t="s">
        <v>80</v>
      </c>
      <c r="C40" s="13">
        <v>2500.0500000000002</v>
      </c>
      <c r="E40" s="40">
        <f t="shared" si="0"/>
        <v>2500.0500000000002</v>
      </c>
      <c r="F40" s="40">
        <f t="shared" si="1"/>
        <v>50.001000000000005</v>
      </c>
      <c r="G40" s="40">
        <f t="shared" si="2"/>
        <v>187.50375</v>
      </c>
      <c r="H40" s="40">
        <f t="shared" si="3"/>
        <v>2737.5547500000002</v>
      </c>
      <c r="I40" s="40">
        <f t="shared" si="4"/>
        <v>438.00876000000005</v>
      </c>
      <c r="J40" s="40">
        <f t="shared" si="5"/>
        <v>3175.5635100000004</v>
      </c>
      <c r="L40" s="56" t="s">
        <v>187</v>
      </c>
      <c r="M40" s="57" t="s">
        <v>217</v>
      </c>
    </row>
    <row r="41" spans="1:13" ht="15.75" hidden="1">
      <c r="A41" s="2" t="s">
        <v>81</v>
      </c>
      <c r="B41" s="1" t="s">
        <v>82</v>
      </c>
      <c r="C41" s="13">
        <v>5120.6000000000004</v>
      </c>
      <c r="E41" s="40">
        <f t="shared" si="0"/>
        <v>5120.6000000000004</v>
      </c>
      <c r="F41" s="40">
        <f t="shared" si="1"/>
        <v>102.41200000000001</v>
      </c>
      <c r="G41" s="40">
        <f t="shared" si="2"/>
        <v>384.04500000000002</v>
      </c>
      <c r="H41" s="40">
        <f t="shared" si="3"/>
        <v>5607.0570000000007</v>
      </c>
      <c r="I41" s="40">
        <f t="shared" si="4"/>
        <v>897.12912000000017</v>
      </c>
      <c r="J41" s="40">
        <f t="shared" si="5"/>
        <v>6504.1861200000012</v>
      </c>
      <c r="L41" s="56" t="s">
        <v>196</v>
      </c>
      <c r="M41" s="56" t="s">
        <v>218</v>
      </c>
    </row>
    <row r="42" spans="1:13" ht="15.75">
      <c r="A42" s="2" t="s">
        <v>83</v>
      </c>
      <c r="B42" s="1" t="s">
        <v>84</v>
      </c>
      <c r="C42" s="13">
        <v>4000.05</v>
      </c>
      <c r="E42" s="40">
        <f t="shared" si="0"/>
        <v>4000.05</v>
      </c>
      <c r="F42" s="40">
        <f t="shared" si="1"/>
        <v>80.001000000000005</v>
      </c>
      <c r="G42" s="40">
        <f t="shared" si="2"/>
        <v>300.00375000000003</v>
      </c>
      <c r="H42" s="40">
        <f t="shared" si="3"/>
        <v>4380.0547500000002</v>
      </c>
      <c r="I42" s="40">
        <f t="shared" si="4"/>
        <v>700.80876000000001</v>
      </c>
      <c r="J42" s="40">
        <f t="shared" si="5"/>
        <v>5080.8635100000001</v>
      </c>
      <c r="L42" s="57" t="s">
        <v>183</v>
      </c>
      <c r="M42" s="57" t="s">
        <v>219</v>
      </c>
    </row>
    <row r="43" spans="1:13" ht="15.75" hidden="1">
      <c r="A43" s="2" t="s">
        <v>85</v>
      </c>
      <c r="B43" s="1" t="s">
        <v>86</v>
      </c>
      <c r="C43" s="13">
        <v>1750.05</v>
      </c>
      <c r="E43" s="40">
        <f t="shared" si="0"/>
        <v>1750.05</v>
      </c>
      <c r="F43" s="40">
        <f t="shared" si="1"/>
        <v>35.000999999999998</v>
      </c>
      <c r="G43" s="40">
        <f t="shared" si="2"/>
        <v>131.25375</v>
      </c>
      <c r="H43" s="40">
        <f t="shared" si="3"/>
        <v>1916.30475</v>
      </c>
      <c r="I43" s="40">
        <f t="shared" si="4"/>
        <v>306.60876000000002</v>
      </c>
      <c r="J43" s="40">
        <f t="shared" si="5"/>
        <v>2222.9135099999999</v>
      </c>
      <c r="L43" s="56" t="s">
        <v>187</v>
      </c>
      <c r="M43" s="56" t="s">
        <v>220</v>
      </c>
    </row>
    <row r="44" spans="1:13" ht="15.75" hidden="1">
      <c r="A44" s="2" t="s">
        <v>87</v>
      </c>
      <c r="B44" s="1" t="s">
        <v>88</v>
      </c>
      <c r="C44" s="13">
        <v>2750.1</v>
      </c>
      <c r="E44" s="40">
        <f t="shared" si="0"/>
        <v>2750.1</v>
      </c>
      <c r="F44" s="40">
        <f t="shared" si="1"/>
        <v>55.002000000000002</v>
      </c>
      <c r="G44" s="40">
        <f t="shared" si="2"/>
        <v>206.25749999999999</v>
      </c>
      <c r="H44" s="40">
        <f t="shared" si="3"/>
        <v>3011.3595</v>
      </c>
      <c r="I44" s="40">
        <f t="shared" si="4"/>
        <v>481.81752</v>
      </c>
      <c r="J44" s="40">
        <f t="shared" si="5"/>
        <v>3493.1770200000001</v>
      </c>
      <c r="L44" s="56" t="s">
        <v>185</v>
      </c>
      <c r="M44" s="57" t="s">
        <v>221</v>
      </c>
    </row>
    <row r="45" spans="1:13" ht="15.75" hidden="1">
      <c r="A45" s="2" t="s">
        <v>89</v>
      </c>
      <c r="B45" s="1" t="s">
        <v>90</v>
      </c>
      <c r="C45" s="13">
        <v>9948</v>
      </c>
      <c r="E45" s="40">
        <f t="shared" si="0"/>
        <v>9948</v>
      </c>
      <c r="F45" s="40">
        <f t="shared" si="1"/>
        <v>198.96</v>
      </c>
      <c r="G45" s="40">
        <f t="shared" si="2"/>
        <v>746.1</v>
      </c>
      <c r="H45" s="40">
        <f t="shared" si="3"/>
        <v>10893.06</v>
      </c>
      <c r="I45" s="40">
        <f t="shared" si="4"/>
        <v>1742.8896</v>
      </c>
      <c r="J45" s="40">
        <f t="shared" si="5"/>
        <v>12635.9496</v>
      </c>
      <c r="L45" s="56" t="s">
        <v>187</v>
      </c>
      <c r="M45" s="56" t="s">
        <v>222</v>
      </c>
    </row>
    <row r="46" spans="1:13" ht="15.75" hidden="1">
      <c r="A46" s="2" t="s">
        <v>91</v>
      </c>
      <c r="B46" s="1" t="s">
        <v>92</v>
      </c>
      <c r="C46" s="13">
        <v>5130.1000000000004</v>
      </c>
      <c r="E46" s="40">
        <f t="shared" si="0"/>
        <v>5130.1000000000004</v>
      </c>
      <c r="F46" s="40">
        <f t="shared" si="1"/>
        <v>102.602</v>
      </c>
      <c r="G46" s="40">
        <f t="shared" si="2"/>
        <v>384.75749999999999</v>
      </c>
      <c r="H46" s="40">
        <f t="shared" si="3"/>
        <v>5617.4594999999999</v>
      </c>
      <c r="I46" s="40">
        <f t="shared" si="4"/>
        <v>898.79352000000006</v>
      </c>
      <c r="J46" s="40">
        <f t="shared" si="5"/>
        <v>6516.2530200000001</v>
      </c>
      <c r="L46" s="56" t="s">
        <v>185</v>
      </c>
      <c r="M46" s="56" t="s">
        <v>223</v>
      </c>
    </row>
    <row r="47" spans="1:13" ht="15.75">
      <c r="A47" s="2" t="s">
        <v>93</v>
      </c>
      <c r="B47" s="1" t="s">
        <v>94</v>
      </c>
      <c r="C47" s="13">
        <v>7000.05</v>
      </c>
      <c r="E47" s="40">
        <f t="shared" si="0"/>
        <v>7000.05</v>
      </c>
      <c r="F47" s="40">
        <f t="shared" si="1"/>
        <v>140.001</v>
      </c>
      <c r="G47" s="40">
        <f t="shared" si="2"/>
        <v>525.00374999999997</v>
      </c>
      <c r="H47" s="40">
        <f t="shared" si="3"/>
        <v>7665.0547500000002</v>
      </c>
      <c r="I47" s="40">
        <f t="shared" si="4"/>
        <v>1226.40876</v>
      </c>
      <c r="J47" s="40">
        <f t="shared" si="5"/>
        <v>8891.4635099999996</v>
      </c>
      <c r="L47" s="57" t="s">
        <v>183</v>
      </c>
      <c r="M47" s="56" t="s">
        <v>224</v>
      </c>
    </row>
    <row r="48" spans="1:13" ht="15.75" hidden="1">
      <c r="A48" s="2" t="s">
        <v>95</v>
      </c>
      <c r="B48" s="1" t="s">
        <v>96</v>
      </c>
      <c r="C48" s="13">
        <v>4352.3999999999996</v>
      </c>
      <c r="E48" s="40">
        <f t="shared" si="0"/>
        <v>4352.3999999999996</v>
      </c>
      <c r="F48" s="40">
        <f t="shared" si="1"/>
        <v>87.047999999999988</v>
      </c>
      <c r="G48" s="40">
        <f t="shared" si="2"/>
        <v>326.42999999999995</v>
      </c>
      <c r="H48" s="40">
        <f t="shared" si="3"/>
        <v>4765.8779999999997</v>
      </c>
      <c r="I48" s="40">
        <f t="shared" si="4"/>
        <v>762.54048</v>
      </c>
      <c r="J48" s="40">
        <f t="shared" si="5"/>
        <v>5528.4184799999994</v>
      </c>
      <c r="L48" s="56" t="s">
        <v>196</v>
      </c>
      <c r="M48" s="56" t="s">
        <v>225</v>
      </c>
    </row>
    <row r="49" spans="1:13" ht="15.75">
      <c r="A49" s="2" t="s">
        <v>97</v>
      </c>
      <c r="B49" s="1" t="s">
        <v>98</v>
      </c>
      <c r="C49" s="13">
        <v>2799.9</v>
      </c>
      <c r="E49" s="40">
        <f t="shared" si="0"/>
        <v>2799.9</v>
      </c>
      <c r="F49" s="40">
        <f t="shared" si="1"/>
        <v>55.998000000000005</v>
      </c>
      <c r="G49" s="40">
        <f t="shared" si="2"/>
        <v>209.99250000000001</v>
      </c>
      <c r="H49" s="40">
        <f t="shared" si="3"/>
        <v>3065.8905</v>
      </c>
      <c r="I49" s="40">
        <f t="shared" si="4"/>
        <v>490.54248000000001</v>
      </c>
      <c r="J49" s="40">
        <f t="shared" si="5"/>
        <v>3556.43298</v>
      </c>
      <c r="L49" s="56" t="s">
        <v>183</v>
      </c>
      <c r="M49" s="56" t="s">
        <v>226</v>
      </c>
    </row>
    <row r="50" spans="1:13" ht="15.75" hidden="1">
      <c r="A50" s="2" t="s">
        <v>99</v>
      </c>
      <c r="B50" s="1" t="s">
        <v>100</v>
      </c>
      <c r="C50" s="13">
        <v>2799.9</v>
      </c>
      <c r="E50" s="40">
        <f t="shared" si="0"/>
        <v>2799.9</v>
      </c>
      <c r="F50" s="40">
        <f t="shared" si="1"/>
        <v>55.998000000000005</v>
      </c>
      <c r="G50" s="40">
        <f t="shared" si="2"/>
        <v>209.99250000000001</v>
      </c>
      <c r="H50" s="40">
        <f t="shared" si="3"/>
        <v>3065.8905</v>
      </c>
      <c r="I50" s="40">
        <f t="shared" si="4"/>
        <v>490.54248000000001</v>
      </c>
      <c r="J50" s="40">
        <f t="shared" si="5"/>
        <v>3556.43298</v>
      </c>
      <c r="L50" s="56" t="s">
        <v>185</v>
      </c>
      <c r="M50" s="56" t="s">
        <v>227</v>
      </c>
    </row>
    <row r="51" spans="1:13" ht="15.75" hidden="1">
      <c r="A51" s="2" t="s">
        <v>101</v>
      </c>
      <c r="B51" s="1" t="s">
        <v>102</v>
      </c>
      <c r="C51" s="13">
        <v>7500</v>
      </c>
      <c r="E51" s="40">
        <f t="shared" si="0"/>
        <v>7500</v>
      </c>
      <c r="F51" s="40">
        <f t="shared" si="1"/>
        <v>150</v>
      </c>
      <c r="G51" s="40">
        <f t="shared" si="2"/>
        <v>562.5</v>
      </c>
      <c r="H51" s="40">
        <f t="shared" si="3"/>
        <v>8212.5</v>
      </c>
      <c r="I51" s="40">
        <f t="shared" si="4"/>
        <v>1314</v>
      </c>
      <c r="J51" s="40">
        <f t="shared" si="5"/>
        <v>9526.5</v>
      </c>
      <c r="L51" s="56" t="s">
        <v>228</v>
      </c>
      <c r="M51" s="56" t="s">
        <v>229</v>
      </c>
    </row>
    <row r="52" spans="1:13" ht="15.75" hidden="1">
      <c r="A52" s="2" t="s">
        <v>103</v>
      </c>
      <c r="B52" s="1" t="s">
        <v>104</v>
      </c>
      <c r="C52" s="13">
        <v>2500.0500000000002</v>
      </c>
      <c r="E52" s="40">
        <f t="shared" si="0"/>
        <v>2500.0500000000002</v>
      </c>
      <c r="F52" s="40">
        <f t="shared" si="1"/>
        <v>50.001000000000005</v>
      </c>
      <c r="G52" s="40">
        <f t="shared" si="2"/>
        <v>187.50375</v>
      </c>
      <c r="H52" s="40">
        <f t="shared" si="3"/>
        <v>2737.5547500000002</v>
      </c>
      <c r="I52" s="40">
        <f t="shared" si="4"/>
        <v>438.00876000000005</v>
      </c>
      <c r="J52" s="40">
        <f t="shared" si="5"/>
        <v>3175.5635100000004</v>
      </c>
      <c r="L52" s="56" t="s">
        <v>187</v>
      </c>
      <c r="M52" s="57" t="s">
        <v>230</v>
      </c>
    </row>
    <row r="53" spans="1:13" ht="15.75" hidden="1">
      <c r="A53" s="2" t="s">
        <v>105</v>
      </c>
      <c r="B53" s="1" t="s">
        <v>106</v>
      </c>
      <c r="C53" s="13">
        <v>2250</v>
      </c>
      <c r="E53" s="40">
        <f t="shared" si="0"/>
        <v>2250</v>
      </c>
      <c r="F53" s="40">
        <f t="shared" si="1"/>
        <v>45</v>
      </c>
      <c r="G53" s="40">
        <f t="shared" si="2"/>
        <v>168.75</v>
      </c>
      <c r="H53" s="40">
        <f t="shared" si="3"/>
        <v>2463.75</v>
      </c>
      <c r="I53" s="40">
        <f t="shared" si="4"/>
        <v>394.2</v>
      </c>
      <c r="J53" s="40">
        <f t="shared" si="5"/>
        <v>2857.95</v>
      </c>
      <c r="L53" s="56" t="s">
        <v>189</v>
      </c>
      <c r="M53" s="56" t="s">
        <v>231</v>
      </c>
    </row>
    <row r="54" spans="1:13" ht="15.75" hidden="1">
      <c r="A54" s="2" t="s">
        <v>107</v>
      </c>
      <c r="B54" s="1" t="s">
        <v>108</v>
      </c>
      <c r="C54" s="13">
        <v>1750.05</v>
      </c>
      <c r="E54" s="40">
        <f t="shared" si="0"/>
        <v>1750.05</v>
      </c>
      <c r="F54" s="40">
        <f t="shared" si="1"/>
        <v>35.000999999999998</v>
      </c>
      <c r="G54" s="40">
        <f t="shared" si="2"/>
        <v>131.25375</v>
      </c>
      <c r="H54" s="40">
        <f t="shared" si="3"/>
        <v>1916.30475</v>
      </c>
      <c r="I54" s="40">
        <f t="shared" si="4"/>
        <v>306.60876000000002</v>
      </c>
      <c r="J54" s="40">
        <f t="shared" si="5"/>
        <v>2222.9135099999999</v>
      </c>
      <c r="L54" s="56" t="s">
        <v>187</v>
      </c>
      <c r="M54" s="56" t="s">
        <v>232</v>
      </c>
    </row>
    <row r="55" spans="1:13" ht="15.75" hidden="1">
      <c r="A55" s="2" t="s">
        <v>109</v>
      </c>
      <c r="B55" s="1" t="s">
        <v>110</v>
      </c>
      <c r="C55" s="13">
        <v>1500.03</v>
      </c>
      <c r="E55" s="40">
        <f t="shared" si="0"/>
        <v>1500.03</v>
      </c>
      <c r="F55" s="40">
        <f t="shared" si="1"/>
        <v>30.000599999999999</v>
      </c>
      <c r="G55" s="40">
        <f t="shared" si="2"/>
        <v>112.50224999999999</v>
      </c>
      <c r="H55" s="40">
        <f t="shared" si="3"/>
        <v>1642.5328500000001</v>
      </c>
      <c r="I55" s="40">
        <f t="shared" si="4"/>
        <v>262.80525599999999</v>
      </c>
      <c r="J55" s="40">
        <f t="shared" si="5"/>
        <v>1905.3381060000002</v>
      </c>
      <c r="L55" s="59" t="s">
        <v>187</v>
      </c>
      <c r="M55" s="59" t="s">
        <v>233</v>
      </c>
    </row>
    <row r="56" spans="1:13" ht="15.75" hidden="1">
      <c r="A56" s="2" t="s">
        <v>111</v>
      </c>
      <c r="B56" s="1" t="s">
        <v>112</v>
      </c>
      <c r="C56" s="13">
        <v>6602.85</v>
      </c>
      <c r="E56" s="40">
        <f t="shared" si="0"/>
        <v>6602.85</v>
      </c>
      <c r="F56" s="40">
        <f t="shared" si="1"/>
        <v>132.05700000000002</v>
      </c>
      <c r="G56" s="40">
        <f t="shared" si="2"/>
        <v>495.21375</v>
      </c>
      <c r="H56" s="40">
        <f t="shared" si="3"/>
        <v>7230.12075</v>
      </c>
      <c r="I56" s="40">
        <f t="shared" si="4"/>
        <v>1156.8193200000001</v>
      </c>
      <c r="J56" s="40">
        <f t="shared" si="5"/>
        <v>8386.9400700000006</v>
      </c>
      <c r="L56" s="56" t="s">
        <v>196</v>
      </c>
      <c r="M56" s="56" t="s">
        <v>234</v>
      </c>
    </row>
    <row r="57" spans="1:13" ht="15.75">
      <c r="A57" s="2" t="s">
        <v>113</v>
      </c>
      <c r="B57" s="1" t="s">
        <v>114</v>
      </c>
      <c r="C57" s="13">
        <v>3000</v>
      </c>
      <c r="E57" s="40">
        <f t="shared" si="0"/>
        <v>3000</v>
      </c>
      <c r="F57" s="40">
        <f t="shared" si="1"/>
        <v>60</v>
      </c>
      <c r="G57" s="40">
        <f t="shared" si="2"/>
        <v>225</v>
      </c>
      <c r="H57" s="40">
        <f t="shared" si="3"/>
        <v>3285</v>
      </c>
      <c r="I57" s="40">
        <f t="shared" si="4"/>
        <v>525.6</v>
      </c>
      <c r="J57" s="40">
        <f t="shared" si="5"/>
        <v>3810.6</v>
      </c>
      <c r="L57" s="56" t="s">
        <v>183</v>
      </c>
      <c r="M57" s="56" t="s">
        <v>235</v>
      </c>
    </row>
    <row r="58" spans="1:13" ht="15.75">
      <c r="A58" s="2" t="s">
        <v>115</v>
      </c>
      <c r="B58" s="1" t="s">
        <v>116</v>
      </c>
      <c r="C58" s="13">
        <v>3499.95</v>
      </c>
      <c r="E58" s="40">
        <f t="shared" si="0"/>
        <v>3499.95</v>
      </c>
      <c r="F58" s="40">
        <f t="shared" si="1"/>
        <v>69.998999999999995</v>
      </c>
      <c r="G58" s="40">
        <f t="shared" si="2"/>
        <v>262.49624999999997</v>
      </c>
      <c r="H58" s="40">
        <f t="shared" si="3"/>
        <v>3832.4452499999998</v>
      </c>
      <c r="I58" s="40">
        <f t="shared" si="4"/>
        <v>613.19123999999999</v>
      </c>
      <c r="J58" s="40">
        <f t="shared" si="5"/>
        <v>4445.6364899999999</v>
      </c>
      <c r="L58" s="56" t="s">
        <v>183</v>
      </c>
      <c r="M58" s="56" t="s">
        <v>236</v>
      </c>
    </row>
    <row r="59" spans="1:13" ht="15.75" hidden="1">
      <c r="A59" s="2" t="s">
        <v>117</v>
      </c>
      <c r="B59" s="1" t="s">
        <v>118</v>
      </c>
      <c r="C59" s="13">
        <v>3702.6</v>
      </c>
      <c r="E59" s="40">
        <f t="shared" si="0"/>
        <v>3702.6</v>
      </c>
      <c r="F59" s="40">
        <f t="shared" si="1"/>
        <v>74.052000000000007</v>
      </c>
      <c r="G59" s="40">
        <f t="shared" si="2"/>
        <v>277.69499999999999</v>
      </c>
      <c r="H59" s="40">
        <f t="shared" si="3"/>
        <v>4054.3470000000002</v>
      </c>
      <c r="I59" s="40">
        <f t="shared" si="4"/>
        <v>648.6955200000001</v>
      </c>
      <c r="J59" s="40">
        <f t="shared" si="5"/>
        <v>4703.04252</v>
      </c>
      <c r="L59" s="56" t="s">
        <v>196</v>
      </c>
      <c r="M59" s="56" t="s">
        <v>237</v>
      </c>
    </row>
    <row r="60" spans="1:13" ht="15.75" hidden="1">
      <c r="A60" s="2" t="s">
        <v>119</v>
      </c>
      <c r="B60" s="1" t="s">
        <v>120</v>
      </c>
      <c r="C60" s="13">
        <v>1999.95</v>
      </c>
      <c r="E60" s="40">
        <f t="shared" si="0"/>
        <v>1999.95</v>
      </c>
      <c r="F60" s="40">
        <f t="shared" si="1"/>
        <v>39.999000000000002</v>
      </c>
      <c r="G60" s="40">
        <f t="shared" si="2"/>
        <v>149.99625</v>
      </c>
      <c r="H60" s="40">
        <f t="shared" si="3"/>
        <v>2189.9452500000002</v>
      </c>
      <c r="I60" s="40">
        <f t="shared" si="4"/>
        <v>350.39124000000004</v>
      </c>
      <c r="J60" s="40">
        <f t="shared" si="5"/>
        <v>2540.3364900000001</v>
      </c>
      <c r="L60" s="56" t="s">
        <v>238</v>
      </c>
      <c r="M60" s="56" t="s">
        <v>239</v>
      </c>
    </row>
    <row r="61" spans="1:13" ht="15.75" hidden="1">
      <c r="A61" s="2" t="s">
        <v>121</v>
      </c>
      <c r="B61" s="1" t="s">
        <v>122</v>
      </c>
      <c r="C61" s="13">
        <v>7548.6</v>
      </c>
      <c r="E61" s="40">
        <f t="shared" si="0"/>
        <v>7548.6</v>
      </c>
      <c r="F61" s="40">
        <f t="shared" si="1"/>
        <v>150.97200000000001</v>
      </c>
      <c r="G61" s="40">
        <f t="shared" si="2"/>
        <v>566.14499999999998</v>
      </c>
      <c r="H61" s="40">
        <f t="shared" si="3"/>
        <v>8265.7170000000006</v>
      </c>
      <c r="I61" s="40">
        <f t="shared" si="4"/>
        <v>1322.5147200000001</v>
      </c>
      <c r="J61" s="40">
        <f t="shared" si="5"/>
        <v>9588.2317199999998</v>
      </c>
      <c r="L61" s="57" t="s">
        <v>196</v>
      </c>
      <c r="M61" s="57" t="s">
        <v>240</v>
      </c>
    </row>
    <row r="62" spans="1:13" ht="15.75" hidden="1">
      <c r="A62" s="2" t="s">
        <v>123</v>
      </c>
      <c r="B62" s="1" t="s">
        <v>124</v>
      </c>
      <c r="C62" s="13">
        <v>3000</v>
      </c>
      <c r="E62" s="40">
        <f t="shared" si="0"/>
        <v>3000</v>
      </c>
      <c r="F62" s="40">
        <f t="shared" si="1"/>
        <v>60</v>
      </c>
      <c r="G62" s="40">
        <f t="shared" si="2"/>
        <v>225</v>
      </c>
      <c r="H62" s="40">
        <f t="shared" si="3"/>
        <v>3285</v>
      </c>
      <c r="I62" s="40">
        <f t="shared" si="4"/>
        <v>525.6</v>
      </c>
      <c r="J62" s="40">
        <f t="shared" si="5"/>
        <v>3810.6</v>
      </c>
      <c r="L62" s="56" t="s">
        <v>185</v>
      </c>
      <c r="M62" s="57" t="s">
        <v>241</v>
      </c>
    </row>
    <row r="63" spans="1:13" ht="15.75" hidden="1">
      <c r="A63" s="2" t="s">
        <v>125</v>
      </c>
      <c r="B63" s="1" t="s">
        <v>126</v>
      </c>
      <c r="C63" s="13">
        <v>7000.05</v>
      </c>
      <c r="E63" s="40">
        <f t="shared" si="0"/>
        <v>7000.05</v>
      </c>
      <c r="F63" s="40">
        <f t="shared" si="1"/>
        <v>140.001</v>
      </c>
      <c r="G63" s="40">
        <f t="shared" si="2"/>
        <v>525.00374999999997</v>
      </c>
      <c r="H63" s="40">
        <f t="shared" si="3"/>
        <v>7665.0547500000002</v>
      </c>
      <c r="I63" s="40">
        <f t="shared" si="4"/>
        <v>1226.40876</v>
      </c>
      <c r="J63" s="40">
        <f t="shared" si="5"/>
        <v>8891.4635099999996</v>
      </c>
      <c r="L63" s="56" t="s">
        <v>238</v>
      </c>
      <c r="M63" s="56" t="s">
        <v>242</v>
      </c>
    </row>
    <row r="64" spans="1:13" ht="15.75">
      <c r="A64" s="2" t="s">
        <v>127</v>
      </c>
      <c r="B64" s="1" t="s">
        <v>128</v>
      </c>
      <c r="C64" s="13">
        <v>13800</v>
      </c>
      <c r="E64" s="40">
        <f t="shared" si="0"/>
        <v>13800</v>
      </c>
      <c r="F64" s="40">
        <f t="shared" si="1"/>
        <v>276</v>
      </c>
      <c r="G64" s="40">
        <f t="shared" si="2"/>
        <v>1035</v>
      </c>
      <c r="H64" s="40">
        <f t="shared" si="3"/>
        <v>15111</v>
      </c>
      <c r="I64" s="40">
        <f t="shared" si="4"/>
        <v>2417.7600000000002</v>
      </c>
      <c r="J64" s="40">
        <f t="shared" si="5"/>
        <v>17528.760000000002</v>
      </c>
      <c r="L64" s="56" t="s">
        <v>183</v>
      </c>
      <c r="M64" s="56" t="s">
        <v>243</v>
      </c>
    </row>
    <row r="65" spans="1:13" ht="15.75" hidden="1">
      <c r="A65" s="2" t="s">
        <v>129</v>
      </c>
      <c r="B65" s="1" t="s">
        <v>130</v>
      </c>
      <c r="C65" s="13">
        <v>5868.75</v>
      </c>
      <c r="E65" s="40">
        <f t="shared" si="0"/>
        <v>5868.75</v>
      </c>
      <c r="F65" s="40">
        <f t="shared" si="1"/>
        <v>117.375</v>
      </c>
      <c r="G65" s="40">
        <f t="shared" si="2"/>
        <v>440.15625</v>
      </c>
      <c r="H65" s="40">
        <f t="shared" si="3"/>
        <v>6426.28125</v>
      </c>
      <c r="I65" s="40">
        <f t="shared" si="4"/>
        <v>1028.2049999999999</v>
      </c>
      <c r="J65" s="40">
        <f t="shared" si="5"/>
        <v>7454.4862499999999</v>
      </c>
      <c r="L65" s="56" t="s">
        <v>187</v>
      </c>
      <c r="M65" s="56" t="s">
        <v>244</v>
      </c>
    </row>
    <row r="66" spans="1:13" ht="15.75" hidden="1">
      <c r="A66" s="2" t="s">
        <v>131</v>
      </c>
      <c r="B66" s="1" t="s">
        <v>132</v>
      </c>
      <c r="C66" s="13">
        <v>3750</v>
      </c>
      <c r="E66" s="40">
        <f t="shared" si="0"/>
        <v>3750</v>
      </c>
      <c r="F66" s="40">
        <f t="shared" si="1"/>
        <v>75</v>
      </c>
      <c r="G66" s="40">
        <f t="shared" si="2"/>
        <v>281.25</v>
      </c>
      <c r="H66" s="40">
        <f t="shared" si="3"/>
        <v>4106.25</v>
      </c>
      <c r="I66" s="40">
        <f t="shared" si="4"/>
        <v>657</v>
      </c>
      <c r="J66" s="40">
        <f t="shared" si="5"/>
        <v>4763.25</v>
      </c>
      <c r="L66" s="56" t="s">
        <v>185</v>
      </c>
      <c r="M66" s="56" t="s">
        <v>245</v>
      </c>
    </row>
    <row r="67" spans="1:13" ht="15.75" hidden="1">
      <c r="A67" s="2" t="s">
        <v>133</v>
      </c>
      <c r="B67" s="1" t="s">
        <v>134</v>
      </c>
      <c r="C67" s="13">
        <v>7032.6</v>
      </c>
      <c r="E67" s="40">
        <f t="shared" si="0"/>
        <v>7032.6</v>
      </c>
      <c r="F67" s="40">
        <f t="shared" si="1"/>
        <v>140.65200000000002</v>
      </c>
      <c r="G67" s="40">
        <f t="shared" si="2"/>
        <v>527.44500000000005</v>
      </c>
      <c r="H67" s="40">
        <f t="shared" si="3"/>
        <v>7700.6970000000001</v>
      </c>
      <c r="I67" s="40">
        <f t="shared" si="4"/>
        <v>1232.1115200000002</v>
      </c>
      <c r="J67" s="40">
        <f t="shared" si="5"/>
        <v>8932.8085200000005</v>
      </c>
      <c r="L67" s="56" t="s">
        <v>196</v>
      </c>
      <c r="M67" s="57" t="s">
        <v>246</v>
      </c>
    </row>
    <row r="68" spans="1:13" ht="15.75" hidden="1">
      <c r="A68" s="2" t="s">
        <v>135</v>
      </c>
      <c r="B68" s="1" t="s">
        <v>136</v>
      </c>
      <c r="C68" s="13">
        <v>1962.86</v>
      </c>
      <c r="E68" s="40">
        <f t="shared" si="0"/>
        <v>1962.86</v>
      </c>
      <c r="F68" s="40">
        <f t="shared" si="1"/>
        <v>39.257199999999997</v>
      </c>
      <c r="G68" s="40">
        <f t="shared" si="2"/>
        <v>147.21449999999999</v>
      </c>
      <c r="H68" s="40">
        <f t="shared" si="3"/>
        <v>2149.3316999999997</v>
      </c>
      <c r="I68" s="40">
        <f t="shared" si="4"/>
        <v>343.89307199999996</v>
      </c>
      <c r="J68" s="40">
        <f t="shared" si="5"/>
        <v>2493.2247719999996</v>
      </c>
      <c r="L68" s="59" t="s">
        <v>196</v>
      </c>
      <c r="M68" s="59" t="s">
        <v>247</v>
      </c>
    </row>
    <row r="69" spans="1:13" ht="15.75" hidden="1">
      <c r="A69" s="2" t="s">
        <v>137</v>
      </c>
      <c r="B69" s="1" t="s">
        <v>138</v>
      </c>
      <c r="C69" s="13">
        <v>3750</v>
      </c>
      <c r="E69" s="40">
        <f t="shared" si="0"/>
        <v>3750</v>
      </c>
      <c r="F69" s="40">
        <f t="shared" si="1"/>
        <v>75</v>
      </c>
      <c r="G69" s="40">
        <f t="shared" si="2"/>
        <v>281.25</v>
      </c>
      <c r="H69" s="40">
        <f t="shared" si="3"/>
        <v>4106.25</v>
      </c>
      <c r="I69" s="40">
        <f t="shared" si="4"/>
        <v>657</v>
      </c>
      <c r="J69" s="40">
        <f t="shared" si="5"/>
        <v>4763.25</v>
      </c>
      <c r="L69" s="56" t="s">
        <v>228</v>
      </c>
      <c r="M69" s="56" t="s">
        <v>248</v>
      </c>
    </row>
    <row r="70" spans="1:13" ht="15.75">
      <c r="A70" s="2" t="s">
        <v>139</v>
      </c>
      <c r="B70" s="1" t="s">
        <v>140</v>
      </c>
      <c r="C70" s="13">
        <v>5499.95</v>
      </c>
      <c r="E70" s="40">
        <f t="shared" si="0"/>
        <v>5499.95</v>
      </c>
      <c r="F70" s="40">
        <f t="shared" si="1"/>
        <v>109.999</v>
      </c>
      <c r="G70" s="40">
        <f t="shared" si="2"/>
        <v>412.49624999999997</v>
      </c>
      <c r="H70" s="40">
        <f t="shared" si="3"/>
        <v>6022.4452499999998</v>
      </c>
      <c r="I70" s="40">
        <f t="shared" si="4"/>
        <v>963.59123999999997</v>
      </c>
      <c r="J70" s="40">
        <f t="shared" si="5"/>
        <v>6986.0364899999995</v>
      </c>
      <c r="L70" s="56" t="s">
        <v>183</v>
      </c>
      <c r="M70" s="56" t="s">
        <v>249</v>
      </c>
    </row>
    <row r="71" spans="1:13" ht="15.75">
      <c r="A71" s="2" t="s">
        <v>141</v>
      </c>
      <c r="B71" s="1" t="s">
        <v>142</v>
      </c>
      <c r="C71" s="13">
        <v>3250.05</v>
      </c>
      <c r="E71" s="40">
        <f t="shared" si="0"/>
        <v>3250.05</v>
      </c>
      <c r="F71" s="40">
        <f t="shared" si="1"/>
        <v>65.001000000000005</v>
      </c>
      <c r="G71" s="40">
        <f t="shared" si="2"/>
        <v>243.75375</v>
      </c>
      <c r="H71" s="40">
        <f t="shared" si="3"/>
        <v>3558.8047500000002</v>
      </c>
      <c r="I71" s="40">
        <f t="shared" si="4"/>
        <v>569.40876000000003</v>
      </c>
      <c r="J71" s="40">
        <f t="shared" si="5"/>
        <v>4128.2135100000005</v>
      </c>
      <c r="L71" s="56" t="s">
        <v>183</v>
      </c>
      <c r="M71" s="57" t="s">
        <v>250</v>
      </c>
    </row>
    <row r="73" spans="1:13" s="7" customFormat="1">
      <c r="A73" s="15"/>
      <c r="C73" s="7" t="s">
        <v>143</v>
      </c>
      <c r="E73" s="38" t="s">
        <v>143</v>
      </c>
      <c r="F73" s="38" t="s">
        <v>143</v>
      </c>
      <c r="G73" s="38" t="s">
        <v>143</v>
      </c>
      <c r="H73" s="38" t="s">
        <v>143</v>
      </c>
      <c r="I73" s="38" t="s">
        <v>143</v>
      </c>
      <c r="J73" s="38" t="s">
        <v>143</v>
      </c>
    </row>
    <row r="74" spans="1:13" ht="13.5" thickBot="1">
      <c r="A74" s="18" t="s">
        <v>144</v>
      </c>
      <c r="B74" s="1" t="s">
        <v>145</v>
      </c>
      <c r="C74" s="17">
        <v>319130.92</v>
      </c>
      <c r="E74" s="41">
        <f>SUM(E11:E71)</f>
        <v>319130.91999999993</v>
      </c>
      <c r="F74" s="41">
        <f t="shared" ref="F74:J74" si="6">SUM(F11:F71)</f>
        <v>6382.6183999999994</v>
      </c>
      <c r="G74" s="41">
        <f t="shared" si="6"/>
        <v>23934.819</v>
      </c>
      <c r="H74" s="41">
        <f t="shared" si="6"/>
        <v>349448.35740000004</v>
      </c>
      <c r="I74" s="41">
        <f t="shared" si="6"/>
        <v>55911.737183999983</v>
      </c>
      <c r="J74" s="41">
        <f t="shared" si="6"/>
        <v>405360.09458399989</v>
      </c>
    </row>
    <row r="75" spans="1:13" ht="12" thickTop="1"/>
    <row r="76" spans="1:13">
      <c r="C76" s="1" t="s">
        <v>145</v>
      </c>
    </row>
    <row r="77" spans="1:13">
      <c r="A77" s="2" t="s">
        <v>145</v>
      </c>
      <c r="B77" s="1" t="s">
        <v>145</v>
      </c>
      <c r="C77" s="16"/>
    </row>
  </sheetData>
  <autoFilter ref="A10:M71">
    <filterColumn colId="11">
      <filters>
        <filter val="ADMINISTRACION"/>
      </filters>
    </filterColumn>
  </autoFilter>
  <mergeCells count="1">
    <mergeCell ref="E7:J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7"/>
  <sheetViews>
    <sheetView workbookViewId="0">
      <pane xSplit="2" ySplit="10" topLeftCell="C38" activePane="bottomRight" state="frozen"/>
      <selection pane="topRight" activeCell="C1" sqref="C1"/>
      <selection pane="bottomLeft" activeCell="A11" sqref="A11"/>
      <selection pane="bottomRight" activeCell="B75" sqref="B75"/>
    </sheetView>
  </sheetViews>
  <sheetFormatPr baseColWidth="10" defaultRowHeight="11.25"/>
  <cols>
    <col min="1" max="1" width="6.5703125" style="2" customWidth="1"/>
    <col min="2" max="2" width="27.28515625" style="1" customWidth="1"/>
    <col min="3" max="3" width="12.7109375" style="1" customWidth="1"/>
    <col min="4" max="4" width="14" style="1" customWidth="1"/>
    <col min="5" max="5" width="13.5703125" style="1" bestFit="1" customWidth="1"/>
    <col min="6" max="7" width="13" style="1" bestFit="1" customWidth="1"/>
    <col min="8" max="8" width="11.42578125" style="1" customWidth="1"/>
    <col min="9" max="9" width="9.7109375" style="1" customWidth="1"/>
    <col min="10" max="10" width="11.28515625" style="1" customWidth="1"/>
    <col min="11" max="11" width="10.140625" style="1" customWidth="1"/>
    <col min="12" max="13" width="13" style="1" bestFit="1" customWidth="1"/>
    <col min="14" max="16384" width="11.42578125" style="1"/>
  </cols>
  <sheetData>
    <row r="1" spans="1:13" ht="18" customHeight="1">
      <c r="A1" s="3" t="s">
        <v>0</v>
      </c>
      <c r="B1" s="43" t="s">
        <v>145</v>
      </c>
      <c r="C1" s="44"/>
    </row>
    <row r="2" spans="1:13" ht="24.95" customHeight="1">
      <c r="A2" s="4" t="s">
        <v>1</v>
      </c>
      <c r="B2" s="20" t="s">
        <v>2</v>
      </c>
      <c r="C2" s="21"/>
    </row>
    <row r="3" spans="1:13" ht="15.75">
      <c r="B3" s="22" t="s">
        <v>3</v>
      </c>
      <c r="C3" s="23"/>
      <c r="D3" s="7"/>
    </row>
    <row r="4" spans="1:13" ht="15">
      <c r="B4" s="24" t="s">
        <v>4</v>
      </c>
      <c r="C4" s="23"/>
      <c r="D4" s="7"/>
    </row>
    <row r="5" spans="1:13">
      <c r="B5" s="6" t="s">
        <v>5</v>
      </c>
    </row>
    <row r="6" spans="1:13">
      <c r="B6" s="6" t="s">
        <v>6</v>
      </c>
    </row>
    <row r="8" spans="1:13" s="5" customFormat="1" ht="23.25" thickBot="1">
      <c r="A8" s="8" t="s">
        <v>7</v>
      </c>
      <c r="B8" s="9" t="s">
        <v>8</v>
      </c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  <c r="L8" s="10" t="s">
        <v>18</v>
      </c>
      <c r="M8" s="11" t="s">
        <v>19</v>
      </c>
    </row>
    <row r="9" spans="1:13" ht="12" thickTop="1">
      <c r="A9" s="12" t="s">
        <v>20</v>
      </c>
    </row>
    <row r="11" spans="1:13">
      <c r="A11" s="2" t="s">
        <v>21</v>
      </c>
      <c r="B11" s="1" t="s">
        <v>22</v>
      </c>
      <c r="C11" s="13">
        <v>2750.1</v>
      </c>
      <c r="D11" s="13">
        <v>0</v>
      </c>
      <c r="E11" s="13">
        <v>2750.1</v>
      </c>
      <c r="F11" s="13">
        <v>0</v>
      </c>
      <c r="G11" s="13">
        <v>0</v>
      </c>
      <c r="H11" s="13">
        <v>49.79</v>
      </c>
      <c r="I11" s="13">
        <v>334.19</v>
      </c>
      <c r="J11" s="13">
        <v>0</v>
      </c>
      <c r="K11" s="13">
        <v>0.12</v>
      </c>
      <c r="L11" s="13">
        <v>384.1</v>
      </c>
      <c r="M11" s="13">
        <v>2366</v>
      </c>
    </row>
    <row r="12" spans="1:13">
      <c r="A12" s="2" t="s">
        <v>23</v>
      </c>
      <c r="B12" s="1" t="s">
        <v>24</v>
      </c>
      <c r="C12" s="13">
        <v>2500.0500000000002</v>
      </c>
      <c r="D12" s="13">
        <v>0</v>
      </c>
      <c r="E12" s="13">
        <v>2500.0500000000002</v>
      </c>
      <c r="F12" s="13">
        <v>500</v>
      </c>
      <c r="G12" s="13">
        <v>0</v>
      </c>
      <c r="H12" s="13">
        <v>7.67</v>
      </c>
      <c r="I12" s="13">
        <v>164.88</v>
      </c>
      <c r="J12" s="13">
        <v>0</v>
      </c>
      <c r="K12" s="13">
        <v>0.1</v>
      </c>
      <c r="L12" s="13">
        <v>672.65</v>
      </c>
      <c r="M12" s="13">
        <v>1827.4</v>
      </c>
    </row>
    <row r="13" spans="1:13">
      <c r="A13" s="2" t="s">
        <v>25</v>
      </c>
      <c r="B13" s="1" t="s">
        <v>26</v>
      </c>
      <c r="C13" s="13">
        <v>8000.1</v>
      </c>
      <c r="D13" s="13">
        <v>9000</v>
      </c>
      <c r="E13" s="13">
        <v>17000.099999999999</v>
      </c>
      <c r="F13" s="13">
        <v>1379.9</v>
      </c>
      <c r="G13" s="13">
        <v>0</v>
      </c>
      <c r="H13" s="13">
        <v>3284.68</v>
      </c>
      <c r="I13" s="13">
        <v>233.02</v>
      </c>
      <c r="J13" s="13">
        <v>0</v>
      </c>
      <c r="K13" s="14">
        <v>-0.1</v>
      </c>
      <c r="L13" s="13">
        <v>4897.5</v>
      </c>
      <c r="M13" s="13">
        <v>12102.6</v>
      </c>
    </row>
    <row r="14" spans="1:13">
      <c r="A14" s="2" t="s">
        <v>27</v>
      </c>
      <c r="B14" s="1" t="s">
        <v>28</v>
      </c>
      <c r="C14" s="13">
        <v>2500.0500000000002</v>
      </c>
      <c r="D14" s="13">
        <v>0</v>
      </c>
      <c r="E14" s="13">
        <v>2500.0500000000002</v>
      </c>
      <c r="F14" s="13">
        <v>0</v>
      </c>
      <c r="G14" s="13">
        <v>0</v>
      </c>
      <c r="H14" s="13">
        <v>7.67</v>
      </c>
      <c r="I14" s="13">
        <v>143.5</v>
      </c>
      <c r="J14" s="13">
        <v>0</v>
      </c>
      <c r="K14" s="14">
        <v>-0.12</v>
      </c>
      <c r="L14" s="13">
        <v>151.05000000000001</v>
      </c>
      <c r="M14" s="13">
        <v>2349</v>
      </c>
    </row>
    <row r="15" spans="1:13">
      <c r="A15" s="2" t="s">
        <v>29</v>
      </c>
      <c r="B15" s="1" t="s">
        <v>30</v>
      </c>
      <c r="C15" s="13">
        <v>5000.1000000000004</v>
      </c>
      <c r="D15" s="13">
        <v>0</v>
      </c>
      <c r="E15" s="13">
        <v>5000.1000000000004</v>
      </c>
      <c r="F15" s="13">
        <v>2245</v>
      </c>
      <c r="G15" s="13">
        <v>0</v>
      </c>
      <c r="H15" s="13">
        <v>523.55999999999995</v>
      </c>
      <c r="I15" s="13">
        <v>242.9</v>
      </c>
      <c r="J15" s="13">
        <v>0</v>
      </c>
      <c r="K15" s="13">
        <v>0.04</v>
      </c>
      <c r="L15" s="13">
        <v>3011.5</v>
      </c>
      <c r="M15" s="13">
        <v>1988.6</v>
      </c>
    </row>
    <row r="16" spans="1:13">
      <c r="A16" s="2" t="s">
        <v>31</v>
      </c>
      <c r="B16" s="1" t="s">
        <v>32</v>
      </c>
      <c r="C16" s="13">
        <v>3000</v>
      </c>
      <c r="D16" s="13">
        <v>0</v>
      </c>
      <c r="E16" s="13">
        <v>3000</v>
      </c>
      <c r="F16" s="13">
        <v>954.58</v>
      </c>
      <c r="G16" s="13">
        <v>0</v>
      </c>
      <c r="H16" s="13">
        <v>76.98</v>
      </c>
      <c r="I16" s="13">
        <v>151.93</v>
      </c>
      <c r="J16" s="13">
        <v>0</v>
      </c>
      <c r="K16" s="13">
        <v>0.11</v>
      </c>
      <c r="L16" s="13">
        <v>1183.5999999999999</v>
      </c>
      <c r="M16" s="13">
        <v>1816.4</v>
      </c>
    </row>
    <row r="17" spans="1:13">
      <c r="A17" s="2" t="s">
        <v>33</v>
      </c>
      <c r="B17" s="1" t="s">
        <v>34</v>
      </c>
      <c r="C17" s="13">
        <v>2500.0500000000002</v>
      </c>
      <c r="D17" s="13">
        <v>9605</v>
      </c>
      <c r="E17" s="13">
        <v>12105.05</v>
      </c>
      <c r="F17" s="13">
        <v>0</v>
      </c>
      <c r="G17" s="13">
        <v>0</v>
      </c>
      <c r="H17" s="13">
        <v>2078.48</v>
      </c>
      <c r="I17" s="13">
        <v>286.70999999999998</v>
      </c>
      <c r="J17" s="13">
        <v>0</v>
      </c>
      <c r="K17" s="13">
        <v>0.06</v>
      </c>
      <c r="L17" s="13">
        <v>2365.25</v>
      </c>
      <c r="M17" s="13">
        <v>9739.7999999999993</v>
      </c>
    </row>
    <row r="18" spans="1:13">
      <c r="A18" s="2" t="s">
        <v>35</v>
      </c>
      <c r="B18" s="1" t="s">
        <v>36</v>
      </c>
      <c r="C18" s="13">
        <v>7500</v>
      </c>
      <c r="D18" s="13">
        <v>0</v>
      </c>
      <c r="E18" s="13">
        <v>7500</v>
      </c>
      <c r="F18" s="13">
        <v>0</v>
      </c>
      <c r="G18" s="13">
        <v>0</v>
      </c>
      <c r="H18" s="13">
        <v>1054.74</v>
      </c>
      <c r="I18" s="13">
        <v>217.85</v>
      </c>
      <c r="J18" s="13">
        <v>0</v>
      </c>
      <c r="K18" s="13">
        <v>0.01</v>
      </c>
      <c r="L18" s="13">
        <v>1272.5999999999999</v>
      </c>
      <c r="M18" s="13">
        <v>6227.4</v>
      </c>
    </row>
    <row r="19" spans="1:13">
      <c r="A19" s="2" t="s">
        <v>37</v>
      </c>
      <c r="B19" s="1" t="s">
        <v>38</v>
      </c>
      <c r="C19" s="13">
        <v>2500.0500000000002</v>
      </c>
      <c r="D19" s="13">
        <v>0</v>
      </c>
      <c r="E19" s="13">
        <v>2500.0500000000002</v>
      </c>
      <c r="F19" s="13">
        <v>0</v>
      </c>
      <c r="G19" s="13">
        <v>0</v>
      </c>
      <c r="H19" s="13">
        <v>7.67</v>
      </c>
      <c r="I19" s="13">
        <v>66.2</v>
      </c>
      <c r="J19" s="13">
        <v>0</v>
      </c>
      <c r="K19" s="14">
        <v>-0.02</v>
      </c>
      <c r="L19" s="13">
        <v>73.849999999999994</v>
      </c>
      <c r="M19" s="13">
        <v>2426.1999999999998</v>
      </c>
    </row>
    <row r="20" spans="1:13">
      <c r="A20" s="2" t="s">
        <v>39</v>
      </c>
      <c r="B20" s="1" t="s">
        <v>40</v>
      </c>
      <c r="C20" s="13">
        <v>1200.5999999999999</v>
      </c>
      <c r="D20" s="13">
        <v>3222</v>
      </c>
      <c r="E20" s="13">
        <v>4422.6000000000004</v>
      </c>
      <c r="F20" s="13">
        <v>1483</v>
      </c>
      <c r="G20" s="13">
        <v>0</v>
      </c>
      <c r="H20" s="13">
        <v>420.07</v>
      </c>
      <c r="I20" s="13">
        <v>101.62</v>
      </c>
      <c r="J20" s="13">
        <v>0</v>
      </c>
      <c r="K20" s="14">
        <v>-0.09</v>
      </c>
      <c r="L20" s="13">
        <v>2004.6</v>
      </c>
      <c r="M20" s="13">
        <v>2418</v>
      </c>
    </row>
    <row r="21" spans="1:13">
      <c r="A21" s="2" t="s">
        <v>41</v>
      </c>
      <c r="B21" s="1" t="s">
        <v>42</v>
      </c>
      <c r="C21" s="13">
        <v>2200.0500000000002</v>
      </c>
      <c r="D21" s="13">
        <v>4000</v>
      </c>
      <c r="E21" s="13">
        <v>6200.05</v>
      </c>
      <c r="F21" s="13">
        <v>0</v>
      </c>
      <c r="G21" s="13">
        <v>0</v>
      </c>
      <c r="H21" s="13">
        <v>777.07</v>
      </c>
      <c r="I21" s="13">
        <v>58.25</v>
      </c>
      <c r="J21" s="13">
        <v>0</v>
      </c>
      <c r="K21" s="14">
        <v>-7.0000000000000007E-2</v>
      </c>
      <c r="L21" s="13">
        <v>835.25</v>
      </c>
      <c r="M21" s="13">
        <v>5364.8</v>
      </c>
    </row>
    <row r="22" spans="1:13">
      <c r="A22" s="2" t="s">
        <v>43</v>
      </c>
      <c r="B22" s="1" t="s">
        <v>44</v>
      </c>
      <c r="C22" s="13">
        <v>2499.15</v>
      </c>
      <c r="D22" s="13">
        <v>0</v>
      </c>
      <c r="E22" s="13">
        <v>2499.15</v>
      </c>
      <c r="F22" s="13">
        <v>0</v>
      </c>
      <c r="G22" s="13">
        <v>0</v>
      </c>
      <c r="H22" s="13">
        <v>7.57</v>
      </c>
      <c r="I22" s="13">
        <v>183.01</v>
      </c>
      <c r="J22" s="13">
        <v>0</v>
      </c>
      <c r="K22" s="14">
        <v>-0.03</v>
      </c>
      <c r="L22" s="13">
        <v>190.55</v>
      </c>
      <c r="M22" s="13">
        <v>2308.6</v>
      </c>
    </row>
    <row r="23" spans="1:13">
      <c r="A23" s="2" t="s">
        <v>45</v>
      </c>
      <c r="B23" s="1" t="s">
        <v>46</v>
      </c>
      <c r="C23" s="13">
        <v>1200.5999999999999</v>
      </c>
      <c r="D23" s="13">
        <v>2744</v>
      </c>
      <c r="E23" s="13">
        <v>3944.6</v>
      </c>
      <c r="F23" s="13">
        <v>0</v>
      </c>
      <c r="G23" s="13">
        <v>0</v>
      </c>
      <c r="H23" s="13">
        <v>340.17</v>
      </c>
      <c r="I23" s="13">
        <v>0</v>
      </c>
      <c r="J23" s="13">
        <v>0</v>
      </c>
      <c r="K23" s="14">
        <v>-0.17</v>
      </c>
      <c r="L23" s="13">
        <v>340</v>
      </c>
      <c r="M23" s="13">
        <v>3604.6</v>
      </c>
    </row>
    <row r="24" spans="1:13">
      <c r="A24" s="2" t="s">
        <v>47</v>
      </c>
      <c r="B24" s="1" t="s">
        <v>48</v>
      </c>
      <c r="C24" s="13">
        <v>1200.5999999999999</v>
      </c>
      <c r="D24" s="13">
        <v>7701.78</v>
      </c>
      <c r="E24" s="13">
        <v>8902.3799999999992</v>
      </c>
      <c r="F24" s="13">
        <v>2500</v>
      </c>
      <c r="G24" s="13">
        <v>0</v>
      </c>
      <c r="H24" s="13">
        <v>1354.29</v>
      </c>
      <c r="I24" s="13">
        <v>84.43</v>
      </c>
      <c r="J24" s="13">
        <v>0</v>
      </c>
      <c r="K24" s="13">
        <v>0.06</v>
      </c>
      <c r="L24" s="13">
        <v>3938.78</v>
      </c>
      <c r="M24" s="13">
        <v>4963.6000000000004</v>
      </c>
    </row>
    <row r="25" spans="1:13">
      <c r="A25" s="2" t="s">
        <v>49</v>
      </c>
      <c r="B25" s="1" t="s">
        <v>50</v>
      </c>
      <c r="C25" s="13">
        <v>1200.5999999999999</v>
      </c>
      <c r="D25" s="13">
        <v>4021.25</v>
      </c>
      <c r="E25" s="13">
        <v>5221.8500000000004</v>
      </c>
      <c r="F25" s="13">
        <v>0</v>
      </c>
      <c r="G25" s="13">
        <v>0</v>
      </c>
      <c r="H25" s="13">
        <v>568.12</v>
      </c>
      <c r="I25" s="13">
        <v>67.08</v>
      </c>
      <c r="J25" s="13">
        <v>0</v>
      </c>
      <c r="K25" s="13">
        <v>0.05</v>
      </c>
      <c r="L25" s="13">
        <v>635.25</v>
      </c>
      <c r="M25" s="13">
        <v>4586.6000000000004</v>
      </c>
    </row>
    <row r="26" spans="1:13">
      <c r="A26" s="2" t="s">
        <v>51</v>
      </c>
      <c r="B26" s="1" t="s">
        <v>52</v>
      </c>
      <c r="C26" s="13">
        <v>2500.0500000000002</v>
      </c>
      <c r="D26" s="13">
        <v>0</v>
      </c>
      <c r="E26" s="13">
        <v>2500.0500000000002</v>
      </c>
      <c r="F26" s="13">
        <v>0</v>
      </c>
      <c r="G26" s="13">
        <v>0</v>
      </c>
      <c r="H26" s="13">
        <v>7.67</v>
      </c>
      <c r="I26" s="13">
        <v>310.25</v>
      </c>
      <c r="J26" s="13">
        <v>0</v>
      </c>
      <c r="K26" s="14">
        <v>-7.0000000000000007E-2</v>
      </c>
      <c r="L26" s="13">
        <v>317.85000000000002</v>
      </c>
      <c r="M26" s="13">
        <v>2182.1999999999998</v>
      </c>
    </row>
    <row r="27" spans="1:13">
      <c r="A27" s="2" t="s">
        <v>53</v>
      </c>
      <c r="B27" s="1" t="s">
        <v>54</v>
      </c>
      <c r="C27" s="13">
        <v>1200.5999999999999</v>
      </c>
      <c r="D27" s="13">
        <v>3220</v>
      </c>
      <c r="E27" s="13">
        <v>4420.6000000000004</v>
      </c>
      <c r="F27" s="13">
        <v>0</v>
      </c>
      <c r="G27" s="13">
        <v>0</v>
      </c>
      <c r="H27" s="13">
        <v>419.71</v>
      </c>
      <c r="I27" s="13">
        <v>115.95</v>
      </c>
      <c r="J27" s="13">
        <v>0</v>
      </c>
      <c r="K27" s="13">
        <v>0.14000000000000001</v>
      </c>
      <c r="L27" s="13">
        <v>535.79999999999995</v>
      </c>
      <c r="M27" s="13">
        <v>3884.8</v>
      </c>
    </row>
    <row r="28" spans="1:13">
      <c r="A28" s="2" t="s">
        <v>55</v>
      </c>
      <c r="B28" s="1" t="s">
        <v>56</v>
      </c>
      <c r="C28" s="13">
        <v>2500.0500000000002</v>
      </c>
      <c r="D28" s="13">
        <v>2195</v>
      </c>
      <c r="E28" s="13">
        <v>4695.05</v>
      </c>
      <c r="F28" s="13">
        <v>1168.1400000000001</v>
      </c>
      <c r="G28" s="13">
        <v>0</v>
      </c>
      <c r="H28" s="13">
        <v>468.89</v>
      </c>
      <c r="I28" s="13">
        <v>66.2</v>
      </c>
      <c r="J28" s="13">
        <v>0</v>
      </c>
      <c r="K28" s="14">
        <v>-0.18</v>
      </c>
      <c r="L28" s="13">
        <v>1703.05</v>
      </c>
      <c r="M28" s="13">
        <v>2992</v>
      </c>
    </row>
    <row r="29" spans="1:13">
      <c r="A29" s="2" t="s">
        <v>57</v>
      </c>
      <c r="B29" s="1" t="s">
        <v>58</v>
      </c>
      <c r="C29" s="13">
        <v>720.36</v>
      </c>
      <c r="D29" s="13">
        <v>1274</v>
      </c>
      <c r="E29" s="13">
        <v>1994.36</v>
      </c>
      <c r="F29" s="13">
        <v>0</v>
      </c>
      <c r="G29" s="14">
        <v>-72.040000000000006</v>
      </c>
      <c r="H29" s="13">
        <v>0</v>
      </c>
      <c r="I29" s="13">
        <v>0</v>
      </c>
      <c r="J29" s="13">
        <v>0</v>
      </c>
      <c r="K29" s="13">
        <v>0</v>
      </c>
      <c r="L29" s="13">
        <v>-72.040000000000006</v>
      </c>
      <c r="M29" s="13">
        <v>2066.4</v>
      </c>
    </row>
    <row r="30" spans="1:13">
      <c r="A30" s="2" t="s">
        <v>59</v>
      </c>
      <c r="B30" s="1" t="s">
        <v>60</v>
      </c>
      <c r="C30" s="13">
        <v>2500.0500000000002</v>
      </c>
      <c r="D30" s="13">
        <v>0</v>
      </c>
      <c r="E30" s="13">
        <v>2500.0500000000002</v>
      </c>
      <c r="F30" s="13">
        <v>0</v>
      </c>
      <c r="G30" s="13">
        <v>0</v>
      </c>
      <c r="H30" s="13">
        <v>7.67</v>
      </c>
      <c r="I30" s="13">
        <v>173.44</v>
      </c>
      <c r="J30" s="13">
        <v>0</v>
      </c>
      <c r="K30" s="14">
        <v>-0.06</v>
      </c>
      <c r="L30" s="13">
        <v>181.05</v>
      </c>
      <c r="M30" s="13">
        <v>2319</v>
      </c>
    </row>
    <row r="31" spans="1:13">
      <c r="A31" s="2" t="s">
        <v>61</v>
      </c>
      <c r="B31" s="1" t="s">
        <v>62</v>
      </c>
      <c r="C31" s="13">
        <v>38036.25</v>
      </c>
      <c r="D31" s="13">
        <v>0</v>
      </c>
      <c r="E31" s="13">
        <v>38036.25</v>
      </c>
      <c r="F31" s="13">
        <v>325.73</v>
      </c>
      <c r="G31" s="13">
        <v>0</v>
      </c>
      <c r="H31" s="13">
        <v>9739.48</v>
      </c>
      <c r="I31" s="13">
        <v>823.46</v>
      </c>
      <c r="J31" s="13">
        <v>0</v>
      </c>
      <c r="K31" s="14">
        <v>-0.02</v>
      </c>
      <c r="L31" s="13">
        <v>10888.65</v>
      </c>
      <c r="M31" s="13">
        <v>27147.599999999999</v>
      </c>
    </row>
    <row r="32" spans="1:13">
      <c r="A32" s="2" t="s">
        <v>63</v>
      </c>
      <c r="B32" s="1" t="s">
        <v>64</v>
      </c>
      <c r="C32" s="13">
        <v>3000</v>
      </c>
      <c r="D32" s="13">
        <v>0</v>
      </c>
      <c r="E32" s="13">
        <v>3000</v>
      </c>
      <c r="F32" s="13">
        <v>0</v>
      </c>
      <c r="G32" s="13">
        <v>0</v>
      </c>
      <c r="H32" s="13">
        <v>76.98</v>
      </c>
      <c r="I32" s="13">
        <v>79.430000000000007</v>
      </c>
      <c r="J32" s="13">
        <v>0</v>
      </c>
      <c r="K32" s="14">
        <v>-0.01</v>
      </c>
      <c r="L32" s="13">
        <v>156.4</v>
      </c>
      <c r="M32" s="13">
        <v>2843.6</v>
      </c>
    </row>
    <row r="33" spans="1:13">
      <c r="A33" s="2" t="s">
        <v>65</v>
      </c>
      <c r="B33" s="1" t="s">
        <v>66</v>
      </c>
      <c r="C33" s="13">
        <v>720.36</v>
      </c>
      <c r="D33" s="13">
        <v>1242.5</v>
      </c>
      <c r="E33" s="13">
        <v>1962.86</v>
      </c>
      <c r="F33" s="13">
        <v>0</v>
      </c>
      <c r="G33" s="14">
        <v>-74.06</v>
      </c>
      <c r="H33" s="13">
        <v>0</v>
      </c>
      <c r="I33" s="13">
        <v>0</v>
      </c>
      <c r="J33" s="13">
        <v>0</v>
      </c>
      <c r="K33" s="14">
        <v>-0.08</v>
      </c>
      <c r="L33" s="13">
        <v>-74.14</v>
      </c>
      <c r="M33" s="13">
        <v>2037</v>
      </c>
    </row>
    <row r="34" spans="1:13">
      <c r="A34" s="2" t="s">
        <v>67</v>
      </c>
      <c r="B34" s="1" t="s">
        <v>68</v>
      </c>
      <c r="C34" s="13">
        <v>7500</v>
      </c>
      <c r="D34" s="13">
        <v>0</v>
      </c>
      <c r="E34" s="13">
        <v>7500</v>
      </c>
      <c r="F34" s="13">
        <v>1314.6</v>
      </c>
      <c r="G34" s="13">
        <v>0</v>
      </c>
      <c r="H34" s="13">
        <v>1054.74</v>
      </c>
      <c r="I34" s="13">
        <v>470.48</v>
      </c>
      <c r="J34" s="13">
        <v>0</v>
      </c>
      <c r="K34" s="14">
        <v>-0.02</v>
      </c>
      <c r="L34" s="13">
        <v>2839.8</v>
      </c>
      <c r="M34" s="13">
        <v>4660.2</v>
      </c>
    </row>
    <row r="35" spans="1:13">
      <c r="A35" s="2" t="s">
        <v>69</v>
      </c>
      <c r="B35" s="1" t="s">
        <v>70</v>
      </c>
      <c r="C35" s="13">
        <v>1200.5999999999999</v>
      </c>
      <c r="D35" s="13">
        <v>3151.8</v>
      </c>
      <c r="E35" s="13">
        <v>4352.3999999999996</v>
      </c>
      <c r="F35" s="13">
        <v>950</v>
      </c>
      <c r="G35" s="13">
        <v>0</v>
      </c>
      <c r="H35" s="13">
        <v>407.49</v>
      </c>
      <c r="I35" s="13">
        <v>95.74</v>
      </c>
      <c r="J35" s="13">
        <v>427.53</v>
      </c>
      <c r="K35" s="13">
        <v>0.04</v>
      </c>
      <c r="L35" s="13">
        <v>1880.8</v>
      </c>
      <c r="M35" s="13">
        <v>2471.6</v>
      </c>
    </row>
    <row r="36" spans="1:13">
      <c r="A36" s="2" t="s">
        <v>71</v>
      </c>
      <c r="B36" s="1" t="s">
        <v>72</v>
      </c>
      <c r="C36" s="13">
        <v>3750</v>
      </c>
      <c r="D36" s="13">
        <v>0</v>
      </c>
      <c r="E36" s="13">
        <v>3750</v>
      </c>
      <c r="F36" s="13">
        <v>0</v>
      </c>
      <c r="G36" s="13">
        <v>0</v>
      </c>
      <c r="H36" s="13">
        <v>309.02999999999997</v>
      </c>
      <c r="I36" s="13">
        <v>170.13</v>
      </c>
      <c r="J36" s="13">
        <v>0</v>
      </c>
      <c r="K36" s="13">
        <v>0.04</v>
      </c>
      <c r="L36" s="13">
        <v>479.2</v>
      </c>
      <c r="M36" s="13">
        <v>3270.8</v>
      </c>
    </row>
    <row r="37" spans="1:13">
      <c r="A37" s="2" t="s">
        <v>73</v>
      </c>
      <c r="B37" s="1" t="s">
        <v>74</v>
      </c>
      <c r="C37" s="13">
        <v>3000</v>
      </c>
      <c r="D37" s="13">
        <v>600.98</v>
      </c>
      <c r="E37" s="13">
        <v>3600.98</v>
      </c>
      <c r="F37" s="13">
        <v>0</v>
      </c>
      <c r="G37" s="13">
        <v>0</v>
      </c>
      <c r="H37" s="13">
        <v>180.37</v>
      </c>
      <c r="I37" s="13">
        <v>79.430000000000007</v>
      </c>
      <c r="J37" s="13">
        <v>0</v>
      </c>
      <c r="K37" s="14">
        <v>-0.02</v>
      </c>
      <c r="L37" s="13">
        <v>259.77999999999997</v>
      </c>
      <c r="M37" s="13">
        <v>3341.2</v>
      </c>
    </row>
    <row r="38" spans="1:13">
      <c r="A38" s="2" t="s">
        <v>75</v>
      </c>
      <c r="B38" s="1" t="s">
        <v>76</v>
      </c>
      <c r="C38" s="13">
        <v>1200.5999999999999</v>
      </c>
      <c r="D38" s="13">
        <v>4042</v>
      </c>
      <c r="E38" s="13">
        <v>5242.6000000000004</v>
      </c>
      <c r="F38" s="13">
        <v>0</v>
      </c>
      <c r="G38" s="13">
        <v>0</v>
      </c>
      <c r="H38" s="13">
        <v>572.55999999999995</v>
      </c>
      <c r="I38" s="13">
        <v>0</v>
      </c>
      <c r="J38" s="13">
        <v>0</v>
      </c>
      <c r="K38" s="13">
        <v>0.04</v>
      </c>
      <c r="L38" s="13">
        <v>572.6</v>
      </c>
      <c r="M38" s="13">
        <v>4670</v>
      </c>
    </row>
    <row r="39" spans="1:13">
      <c r="A39" s="2" t="s">
        <v>77</v>
      </c>
      <c r="B39" s="1" t="s">
        <v>78</v>
      </c>
      <c r="C39" s="13">
        <v>2500.0500000000002</v>
      </c>
      <c r="D39" s="13">
        <v>2110</v>
      </c>
      <c r="E39" s="13">
        <v>4610.05</v>
      </c>
      <c r="F39" s="13">
        <v>0</v>
      </c>
      <c r="G39" s="13">
        <v>0</v>
      </c>
      <c r="H39" s="13">
        <v>453.66</v>
      </c>
      <c r="I39" s="13">
        <v>141.88999999999999</v>
      </c>
      <c r="J39" s="13">
        <v>0</v>
      </c>
      <c r="K39" s="13">
        <v>0.1</v>
      </c>
      <c r="L39" s="13">
        <v>595.65</v>
      </c>
      <c r="M39" s="13">
        <v>4014.4</v>
      </c>
    </row>
    <row r="40" spans="1:13">
      <c r="A40" s="2" t="s">
        <v>79</v>
      </c>
      <c r="B40" s="1" t="s">
        <v>80</v>
      </c>
      <c r="C40" s="13">
        <v>2500.0500000000002</v>
      </c>
      <c r="D40" s="13">
        <v>0</v>
      </c>
      <c r="E40" s="13">
        <v>2500.0500000000002</v>
      </c>
      <c r="F40" s="13">
        <v>0</v>
      </c>
      <c r="G40" s="13">
        <v>0</v>
      </c>
      <c r="H40" s="13">
        <v>7.67</v>
      </c>
      <c r="I40" s="13">
        <v>141.79</v>
      </c>
      <c r="J40" s="13">
        <v>0</v>
      </c>
      <c r="K40" s="14">
        <v>-0.01</v>
      </c>
      <c r="L40" s="13">
        <v>149.44999999999999</v>
      </c>
      <c r="M40" s="13">
        <v>2350.6</v>
      </c>
    </row>
    <row r="41" spans="1:13">
      <c r="A41" s="2" t="s">
        <v>81</v>
      </c>
      <c r="B41" s="1" t="s">
        <v>82</v>
      </c>
      <c r="C41" s="13">
        <v>1200.5999999999999</v>
      </c>
      <c r="D41" s="13">
        <v>3920</v>
      </c>
      <c r="E41" s="13">
        <v>5120.6000000000004</v>
      </c>
      <c r="F41" s="13">
        <v>480.5</v>
      </c>
      <c r="G41" s="13">
        <v>0</v>
      </c>
      <c r="H41" s="13">
        <v>546.5</v>
      </c>
      <c r="I41" s="13">
        <v>136.4</v>
      </c>
      <c r="J41" s="13">
        <v>0</v>
      </c>
      <c r="K41" s="13">
        <v>0</v>
      </c>
      <c r="L41" s="13">
        <v>1163.4000000000001</v>
      </c>
      <c r="M41" s="13">
        <v>3957.2</v>
      </c>
    </row>
    <row r="42" spans="1:13">
      <c r="A42" s="2" t="s">
        <v>83</v>
      </c>
      <c r="B42" s="1" t="s">
        <v>84</v>
      </c>
      <c r="C42" s="13">
        <v>4000.05</v>
      </c>
      <c r="D42" s="13">
        <v>0</v>
      </c>
      <c r="E42" s="13">
        <v>4000.05</v>
      </c>
      <c r="F42" s="13">
        <v>0</v>
      </c>
      <c r="G42" s="13">
        <v>0</v>
      </c>
      <c r="H42" s="13">
        <v>349.04</v>
      </c>
      <c r="I42" s="13">
        <v>186.22</v>
      </c>
      <c r="J42" s="13">
        <v>0</v>
      </c>
      <c r="K42" s="14">
        <v>-0.01</v>
      </c>
      <c r="L42" s="13">
        <v>535.25</v>
      </c>
      <c r="M42" s="13">
        <v>3464.8</v>
      </c>
    </row>
    <row r="43" spans="1:13">
      <c r="A43" s="2" t="s">
        <v>85</v>
      </c>
      <c r="B43" s="1" t="s">
        <v>86</v>
      </c>
      <c r="C43" s="13">
        <v>1750.05</v>
      </c>
      <c r="D43" s="13">
        <v>0</v>
      </c>
      <c r="E43" s="13">
        <v>1750.05</v>
      </c>
      <c r="F43" s="13">
        <v>0</v>
      </c>
      <c r="G43" s="14">
        <v>-87.68</v>
      </c>
      <c r="H43" s="13">
        <v>0</v>
      </c>
      <c r="I43" s="13">
        <v>190.17</v>
      </c>
      <c r="J43" s="13">
        <v>0</v>
      </c>
      <c r="K43" s="14">
        <v>-0.04</v>
      </c>
      <c r="L43" s="13">
        <v>102.45</v>
      </c>
      <c r="M43" s="13">
        <v>1647.6</v>
      </c>
    </row>
    <row r="44" spans="1:13">
      <c r="A44" s="2" t="s">
        <v>87</v>
      </c>
      <c r="B44" s="1" t="s">
        <v>88</v>
      </c>
      <c r="C44" s="13">
        <v>2750.1</v>
      </c>
      <c r="D44" s="13">
        <v>0</v>
      </c>
      <c r="E44" s="13">
        <v>2750.1</v>
      </c>
      <c r="F44" s="13">
        <v>0</v>
      </c>
      <c r="G44" s="13">
        <v>0</v>
      </c>
      <c r="H44" s="13">
        <v>49.79</v>
      </c>
      <c r="I44" s="13">
        <v>184.72</v>
      </c>
      <c r="J44" s="13">
        <v>0</v>
      </c>
      <c r="K44" s="14">
        <v>-0.01</v>
      </c>
      <c r="L44" s="13">
        <v>234.5</v>
      </c>
      <c r="M44" s="13">
        <v>2515.6</v>
      </c>
    </row>
    <row r="45" spans="1:13">
      <c r="A45" s="2" t="s">
        <v>89</v>
      </c>
      <c r="B45" s="1" t="s">
        <v>90</v>
      </c>
      <c r="C45" s="13">
        <v>3750</v>
      </c>
      <c r="D45" s="13">
        <v>6198</v>
      </c>
      <c r="E45" s="13">
        <v>9948</v>
      </c>
      <c r="F45" s="13">
        <v>373.26</v>
      </c>
      <c r="G45" s="13">
        <v>0</v>
      </c>
      <c r="H45" s="13">
        <v>1577.63</v>
      </c>
      <c r="I45" s="13">
        <v>645.01</v>
      </c>
      <c r="J45" s="13">
        <v>0</v>
      </c>
      <c r="K45" s="13">
        <v>0.1</v>
      </c>
      <c r="L45" s="13">
        <v>2596</v>
      </c>
      <c r="M45" s="13">
        <v>7352</v>
      </c>
    </row>
    <row r="46" spans="1:13">
      <c r="A46" s="2" t="s">
        <v>91</v>
      </c>
      <c r="B46" s="1" t="s">
        <v>92</v>
      </c>
      <c r="C46" s="13">
        <v>2000.1</v>
      </c>
      <c r="D46" s="13">
        <v>3130</v>
      </c>
      <c r="E46" s="13">
        <v>5130.1000000000004</v>
      </c>
      <c r="F46" s="13">
        <v>0</v>
      </c>
      <c r="G46" s="13">
        <v>0</v>
      </c>
      <c r="H46" s="13">
        <v>548.53</v>
      </c>
      <c r="I46" s="13">
        <v>90.67</v>
      </c>
      <c r="J46" s="13">
        <v>0</v>
      </c>
      <c r="K46" s="13">
        <v>0.1</v>
      </c>
      <c r="L46" s="13">
        <v>639.29999999999995</v>
      </c>
      <c r="M46" s="13">
        <v>4490.8</v>
      </c>
    </row>
    <row r="47" spans="1:13">
      <c r="A47" s="2" t="s">
        <v>93</v>
      </c>
      <c r="B47" s="1" t="s">
        <v>94</v>
      </c>
      <c r="C47" s="13">
        <v>7000.05</v>
      </c>
      <c r="D47" s="13">
        <v>0</v>
      </c>
      <c r="E47" s="13">
        <v>7000.05</v>
      </c>
      <c r="F47" s="13">
        <v>0</v>
      </c>
      <c r="G47" s="13">
        <v>0</v>
      </c>
      <c r="H47" s="13">
        <v>947.95</v>
      </c>
      <c r="I47" s="13">
        <v>202.35</v>
      </c>
      <c r="J47" s="13">
        <v>0</v>
      </c>
      <c r="K47" s="13">
        <v>0.15</v>
      </c>
      <c r="L47" s="13">
        <v>1150.45</v>
      </c>
      <c r="M47" s="13">
        <v>5849.6</v>
      </c>
    </row>
    <row r="48" spans="1:13">
      <c r="A48" s="2" t="s">
        <v>95</v>
      </c>
      <c r="B48" s="1" t="s">
        <v>96</v>
      </c>
      <c r="C48" s="13">
        <v>1200.5999999999999</v>
      </c>
      <c r="D48" s="13">
        <v>3151.8</v>
      </c>
      <c r="E48" s="13">
        <v>4352.3999999999996</v>
      </c>
      <c r="F48" s="13">
        <v>0</v>
      </c>
      <c r="G48" s="13">
        <v>0</v>
      </c>
      <c r="H48" s="13">
        <v>407.49</v>
      </c>
      <c r="I48" s="13">
        <v>105.29</v>
      </c>
      <c r="J48" s="13">
        <v>0</v>
      </c>
      <c r="K48" s="13">
        <v>0.02</v>
      </c>
      <c r="L48" s="13">
        <v>512.79999999999995</v>
      </c>
      <c r="M48" s="13">
        <v>3839.6</v>
      </c>
    </row>
    <row r="49" spans="1:13">
      <c r="A49" s="2" t="s">
        <v>97</v>
      </c>
      <c r="B49" s="1" t="s">
        <v>98</v>
      </c>
      <c r="C49" s="13">
        <v>2799.9</v>
      </c>
      <c r="D49" s="13">
        <v>0</v>
      </c>
      <c r="E49" s="13">
        <v>2799.9</v>
      </c>
      <c r="F49" s="13">
        <v>1500</v>
      </c>
      <c r="G49" s="13">
        <v>0</v>
      </c>
      <c r="H49" s="13">
        <v>55.21</v>
      </c>
      <c r="I49" s="13">
        <v>74.14</v>
      </c>
      <c r="J49" s="13">
        <v>0</v>
      </c>
      <c r="K49" s="13">
        <v>0.15</v>
      </c>
      <c r="L49" s="13">
        <v>1629.5</v>
      </c>
      <c r="M49" s="13">
        <v>1170.4000000000001</v>
      </c>
    </row>
    <row r="50" spans="1:13">
      <c r="A50" s="2" t="s">
        <v>99</v>
      </c>
      <c r="B50" s="1" t="s">
        <v>100</v>
      </c>
      <c r="C50" s="13">
        <v>2799.9</v>
      </c>
      <c r="D50" s="13">
        <v>0</v>
      </c>
      <c r="E50" s="13">
        <v>2799.9</v>
      </c>
      <c r="F50" s="13">
        <v>0</v>
      </c>
      <c r="G50" s="13">
        <v>0</v>
      </c>
      <c r="H50" s="13">
        <v>55.21</v>
      </c>
      <c r="I50" s="13">
        <v>74.14</v>
      </c>
      <c r="J50" s="13">
        <v>0</v>
      </c>
      <c r="K50" s="14">
        <v>-0.05</v>
      </c>
      <c r="L50" s="13">
        <v>129.30000000000001</v>
      </c>
      <c r="M50" s="13">
        <v>2670.6</v>
      </c>
    </row>
    <row r="51" spans="1:13">
      <c r="A51" s="2" t="s">
        <v>101</v>
      </c>
      <c r="B51" s="1" t="s">
        <v>102</v>
      </c>
      <c r="C51" s="13">
        <v>7500</v>
      </c>
      <c r="D51" s="13">
        <v>0</v>
      </c>
      <c r="E51" s="13">
        <v>7500</v>
      </c>
      <c r="F51" s="13">
        <v>960.43</v>
      </c>
      <c r="G51" s="13">
        <v>0</v>
      </c>
      <c r="H51" s="13">
        <v>1054.74</v>
      </c>
      <c r="I51" s="13">
        <v>709.96</v>
      </c>
      <c r="J51" s="13">
        <v>0</v>
      </c>
      <c r="K51" s="13">
        <v>7.0000000000000007E-2</v>
      </c>
      <c r="L51" s="13">
        <v>2725.2</v>
      </c>
      <c r="M51" s="13">
        <v>4774.8</v>
      </c>
    </row>
    <row r="52" spans="1:13">
      <c r="A52" s="2" t="s">
        <v>103</v>
      </c>
      <c r="B52" s="1" t="s">
        <v>104</v>
      </c>
      <c r="C52" s="13">
        <v>2500.0500000000002</v>
      </c>
      <c r="D52" s="13">
        <v>0</v>
      </c>
      <c r="E52" s="13">
        <v>2500.0500000000002</v>
      </c>
      <c r="F52" s="13">
        <v>0</v>
      </c>
      <c r="G52" s="13">
        <v>0</v>
      </c>
      <c r="H52" s="13">
        <v>7.67</v>
      </c>
      <c r="I52" s="13">
        <v>89.5</v>
      </c>
      <c r="J52" s="13">
        <v>0</v>
      </c>
      <c r="K52" s="13">
        <v>0.08</v>
      </c>
      <c r="L52" s="13">
        <v>97.25</v>
      </c>
      <c r="M52" s="13">
        <v>2402.8000000000002</v>
      </c>
    </row>
    <row r="53" spans="1:13">
      <c r="A53" s="2" t="s">
        <v>105</v>
      </c>
      <c r="B53" s="1" t="s">
        <v>106</v>
      </c>
      <c r="C53" s="13">
        <v>2250</v>
      </c>
      <c r="D53" s="13">
        <v>0</v>
      </c>
      <c r="E53" s="13">
        <v>2250</v>
      </c>
      <c r="F53" s="13">
        <v>0</v>
      </c>
      <c r="G53" s="14">
        <v>-34.020000000000003</v>
      </c>
      <c r="H53" s="13">
        <v>0</v>
      </c>
      <c r="I53" s="13">
        <v>229.9</v>
      </c>
      <c r="J53" s="13">
        <v>0</v>
      </c>
      <c r="K53" s="14">
        <v>-0.08</v>
      </c>
      <c r="L53" s="13">
        <v>195.8</v>
      </c>
      <c r="M53" s="13">
        <v>2054.1999999999998</v>
      </c>
    </row>
    <row r="54" spans="1:13">
      <c r="A54" s="2" t="s">
        <v>107</v>
      </c>
      <c r="B54" s="1" t="s">
        <v>108</v>
      </c>
      <c r="C54" s="13">
        <v>1750.05</v>
      </c>
      <c r="D54" s="13">
        <v>0</v>
      </c>
      <c r="E54" s="13">
        <v>1750.05</v>
      </c>
      <c r="F54" s="13">
        <v>0</v>
      </c>
      <c r="G54" s="14">
        <v>-87.68</v>
      </c>
      <c r="H54" s="13">
        <v>0</v>
      </c>
      <c r="I54" s="13">
        <v>208.39</v>
      </c>
      <c r="J54" s="13">
        <v>0</v>
      </c>
      <c r="K54" s="14">
        <v>-0.06</v>
      </c>
      <c r="L54" s="13">
        <v>120.65</v>
      </c>
      <c r="M54" s="13">
        <v>1629.4</v>
      </c>
    </row>
    <row r="55" spans="1:13">
      <c r="A55" s="2" t="s">
        <v>109</v>
      </c>
      <c r="B55" s="1" t="s">
        <v>110</v>
      </c>
      <c r="C55" s="13">
        <v>1500.03</v>
      </c>
      <c r="D55" s="13">
        <v>0</v>
      </c>
      <c r="E55" s="13">
        <v>1500.03</v>
      </c>
      <c r="F55" s="13">
        <v>0</v>
      </c>
      <c r="G55" s="14">
        <v>-115.6</v>
      </c>
      <c r="H55" s="13">
        <v>0</v>
      </c>
      <c r="I55" s="13">
        <v>37.24</v>
      </c>
      <c r="J55" s="13">
        <v>0</v>
      </c>
      <c r="K55" s="14">
        <v>-0.01</v>
      </c>
      <c r="L55" s="13">
        <v>-78.37</v>
      </c>
      <c r="M55" s="13">
        <v>1578.4</v>
      </c>
    </row>
    <row r="56" spans="1:13">
      <c r="A56" s="2" t="s">
        <v>111</v>
      </c>
      <c r="B56" s="1" t="s">
        <v>112</v>
      </c>
      <c r="C56" s="13">
        <v>1200.5999999999999</v>
      </c>
      <c r="D56" s="13">
        <v>5402.25</v>
      </c>
      <c r="E56" s="13">
        <v>6602.85</v>
      </c>
      <c r="F56" s="13">
        <v>0</v>
      </c>
      <c r="G56" s="13">
        <v>0</v>
      </c>
      <c r="H56" s="13">
        <v>863.11</v>
      </c>
      <c r="I56" s="13">
        <v>76.12</v>
      </c>
      <c r="J56" s="13">
        <v>0</v>
      </c>
      <c r="K56" s="13">
        <v>0.02</v>
      </c>
      <c r="L56" s="13">
        <v>939.25</v>
      </c>
      <c r="M56" s="13">
        <v>5663.6</v>
      </c>
    </row>
    <row r="57" spans="1:13">
      <c r="A57" s="2" t="s">
        <v>113</v>
      </c>
      <c r="B57" s="1" t="s">
        <v>114</v>
      </c>
      <c r="C57" s="13">
        <v>3000</v>
      </c>
      <c r="D57" s="13">
        <v>0</v>
      </c>
      <c r="E57" s="13">
        <v>3000</v>
      </c>
      <c r="F57" s="13">
        <v>0</v>
      </c>
      <c r="G57" s="13">
        <v>0</v>
      </c>
      <c r="H57" s="13">
        <v>76.98</v>
      </c>
      <c r="I57" s="13">
        <v>79.430000000000007</v>
      </c>
      <c r="J57" s="13">
        <v>0</v>
      </c>
      <c r="K57" s="14">
        <v>-0.01</v>
      </c>
      <c r="L57" s="13">
        <v>156.4</v>
      </c>
      <c r="M57" s="13">
        <v>2843.6</v>
      </c>
    </row>
    <row r="58" spans="1:13">
      <c r="A58" s="2" t="s">
        <v>115</v>
      </c>
      <c r="B58" s="1" t="s">
        <v>116</v>
      </c>
      <c r="C58" s="13">
        <v>3499.95</v>
      </c>
      <c r="D58" s="13">
        <v>0</v>
      </c>
      <c r="E58" s="13">
        <v>3499.95</v>
      </c>
      <c r="F58" s="13">
        <v>0</v>
      </c>
      <c r="G58" s="13">
        <v>0</v>
      </c>
      <c r="H58" s="13">
        <v>151.65</v>
      </c>
      <c r="I58" s="13">
        <v>93.79</v>
      </c>
      <c r="J58" s="13">
        <v>0</v>
      </c>
      <c r="K58" s="14">
        <v>-0.09</v>
      </c>
      <c r="L58" s="13">
        <v>245.35</v>
      </c>
      <c r="M58" s="13">
        <v>3254.6</v>
      </c>
    </row>
    <row r="59" spans="1:13">
      <c r="A59" s="2" t="s">
        <v>117</v>
      </c>
      <c r="B59" s="1" t="s">
        <v>118</v>
      </c>
      <c r="C59" s="13">
        <v>1200.5999999999999</v>
      </c>
      <c r="D59" s="13">
        <v>2502</v>
      </c>
      <c r="E59" s="13">
        <v>3702.6</v>
      </c>
      <c r="F59" s="13">
        <v>0</v>
      </c>
      <c r="G59" s="13">
        <v>0</v>
      </c>
      <c r="H59" s="13">
        <v>301.45</v>
      </c>
      <c r="I59" s="13">
        <v>0</v>
      </c>
      <c r="J59" s="13">
        <v>0</v>
      </c>
      <c r="K59" s="13">
        <v>0.15</v>
      </c>
      <c r="L59" s="13">
        <v>301.60000000000002</v>
      </c>
      <c r="M59" s="13">
        <v>3401</v>
      </c>
    </row>
    <row r="60" spans="1:13">
      <c r="A60" s="2" t="s">
        <v>119</v>
      </c>
      <c r="B60" s="1" t="s">
        <v>120</v>
      </c>
      <c r="C60" s="13">
        <v>1999.95</v>
      </c>
      <c r="D60" s="13">
        <v>0</v>
      </c>
      <c r="E60" s="13">
        <v>1999.95</v>
      </c>
      <c r="F60" s="13">
        <v>0</v>
      </c>
      <c r="G60" s="14">
        <v>-71.69</v>
      </c>
      <c r="H60" s="13">
        <v>0</v>
      </c>
      <c r="I60" s="13">
        <v>171.42</v>
      </c>
      <c r="J60" s="13">
        <v>0</v>
      </c>
      <c r="K60" s="14">
        <v>-0.18</v>
      </c>
      <c r="L60" s="13">
        <v>99.55</v>
      </c>
      <c r="M60" s="13">
        <v>1900.4</v>
      </c>
    </row>
    <row r="61" spans="1:13">
      <c r="A61" s="2" t="s">
        <v>121</v>
      </c>
      <c r="B61" s="1" t="s">
        <v>122</v>
      </c>
      <c r="C61" s="13">
        <v>1200.5999999999999</v>
      </c>
      <c r="D61" s="13">
        <v>6348</v>
      </c>
      <c r="E61" s="13">
        <v>7548.6</v>
      </c>
      <c r="F61" s="13">
        <v>0</v>
      </c>
      <c r="G61" s="13">
        <v>0</v>
      </c>
      <c r="H61" s="13">
        <v>1065.1199999999999</v>
      </c>
      <c r="I61" s="13">
        <v>83.48</v>
      </c>
      <c r="J61" s="13">
        <v>0</v>
      </c>
      <c r="K61" s="13">
        <v>0</v>
      </c>
      <c r="L61" s="13">
        <v>1148.5999999999999</v>
      </c>
      <c r="M61" s="13">
        <v>6400</v>
      </c>
    </row>
    <row r="62" spans="1:13">
      <c r="A62" s="2" t="s">
        <v>123</v>
      </c>
      <c r="B62" s="1" t="s">
        <v>124</v>
      </c>
      <c r="C62" s="13">
        <v>3000</v>
      </c>
      <c r="D62" s="13">
        <v>0</v>
      </c>
      <c r="E62" s="13">
        <v>3000</v>
      </c>
      <c r="F62" s="13">
        <v>0</v>
      </c>
      <c r="G62" s="13">
        <v>0</v>
      </c>
      <c r="H62" s="13">
        <v>76.98</v>
      </c>
      <c r="I62" s="13">
        <v>165.78</v>
      </c>
      <c r="J62" s="13">
        <v>0</v>
      </c>
      <c r="K62" s="14">
        <v>-0.16</v>
      </c>
      <c r="L62" s="13">
        <v>242.6</v>
      </c>
      <c r="M62" s="13">
        <v>2757.4</v>
      </c>
    </row>
    <row r="63" spans="1:13">
      <c r="A63" s="2" t="s">
        <v>125</v>
      </c>
      <c r="B63" s="1" t="s">
        <v>126</v>
      </c>
      <c r="C63" s="13">
        <v>7000.05</v>
      </c>
      <c r="D63" s="13">
        <v>0</v>
      </c>
      <c r="E63" s="13">
        <v>7000.05</v>
      </c>
      <c r="F63" s="13">
        <v>0</v>
      </c>
      <c r="G63" s="13">
        <v>0</v>
      </c>
      <c r="H63" s="13">
        <v>947.95</v>
      </c>
      <c r="I63" s="13">
        <v>479.23</v>
      </c>
      <c r="J63" s="13">
        <v>0</v>
      </c>
      <c r="K63" s="14">
        <v>-0.13</v>
      </c>
      <c r="L63" s="13">
        <v>1427.05</v>
      </c>
      <c r="M63" s="13">
        <v>5573</v>
      </c>
    </row>
    <row r="64" spans="1:13">
      <c r="A64" s="2" t="s">
        <v>127</v>
      </c>
      <c r="B64" s="1" t="s">
        <v>128</v>
      </c>
      <c r="C64" s="13">
        <v>13800</v>
      </c>
      <c r="D64" s="13">
        <v>0</v>
      </c>
      <c r="E64" s="13">
        <v>13800</v>
      </c>
      <c r="F64" s="13">
        <v>0</v>
      </c>
      <c r="G64" s="13">
        <v>0</v>
      </c>
      <c r="H64" s="13">
        <v>2477.13</v>
      </c>
      <c r="I64" s="13">
        <v>414.13</v>
      </c>
      <c r="J64" s="13">
        <v>0</v>
      </c>
      <c r="K64" s="14">
        <v>-0.06</v>
      </c>
      <c r="L64" s="13">
        <v>2891.2</v>
      </c>
      <c r="M64" s="13">
        <v>10908.8</v>
      </c>
    </row>
    <row r="65" spans="1:13">
      <c r="A65" s="2" t="s">
        <v>129</v>
      </c>
      <c r="B65" s="1" t="s">
        <v>130</v>
      </c>
      <c r="C65" s="13">
        <v>5868.75</v>
      </c>
      <c r="D65" s="13">
        <v>0</v>
      </c>
      <c r="E65" s="13">
        <v>5868.75</v>
      </c>
      <c r="F65" s="13">
        <v>0</v>
      </c>
      <c r="G65" s="13">
        <v>0</v>
      </c>
      <c r="H65" s="13">
        <v>706.3</v>
      </c>
      <c r="I65" s="13">
        <v>192.55</v>
      </c>
      <c r="J65" s="13">
        <v>0</v>
      </c>
      <c r="K65" s="14">
        <v>-0.1</v>
      </c>
      <c r="L65" s="13">
        <v>898.75</v>
      </c>
      <c r="M65" s="13">
        <v>4970</v>
      </c>
    </row>
    <row r="66" spans="1:13">
      <c r="A66" s="2" t="s">
        <v>131</v>
      </c>
      <c r="B66" s="1" t="s">
        <v>132</v>
      </c>
      <c r="C66" s="13">
        <v>3750</v>
      </c>
      <c r="D66" s="13">
        <v>0</v>
      </c>
      <c r="E66" s="13">
        <v>3750</v>
      </c>
      <c r="F66" s="13">
        <v>808.86</v>
      </c>
      <c r="G66" s="13">
        <v>0</v>
      </c>
      <c r="H66" s="13">
        <v>309.02999999999997</v>
      </c>
      <c r="I66" s="13">
        <v>326.8</v>
      </c>
      <c r="J66" s="13">
        <v>0</v>
      </c>
      <c r="K66" s="13">
        <v>0.11</v>
      </c>
      <c r="L66" s="13">
        <v>1444.8</v>
      </c>
      <c r="M66" s="13">
        <v>2305.1999999999998</v>
      </c>
    </row>
    <row r="67" spans="1:13">
      <c r="A67" s="2" t="s">
        <v>133</v>
      </c>
      <c r="B67" s="1" t="s">
        <v>134</v>
      </c>
      <c r="C67" s="13">
        <v>1200.5999999999999</v>
      </c>
      <c r="D67" s="13">
        <v>5832</v>
      </c>
      <c r="E67" s="13">
        <v>7032.6</v>
      </c>
      <c r="F67" s="13">
        <v>1117.6199999999999</v>
      </c>
      <c r="G67" s="13">
        <v>0</v>
      </c>
      <c r="H67" s="13">
        <v>954.9</v>
      </c>
      <c r="I67" s="13">
        <v>0</v>
      </c>
      <c r="J67" s="13">
        <v>0</v>
      </c>
      <c r="K67" s="14">
        <v>-0.12</v>
      </c>
      <c r="L67" s="13">
        <v>2072.4</v>
      </c>
      <c r="M67" s="13">
        <v>4960.2</v>
      </c>
    </row>
    <row r="68" spans="1:13">
      <c r="A68" s="2" t="s">
        <v>135</v>
      </c>
      <c r="B68" s="1" t="s">
        <v>136</v>
      </c>
      <c r="C68" s="13">
        <v>720.36</v>
      </c>
      <c r="D68" s="13">
        <v>1242.5</v>
      </c>
      <c r="E68" s="13">
        <v>1962.86</v>
      </c>
      <c r="F68" s="13">
        <v>0</v>
      </c>
      <c r="G68" s="14">
        <v>-74.06</v>
      </c>
      <c r="H68" s="13">
        <v>0</v>
      </c>
      <c r="I68" s="13">
        <v>0</v>
      </c>
      <c r="J68" s="13">
        <v>0</v>
      </c>
      <c r="K68" s="14">
        <v>-0.08</v>
      </c>
      <c r="L68" s="13">
        <v>-74.14</v>
      </c>
      <c r="M68" s="13">
        <v>2037</v>
      </c>
    </row>
    <row r="69" spans="1:13">
      <c r="A69" s="2" t="s">
        <v>137</v>
      </c>
      <c r="B69" s="1" t="s">
        <v>138</v>
      </c>
      <c r="C69" s="13">
        <v>3750</v>
      </c>
      <c r="D69" s="13">
        <v>0</v>
      </c>
      <c r="E69" s="13">
        <v>3750</v>
      </c>
      <c r="F69" s="13">
        <v>361.18</v>
      </c>
      <c r="G69" s="13">
        <v>0</v>
      </c>
      <c r="H69" s="13">
        <v>309.02999999999997</v>
      </c>
      <c r="I69" s="13">
        <v>298.57</v>
      </c>
      <c r="J69" s="13">
        <v>0</v>
      </c>
      <c r="K69" s="13">
        <v>0.02</v>
      </c>
      <c r="L69" s="13">
        <v>968.8</v>
      </c>
      <c r="M69" s="13">
        <v>2781.2</v>
      </c>
    </row>
    <row r="70" spans="1:13">
      <c r="A70" s="2" t="s">
        <v>139</v>
      </c>
      <c r="B70" s="1" t="s">
        <v>140</v>
      </c>
      <c r="C70" s="13">
        <v>3499.95</v>
      </c>
      <c r="D70" s="13">
        <v>2000</v>
      </c>
      <c r="E70" s="13">
        <v>5499.95</v>
      </c>
      <c r="F70" s="13">
        <v>0</v>
      </c>
      <c r="G70" s="13">
        <v>0</v>
      </c>
      <c r="H70" s="13">
        <v>627.53</v>
      </c>
      <c r="I70" s="13">
        <v>188.55</v>
      </c>
      <c r="J70" s="13">
        <v>0</v>
      </c>
      <c r="K70" s="13">
        <v>7.0000000000000007E-2</v>
      </c>
      <c r="L70" s="13">
        <v>816.15</v>
      </c>
      <c r="M70" s="13">
        <v>4683.8</v>
      </c>
    </row>
    <row r="71" spans="1:13">
      <c r="A71" s="2" t="s">
        <v>141</v>
      </c>
      <c r="B71" s="1" t="s">
        <v>142</v>
      </c>
      <c r="C71" s="13">
        <v>3250.05</v>
      </c>
      <c r="D71" s="13">
        <v>0</v>
      </c>
      <c r="E71" s="13">
        <v>3250.05</v>
      </c>
      <c r="F71" s="13">
        <v>0</v>
      </c>
      <c r="G71" s="13">
        <v>0</v>
      </c>
      <c r="H71" s="13">
        <v>124.46</v>
      </c>
      <c r="I71" s="13">
        <v>135.11000000000001</v>
      </c>
      <c r="J71" s="13">
        <v>0</v>
      </c>
      <c r="K71" s="14">
        <v>-0.12</v>
      </c>
      <c r="L71" s="13">
        <v>259.45</v>
      </c>
      <c r="M71" s="13">
        <v>2990.6</v>
      </c>
    </row>
    <row r="73" spans="1:13" s="7" customFormat="1">
      <c r="A73" s="15"/>
      <c r="C73" s="7" t="s">
        <v>143</v>
      </c>
      <c r="D73" s="7" t="s">
        <v>143</v>
      </c>
      <c r="E73" s="7" t="s">
        <v>143</v>
      </c>
      <c r="F73" s="7" t="s">
        <v>143</v>
      </c>
      <c r="G73" s="7" t="s">
        <v>143</v>
      </c>
      <c r="H73" s="7" t="s">
        <v>143</v>
      </c>
      <c r="I73" s="7" t="s">
        <v>143</v>
      </c>
      <c r="J73" s="7" t="s">
        <v>143</v>
      </c>
      <c r="K73" s="7" t="s">
        <v>143</v>
      </c>
      <c r="L73" s="7" t="s">
        <v>143</v>
      </c>
      <c r="M73" s="7" t="s">
        <v>143</v>
      </c>
    </row>
    <row r="74" spans="1:13">
      <c r="A74" s="18" t="s">
        <v>144</v>
      </c>
      <c r="B74" s="1" t="s">
        <v>145</v>
      </c>
      <c r="C74" s="17">
        <v>221274.06</v>
      </c>
      <c r="D74" s="17">
        <v>97856.86</v>
      </c>
      <c r="E74" s="17">
        <v>319130.92</v>
      </c>
      <c r="F74" s="17">
        <v>18422.8</v>
      </c>
      <c r="G74" s="19">
        <v>-616.83000000000004</v>
      </c>
      <c r="H74" s="17">
        <v>38855.83</v>
      </c>
      <c r="I74" s="17">
        <v>10872.82</v>
      </c>
      <c r="J74" s="17">
        <v>427.53</v>
      </c>
      <c r="K74" s="19">
        <v>-0.43</v>
      </c>
      <c r="L74" s="17">
        <v>67961.72</v>
      </c>
      <c r="M74" s="17">
        <v>251169.2</v>
      </c>
    </row>
    <row r="76" spans="1:13">
      <c r="C76" s="1" t="s">
        <v>145</v>
      </c>
      <c r="D76" s="1" t="s">
        <v>145</v>
      </c>
      <c r="E76" s="1" t="s">
        <v>145</v>
      </c>
      <c r="F76" s="1" t="s">
        <v>145</v>
      </c>
      <c r="G76" s="1" t="s">
        <v>145</v>
      </c>
      <c r="H76" s="1" t="s">
        <v>145</v>
      </c>
      <c r="I76" s="1" t="s">
        <v>145</v>
      </c>
      <c r="J76" s="1" t="s">
        <v>145</v>
      </c>
      <c r="K76" s="1" t="s">
        <v>145</v>
      </c>
      <c r="L76" s="1" t="s">
        <v>145</v>
      </c>
      <c r="M76" s="1" t="s">
        <v>145</v>
      </c>
    </row>
    <row r="77" spans="1:13">
      <c r="A77" s="2" t="s">
        <v>145</v>
      </c>
      <c r="B77" s="1" t="s">
        <v>145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</sheetData>
  <mergeCells count="1">
    <mergeCell ref="B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selection activeCell="F17" sqref="F17"/>
    </sheetView>
  </sheetViews>
  <sheetFormatPr baseColWidth="10" defaultRowHeight="15"/>
  <cols>
    <col min="2" max="2" width="14" customWidth="1"/>
    <col min="3" max="3" width="20.140625" customWidth="1"/>
    <col min="4" max="4" width="12.5703125" bestFit="1" customWidth="1"/>
    <col min="5" max="5" width="34.7109375" bestFit="1" customWidth="1"/>
  </cols>
  <sheetData>
    <row r="1" spans="1:10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8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9.5">
      <c r="A3" s="26" t="s">
        <v>2</v>
      </c>
      <c r="B3" s="26"/>
      <c r="C3" s="29"/>
      <c r="D3" s="26"/>
      <c r="E3" s="26"/>
      <c r="F3" s="26"/>
      <c r="G3" s="26"/>
      <c r="H3" s="26"/>
      <c r="I3" s="26"/>
      <c r="J3" s="26"/>
    </row>
    <row r="4" spans="1:10">
      <c r="A4" s="26" t="s">
        <v>146</v>
      </c>
      <c r="B4" s="26"/>
      <c r="C4" s="26"/>
      <c r="D4" s="26"/>
      <c r="E4" s="26"/>
      <c r="F4" s="26"/>
      <c r="G4" s="26"/>
      <c r="H4" s="26"/>
      <c r="I4" s="26"/>
      <c r="J4" s="26"/>
    </row>
    <row r="6" spans="1:10">
      <c r="A6" s="30"/>
      <c r="B6" s="30"/>
      <c r="C6" s="30"/>
      <c r="D6" s="30"/>
      <c r="E6" s="30"/>
      <c r="F6" s="30"/>
      <c r="G6" s="30"/>
      <c r="H6" s="30"/>
      <c r="I6" s="26"/>
      <c r="J6" s="26"/>
    </row>
    <row r="7" spans="1:10">
      <c r="A7" s="31"/>
      <c r="B7" s="31"/>
      <c r="C7" s="31"/>
      <c r="D7" s="31"/>
      <c r="E7" s="31"/>
      <c r="F7" s="31"/>
      <c r="G7" s="31"/>
      <c r="H7" s="31"/>
      <c r="I7" s="26"/>
      <c r="J7" s="26"/>
    </row>
    <row r="8" spans="1:10">
      <c r="A8" s="33" t="s">
        <v>147</v>
      </c>
      <c r="B8" s="33" t="s">
        <v>148</v>
      </c>
      <c r="C8" s="33" t="s">
        <v>149</v>
      </c>
      <c r="D8" s="34" t="s">
        <v>150</v>
      </c>
      <c r="E8" s="33" t="s">
        <v>151</v>
      </c>
      <c r="F8" s="32"/>
      <c r="G8" s="32"/>
      <c r="H8" s="32"/>
      <c r="I8" s="32"/>
      <c r="J8" s="32"/>
    </row>
    <row r="9" spans="1:10">
      <c r="A9" s="26" t="s">
        <v>57</v>
      </c>
      <c r="B9" s="26"/>
      <c r="C9" s="26" t="s">
        <v>152</v>
      </c>
      <c r="D9" s="26">
        <v>2066.4</v>
      </c>
      <c r="E9" s="26" t="s">
        <v>58</v>
      </c>
      <c r="F9" s="26"/>
      <c r="G9" s="26"/>
      <c r="H9" s="26"/>
      <c r="I9" s="26"/>
      <c r="J9" s="26"/>
    </row>
    <row r="10" spans="1:10">
      <c r="A10" s="26" t="s">
        <v>109</v>
      </c>
      <c r="B10" s="26"/>
      <c r="C10" s="26" t="s">
        <v>152</v>
      </c>
      <c r="D10" s="26">
        <v>1578.4</v>
      </c>
      <c r="E10" s="26" t="s">
        <v>110</v>
      </c>
      <c r="F10" s="26"/>
      <c r="G10" s="26"/>
      <c r="H10" s="26"/>
      <c r="I10" s="26"/>
      <c r="J10" s="26"/>
    </row>
    <row r="11" spans="1:10">
      <c r="A11" s="26"/>
      <c r="B11" s="26" t="s">
        <v>153</v>
      </c>
      <c r="C11" s="26"/>
      <c r="D11" s="35">
        <v>3644.8</v>
      </c>
      <c r="E11" s="26" t="s">
        <v>154</v>
      </c>
      <c r="F11" s="26"/>
      <c r="G11" s="26"/>
      <c r="H11" s="26"/>
      <c r="I11" s="26"/>
      <c r="J11" s="26"/>
    </row>
    <row r="13" spans="1:10">
      <c r="A13" s="26">
        <v>3</v>
      </c>
      <c r="B13" s="26">
        <v>56708880343</v>
      </c>
      <c r="C13" s="26" t="s">
        <v>155</v>
      </c>
      <c r="D13" s="26">
        <v>27147.600000000002</v>
      </c>
      <c r="E13" s="26" t="s">
        <v>62</v>
      </c>
      <c r="F13" s="26" t="s">
        <v>161</v>
      </c>
      <c r="G13" s="26"/>
      <c r="H13" s="26"/>
      <c r="I13" s="26"/>
      <c r="J13" s="26"/>
    </row>
    <row r="14" spans="1:10">
      <c r="A14" s="26">
        <v>8</v>
      </c>
      <c r="B14" s="26">
        <v>56708880482</v>
      </c>
      <c r="C14" s="26" t="s">
        <v>155</v>
      </c>
      <c r="D14" s="26">
        <v>5573</v>
      </c>
      <c r="E14" s="26" t="s">
        <v>126</v>
      </c>
      <c r="F14" s="26" t="s">
        <v>161</v>
      </c>
      <c r="G14" s="26"/>
      <c r="H14" s="26"/>
      <c r="I14" s="26"/>
      <c r="J14" s="26"/>
    </row>
    <row r="15" spans="1:10">
      <c r="A15" s="26" t="s">
        <v>127</v>
      </c>
      <c r="B15" s="26">
        <v>56708843907</v>
      </c>
      <c r="C15" s="26" t="s">
        <v>155</v>
      </c>
      <c r="D15" s="26">
        <v>10908.800000000001</v>
      </c>
      <c r="E15" s="26" t="s">
        <v>128</v>
      </c>
      <c r="F15" s="26" t="s">
        <v>161</v>
      </c>
      <c r="G15" s="26"/>
      <c r="H15" s="26"/>
      <c r="I15" s="26"/>
      <c r="J15" s="26"/>
    </row>
    <row r="16" spans="1:10">
      <c r="A16" s="26" t="s">
        <v>27</v>
      </c>
      <c r="B16" s="26">
        <v>56708883890</v>
      </c>
      <c r="C16" s="26" t="s">
        <v>155</v>
      </c>
      <c r="D16" s="26">
        <v>2349</v>
      </c>
      <c r="E16" s="26" t="s">
        <v>28</v>
      </c>
      <c r="F16" s="26" t="s">
        <v>161</v>
      </c>
      <c r="G16" s="26"/>
      <c r="H16" s="26"/>
      <c r="I16" s="26"/>
      <c r="J16" s="26"/>
    </row>
    <row r="17" spans="1:5">
      <c r="A17" s="26"/>
      <c r="B17" s="26" t="s">
        <v>156</v>
      </c>
      <c r="C17" s="26"/>
      <c r="D17" s="35">
        <v>45978.400000000001</v>
      </c>
      <c r="E17" s="26" t="s">
        <v>157</v>
      </c>
    </row>
    <row r="19" spans="1:5">
      <c r="A19" s="26" t="s">
        <v>81</v>
      </c>
      <c r="B19" s="26">
        <v>56708880391</v>
      </c>
      <c r="C19" s="26" t="s">
        <v>158</v>
      </c>
      <c r="D19" s="26">
        <v>3957.2000000000003</v>
      </c>
      <c r="E19" s="26" t="s">
        <v>82</v>
      </c>
    </row>
    <row r="20" spans="1:5">
      <c r="A20" s="26">
        <v>56</v>
      </c>
      <c r="B20" s="26">
        <v>56708843816</v>
      </c>
      <c r="C20" s="26" t="s">
        <v>158</v>
      </c>
      <c r="D20" s="26">
        <v>1647.6000000000001</v>
      </c>
      <c r="E20" s="26" t="s">
        <v>86</v>
      </c>
    </row>
    <row r="21" spans="1:5">
      <c r="A21" s="26">
        <v>12</v>
      </c>
      <c r="B21" s="26">
        <v>56708843833</v>
      </c>
      <c r="C21" s="26" t="s">
        <v>158</v>
      </c>
      <c r="D21" s="26">
        <v>7352</v>
      </c>
      <c r="E21" s="26" t="s">
        <v>90</v>
      </c>
    </row>
    <row r="22" spans="1:5">
      <c r="A22" s="26">
        <v>23</v>
      </c>
      <c r="B22" s="26">
        <v>56710784363</v>
      </c>
      <c r="C22" s="26" t="s">
        <v>158</v>
      </c>
      <c r="D22" s="26">
        <v>4490.8</v>
      </c>
      <c r="E22" s="26" t="s">
        <v>92</v>
      </c>
    </row>
    <row r="23" spans="1:5">
      <c r="A23" s="26" t="s">
        <v>95</v>
      </c>
      <c r="B23" s="26">
        <v>56708843847</v>
      </c>
      <c r="C23" s="26" t="s">
        <v>158</v>
      </c>
      <c r="D23" s="26">
        <v>3839.6000000000004</v>
      </c>
      <c r="E23" s="26" t="s">
        <v>96</v>
      </c>
    </row>
    <row r="24" spans="1:5">
      <c r="A24" s="26">
        <v>18</v>
      </c>
      <c r="B24" s="26">
        <v>56708843910</v>
      </c>
      <c r="C24" s="26" t="s">
        <v>158</v>
      </c>
      <c r="D24" s="26">
        <v>2305.2000000000003</v>
      </c>
      <c r="E24" s="26" t="s">
        <v>132</v>
      </c>
    </row>
    <row r="25" spans="1:5">
      <c r="A25" s="26" t="s">
        <v>137</v>
      </c>
      <c r="B25" s="26">
        <v>56708880539</v>
      </c>
      <c r="C25" s="26" t="s">
        <v>158</v>
      </c>
      <c r="D25" s="26">
        <v>2781.2000000000003</v>
      </c>
      <c r="E25" s="26" t="s">
        <v>138</v>
      </c>
    </row>
    <row r="26" spans="1:5">
      <c r="A26" s="26" t="s">
        <v>123</v>
      </c>
      <c r="B26" s="26">
        <v>56708843881</v>
      </c>
      <c r="C26" s="26" t="s">
        <v>158</v>
      </c>
      <c r="D26" s="26">
        <v>2757.4</v>
      </c>
      <c r="E26" s="26" t="s">
        <v>124</v>
      </c>
    </row>
    <row r="27" spans="1:5">
      <c r="A27" s="26" t="s">
        <v>87</v>
      </c>
      <c r="B27" s="26">
        <v>56708880434</v>
      </c>
      <c r="C27" s="26" t="s">
        <v>158</v>
      </c>
      <c r="D27" s="26">
        <v>2515.6000000000004</v>
      </c>
      <c r="E27" s="26" t="s">
        <v>88</v>
      </c>
    </row>
    <row r="28" spans="1:5">
      <c r="A28" s="26" t="s">
        <v>51</v>
      </c>
      <c r="B28" s="26">
        <v>56708843696</v>
      </c>
      <c r="C28" s="26" t="s">
        <v>158</v>
      </c>
      <c r="D28" s="26">
        <v>2182.2000000000003</v>
      </c>
      <c r="E28" s="26" t="s">
        <v>52</v>
      </c>
    </row>
    <row r="29" spans="1:5">
      <c r="A29" s="26" t="s">
        <v>77</v>
      </c>
      <c r="B29" s="26">
        <v>56708843773</v>
      </c>
      <c r="C29" s="26" t="s">
        <v>158</v>
      </c>
      <c r="D29" s="26">
        <v>4014.4</v>
      </c>
      <c r="E29" s="26" t="s">
        <v>78</v>
      </c>
    </row>
    <row r="30" spans="1:5">
      <c r="A30" s="26" t="s">
        <v>59</v>
      </c>
      <c r="B30" s="26">
        <v>56708843711</v>
      </c>
      <c r="C30" s="26" t="s">
        <v>158</v>
      </c>
      <c r="D30" s="26">
        <v>2319</v>
      </c>
      <c r="E30" s="26" t="s">
        <v>60</v>
      </c>
    </row>
    <row r="31" spans="1:5">
      <c r="A31" s="26" t="s">
        <v>93</v>
      </c>
      <c r="B31" s="26">
        <v>56708880448</v>
      </c>
      <c r="C31" s="26" t="s">
        <v>158</v>
      </c>
      <c r="D31" s="26">
        <v>5849.6</v>
      </c>
      <c r="E31" s="26" t="s">
        <v>94</v>
      </c>
    </row>
    <row r="32" spans="1:5">
      <c r="A32" s="26" t="s">
        <v>31</v>
      </c>
      <c r="B32" s="26">
        <v>56708848813</v>
      </c>
      <c r="C32" s="26" t="s">
        <v>158</v>
      </c>
      <c r="D32" s="26">
        <v>1816.4</v>
      </c>
      <c r="E32" s="26" t="s">
        <v>32</v>
      </c>
    </row>
    <row r="33" spans="1:5">
      <c r="A33" s="26" t="s">
        <v>35</v>
      </c>
      <c r="B33" s="26">
        <v>56708848827</v>
      </c>
      <c r="C33" s="26" t="s">
        <v>158</v>
      </c>
      <c r="D33" s="26">
        <v>6227.4000000000005</v>
      </c>
      <c r="E33" s="26" t="s">
        <v>36</v>
      </c>
    </row>
    <row r="34" spans="1:5">
      <c r="A34" s="26" t="s">
        <v>33</v>
      </c>
      <c r="B34" s="26">
        <v>56708883902</v>
      </c>
      <c r="C34" s="26" t="s">
        <v>158</v>
      </c>
      <c r="D34" s="26">
        <v>9739.8000000000011</v>
      </c>
      <c r="E34" s="26" t="s">
        <v>34</v>
      </c>
    </row>
    <row r="35" spans="1:5">
      <c r="A35" s="26" t="s">
        <v>53</v>
      </c>
      <c r="B35" s="26">
        <v>56708843739</v>
      </c>
      <c r="C35" s="26" t="s">
        <v>158</v>
      </c>
      <c r="D35" s="26">
        <v>3884.8</v>
      </c>
      <c r="E35" s="26" t="s">
        <v>54</v>
      </c>
    </row>
    <row r="36" spans="1:5">
      <c r="A36" s="26" t="s">
        <v>121</v>
      </c>
      <c r="B36" s="26">
        <v>56708880465</v>
      </c>
      <c r="C36" s="26" t="s">
        <v>158</v>
      </c>
      <c r="D36" s="26">
        <v>6400</v>
      </c>
      <c r="E36" s="26" t="s">
        <v>122</v>
      </c>
    </row>
    <row r="37" spans="1:5">
      <c r="A37" s="26">
        <v>9</v>
      </c>
      <c r="B37" s="26">
        <v>56708880451</v>
      </c>
      <c r="C37" s="26" t="s">
        <v>158</v>
      </c>
      <c r="D37" s="26">
        <v>4774.8</v>
      </c>
      <c r="E37" s="26" t="s">
        <v>102</v>
      </c>
    </row>
    <row r="38" spans="1:5">
      <c r="A38" s="26" t="s">
        <v>83</v>
      </c>
      <c r="B38" s="26">
        <v>56708843790</v>
      </c>
      <c r="C38" s="26" t="s">
        <v>158</v>
      </c>
      <c r="D38" s="26">
        <v>3464.8</v>
      </c>
      <c r="E38" s="26" t="s">
        <v>84</v>
      </c>
    </row>
    <row r="39" spans="1:5">
      <c r="A39" s="26" t="s">
        <v>141</v>
      </c>
      <c r="B39" s="26">
        <v>56708880542</v>
      </c>
      <c r="C39" s="26" t="s">
        <v>158</v>
      </c>
      <c r="D39" s="26">
        <v>2990.6000000000004</v>
      </c>
      <c r="E39" s="26" t="s">
        <v>142</v>
      </c>
    </row>
    <row r="40" spans="1:5">
      <c r="A40" s="26" t="s">
        <v>129</v>
      </c>
      <c r="B40" s="26">
        <v>56708880508</v>
      </c>
      <c r="C40" s="26" t="s">
        <v>158</v>
      </c>
      <c r="D40" s="26">
        <v>4970</v>
      </c>
      <c r="E40" s="26" t="s">
        <v>130</v>
      </c>
    </row>
    <row r="41" spans="1:5">
      <c r="A41" s="26" t="s">
        <v>67</v>
      </c>
      <c r="B41" s="26">
        <v>60589984696</v>
      </c>
      <c r="C41" s="26" t="s">
        <v>158</v>
      </c>
      <c r="D41" s="26">
        <v>4660.2</v>
      </c>
      <c r="E41" s="26" t="s">
        <v>68</v>
      </c>
    </row>
    <row r="42" spans="1:5">
      <c r="A42" s="26" t="s">
        <v>107</v>
      </c>
      <c r="B42" s="26">
        <v>60590029027</v>
      </c>
      <c r="C42" s="26" t="s">
        <v>158</v>
      </c>
      <c r="D42" s="26">
        <v>1629.4</v>
      </c>
      <c r="E42" s="26" t="s">
        <v>108</v>
      </c>
    </row>
    <row r="43" spans="1:5">
      <c r="A43" s="26" t="s">
        <v>21</v>
      </c>
      <c r="B43" s="26">
        <v>56708883873</v>
      </c>
      <c r="C43" s="26" t="s">
        <v>158</v>
      </c>
      <c r="D43" s="26">
        <v>2366</v>
      </c>
      <c r="E43" s="26" t="s">
        <v>22</v>
      </c>
    </row>
    <row r="44" spans="1:5">
      <c r="A44" s="26" t="s">
        <v>139</v>
      </c>
      <c r="B44" s="26">
        <v>56708883839</v>
      </c>
      <c r="C44" s="26" t="s">
        <v>158</v>
      </c>
      <c r="D44" s="26">
        <v>4683.8</v>
      </c>
      <c r="E44" s="26" t="s">
        <v>140</v>
      </c>
    </row>
    <row r="45" spans="1:5">
      <c r="A45" s="26" t="s">
        <v>29</v>
      </c>
      <c r="B45" s="26">
        <v>56708881869</v>
      </c>
      <c r="C45" s="26" t="s">
        <v>158</v>
      </c>
      <c r="D45" s="26">
        <v>1988.6000000000001</v>
      </c>
      <c r="E45" s="26" t="s">
        <v>30</v>
      </c>
    </row>
    <row r="46" spans="1:5">
      <c r="A46" s="26" t="s">
        <v>99</v>
      </c>
      <c r="B46" s="26">
        <v>60590081785</v>
      </c>
      <c r="C46" s="26" t="s">
        <v>158</v>
      </c>
      <c r="D46" s="26">
        <v>2670.6000000000004</v>
      </c>
      <c r="E46" s="26" t="s">
        <v>100</v>
      </c>
    </row>
    <row r="47" spans="1:5">
      <c r="A47" s="26" t="s">
        <v>119</v>
      </c>
      <c r="B47" s="26">
        <v>60590127128</v>
      </c>
      <c r="C47" s="26" t="s">
        <v>158</v>
      </c>
      <c r="D47" s="26">
        <v>1900.4</v>
      </c>
      <c r="E47" s="26" t="s">
        <v>120</v>
      </c>
    </row>
    <row r="48" spans="1:5">
      <c r="A48" s="26" t="s">
        <v>79</v>
      </c>
      <c r="B48" s="26">
        <v>60590064926</v>
      </c>
      <c r="C48" s="26" t="s">
        <v>158</v>
      </c>
      <c r="D48" s="26">
        <v>2350.6</v>
      </c>
      <c r="E48" s="26" t="s">
        <v>80</v>
      </c>
    </row>
    <row r="49" spans="1:5">
      <c r="A49" s="26" t="s">
        <v>115</v>
      </c>
      <c r="B49" s="26">
        <v>60591453247</v>
      </c>
      <c r="C49" s="26" t="s">
        <v>158</v>
      </c>
      <c r="D49" s="26">
        <v>3254.6000000000004</v>
      </c>
      <c r="E49" s="26" t="s">
        <v>116</v>
      </c>
    </row>
    <row r="50" spans="1:5">
      <c r="A50" s="26" t="s">
        <v>39</v>
      </c>
      <c r="B50" s="26">
        <v>60589870076</v>
      </c>
      <c r="C50" s="26" t="s">
        <v>158</v>
      </c>
      <c r="D50" s="26">
        <v>2418</v>
      </c>
      <c r="E50" s="26" t="s">
        <v>40</v>
      </c>
    </row>
    <row r="51" spans="1:5">
      <c r="A51" s="26" t="s">
        <v>97</v>
      </c>
      <c r="B51" s="26">
        <v>60590139386</v>
      </c>
      <c r="C51" s="26" t="s">
        <v>158</v>
      </c>
      <c r="D51" s="26">
        <v>1170.4000000000001</v>
      </c>
      <c r="E51" s="26" t="s">
        <v>98</v>
      </c>
    </row>
    <row r="52" spans="1:5">
      <c r="A52" s="26" t="s">
        <v>47</v>
      </c>
      <c r="B52" s="26">
        <v>60590223734</v>
      </c>
      <c r="C52" s="26" t="s">
        <v>158</v>
      </c>
      <c r="D52" s="26">
        <v>4963.6000000000004</v>
      </c>
      <c r="E52" s="26" t="s">
        <v>48</v>
      </c>
    </row>
    <row r="53" spans="1:5">
      <c r="A53" s="26" t="s">
        <v>105</v>
      </c>
      <c r="B53" s="26">
        <v>56708843938</v>
      </c>
      <c r="C53" s="26" t="s">
        <v>158</v>
      </c>
      <c r="D53" s="26">
        <v>2054.2000000000003</v>
      </c>
      <c r="E53" s="26" t="s">
        <v>106</v>
      </c>
    </row>
    <row r="54" spans="1:5">
      <c r="A54" s="26" t="s">
        <v>103</v>
      </c>
      <c r="B54" s="26">
        <v>56710541492</v>
      </c>
      <c r="C54" s="26" t="s">
        <v>158</v>
      </c>
      <c r="D54" s="26">
        <v>2402.8000000000002</v>
      </c>
      <c r="E54" s="26" t="s">
        <v>104</v>
      </c>
    </row>
    <row r="55" spans="1:5">
      <c r="A55" s="26" t="s">
        <v>69</v>
      </c>
      <c r="B55" s="26">
        <v>56702290580</v>
      </c>
      <c r="C55" s="26" t="s">
        <v>158</v>
      </c>
      <c r="D55" s="26">
        <v>2471.6000000000004</v>
      </c>
      <c r="E55" s="26" t="s">
        <v>70</v>
      </c>
    </row>
    <row r="56" spans="1:5">
      <c r="A56" s="26" t="s">
        <v>23</v>
      </c>
      <c r="B56" s="26">
        <v>60575841258</v>
      </c>
      <c r="C56" s="26" t="s">
        <v>158</v>
      </c>
      <c r="D56" s="26">
        <v>1827.4</v>
      </c>
      <c r="E56" s="26" t="s">
        <v>24</v>
      </c>
    </row>
    <row r="57" spans="1:5">
      <c r="A57" s="26" t="s">
        <v>49</v>
      </c>
      <c r="B57" s="26">
        <v>60591678286</v>
      </c>
      <c r="C57" s="26" t="s">
        <v>158</v>
      </c>
      <c r="D57" s="26">
        <v>4586.6000000000004</v>
      </c>
      <c r="E57" s="26" t="s">
        <v>50</v>
      </c>
    </row>
    <row r="58" spans="1:5">
      <c r="A58" s="26" t="s">
        <v>37</v>
      </c>
      <c r="B58" s="26">
        <v>60591853519</v>
      </c>
      <c r="C58" s="26" t="s">
        <v>158</v>
      </c>
      <c r="D58" s="26">
        <v>2426.2000000000003</v>
      </c>
      <c r="E58" s="26" t="s">
        <v>38</v>
      </c>
    </row>
    <row r="59" spans="1:5">
      <c r="A59" s="26" t="s">
        <v>111</v>
      </c>
      <c r="B59" s="26">
        <v>60592075907</v>
      </c>
      <c r="C59" s="26" t="s">
        <v>158</v>
      </c>
      <c r="D59" s="26">
        <v>5663.6</v>
      </c>
      <c r="E59" s="26" t="s">
        <v>112</v>
      </c>
    </row>
    <row r="60" spans="1:5">
      <c r="A60" s="26" t="s">
        <v>73</v>
      </c>
      <c r="B60" s="26">
        <v>60592612312</v>
      </c>
      <c r="C60" s="26" t="s">
        <v>158</v>
      </c>
      <c r="D60" s="26">
        <v>3341.2000000000003</v>
      </c>
      <c r="E60" s="26" t="s">
        <v>74</v>
      </c>
    </row>
    <row r="61" spans="1:5">
      <c r="A61" s="26" t="s">
        <v>133</v>
      </c>
      <c r="B61" s="26">
        <v>60592674481</v>
      </c>
      <c r="C61" s="26" t="s">
        <v>158</v>
      </c>
      <c r="D61" s="26">
        <v>4960.2000000000007</v>
      </c>
      <c r="E61" s="26" t="s">
        <v>134</v>
      </c>
    </row>
    <row r="62" spans="1:5">
      <c r="A62" s="26" t="s">
        <v>55</v>
      </c>
      <c r="B62" s="26">
        <v>60593016552</v>
      </c>
      <c r="C62" s="26" t="s">
        <v>158</v>
      </c>
      <c r="D62" s="26">
        <v>2992</v>
      </c>
      <c r="E62" s="26" t="s">
        <v>56</v>
      </c>
    </row>
    <row r="63" spans="1:5">
      <c r="A63" s="26" t="s">
        <v>63</v>
      </c>
      <c r="B63" s="26">
        <v>60547411926</v>
      </c>
      <c r="C63" s="26" t="s">
        <v>158</v>
      </c>
      <c r="D63" s="26">
        <v>2843.6000000000004</v>
      </c>
      <c r="E63" s="26" t="s">
        <v>64</v>
      </c>
    </row>
    <row r="64" spans="1:5">
      <c r="A64" s="26" t="s">
        <v>113</v>
      </c>
      <c r="B64" s="26">
        <v>60593356654</v>
      </c>
      <c r="C64" s="26" t="s">
        <v>158</v>
      </c>
      <c r="D64" s="26">
        <v>2843.6000000000004</v>
      </c>
      <c r="E64" s="26" t="s">
        <v>114</v>
      </c>
    </row>
    <row r="65" spans="1:5">
      <c r="A65" s="26" t="s">
        <v>45</v>
      </c>
      <c r="B65" s="26">
        <v>60566927891</v>
      </c>
      <c r="C65" s="26" t="s">
        <v>158</v>
      </c>
      <c r="D65" s="26">
        <v>3604.6000000000004</v>
      </c>
      <c r="E65" s="26" t="s">
        <v>46</v>
      </c>
    </row>
    <row r="66" spans="1:5">
      <c r="A66" s="26" t="s">
        <v>75</v>
      </c>
      <c r="B66" s="26">
        <v>60594391894</v>
      </c>
      <c r="C66" s="26" t="s">
        <v>158</v>
      </c>
      <c r="D66" s="26">
        <v>4670</v>
      </c>
      <c r="E66" s="26" t="s">
        <v>76</v>
      </c>
    </row>
    <row r="67" spans="1:5">
      <c r="A67" s="26" t="s">
        <v>41</v>
      </c>
      <c r="B67" s="26">
        <v>60593762613</v>
      </c>
      <c r="C67" s="26" t="s">
        <v>158</v>
      </c>
      <c r="D67" s="26">
        <v>5364.8</v>
      </c>
      <c r="E67" s="26" t="s">
        <v>42</v>
      </c>
    </row>
    <row r="68" spans="1:5">
      <c r="A68" s="26" t="s">
        <v>71</v>
      </c>
      <c r="B68" s="26">
        <v>56708880360</v>
      </c>
      <c r="C68" s="26" t="s">
        <v>158</v>
      </c>
      <c r="D68" s="26">
        <v>3270.8</v>
      </c>
      <c r="E68" s="26" t="s">
        <v>72</v>
      </c>
    </row>
    <row r="69" spans="1:5">
      <c r="A69" s="26" t="s">
        <v>25</v>
      </c>
      <c r="B69" s="26">
        <v>56685689408</v>
      </c>
      <c r="C69" s="26" t="s">
        <v>158</v>
      </c>
      <c r="D69" s="26">
        <v>12102.6</v>
      </c>
      <c r="E69" s="26" t="s">
        <v>26</v>
      </c>
    </row>
    <row r="70" spans="1:5">
      <c r="A70" s="26" t="s">
        <v>117</v>
      </c>
      <c r="B70" s="26">
        <v>60593753427</v>
      </c>
      <c r="C70" s="26" t="s">
        <v>158</v>
      </c>
      <c r="D70" s="26">
        <v>3401</v>
      </c>
      <c r="E70" s="26" t="s">
        <v>118</v>
      </c>
    </row>
    <row r="71" spans="1:5">
      <c r="A71" s="26" t="s">
        <v>43</v>
      </c>
      <c r="B71" s="26">
        <v>56708844978</v>
      </c>
      <c r="C71" s="26" t="s">
        <v>158</v>
      </c>
      <c r="D71" s="26">
        <v>2308.6</v>
      </c>
      <c r="E71" s="26" t="s">
        <v>44</v>
      </c>
    </row>
    <row r="72" spans="1:5">
      <c r="A72" s="26" t="s">
        <v>65</v>
      </c>
      <c r="B72" s="26">
        <v>60576975879</v>
      </c>
      <c r="C72" s="26" t="s">
        <v>158</v>
      </c>
      <c r="D72" s="26">
        <v>2037</v>
      </c>
      <c r="E72" s="26" t="s">
        <v>66</v>
      </c>
    </row>
    <row r="73" spans="1:5">
      <c r="A73" s="26" t="s">
        <v>135</v>
      </c>
      <c r="B73" s="26">
        <v>56679681923</v>
      </c>
      <c r="C73" s="26" t="s">
        <v>158</v>
      </c>
      <c r="D73" s="26">
        <v>2037</v>
      </c>
      <c r="E73" s="26" t="s">
        <v>136</v>
      </c>
    </row>
    <row r="74" spans="1:5">
      <c r="A74" s="26"/>
      <c r="B74" s="26" t="s">
        <v>159</v>
      </c>
      <c r="C74" s="26"/>
      <c r="D74" s="35">
        <v>201546</v>
      </c>
      <c r="E74" s="26" t="s">
        <v>160</v>
      </c>
    </row>
    <row r="76" spans="1:5">
      <c r="A76" s="26"/>
      <c r="B76" s="36" t="s">
        <v>153</v>
      </c>
      <c r="C76" s="36"/>
      <c r="D76" s="37">
        <v>3644.8</v>
      </c>
      <c r="E76" s="36" t="s">
        <v>154</v>
      </c>
    </row>
    <row r="77" spans="1:5">
      <c r="A77" s="26"/>
      <c r="B77" s="36" t="s">
        <v>156</v>
      </c>
      <c r="C77" s="36"/>
      <c r="D77" s="37">
        <v>45978.400000000001</v>
      </c>
      <c r="E77" s="36" t="s">
        <v>157</v>
      </c>
    </row>
    <row r="78" spans="1:5">
      <c r="A78" s="26"/>
      <c r="B78" s="36" t="s">
        <v>159</v>
      </c>
      <c r="C78" s="36"/>
      <c r="D78" s="37">
        <v>201546</v>
      </c>
      <c r="E78" s="36" t="s">
        <v>160</v>
      </c>
    </row>
    <row r="79" spans="1:5">
      <c r="A79" s="26"/>
      <c r="B79" s="36"/>
      <c r="C79" s="36"/>
      <c r="D79" s="37">
        <v>251169.2</v>
      </c>
      <c r="E79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10" sqref="B10"/>
    </sheetView>
  </sheetViews>
  <sheetFormatPr baseColWidth="10" defaultRowHeight="15"/>
  <cols>
    <col min="1" max="1" width="24.5703125" style="26" bestFit="1" customWidth="1"/>
    <col min="2" max="2" width="13.140625" style="26" bestFit="1" customWidth="1"/>
    <col min="3" max="16384" width="11.42578125" style="26"/>
  </cols>
  <sheetData>
    <row r="1" spans="1:5">
      <c r="A1" s="45" t="s">
        <v>168</v>
      </c>
      <c r="B1" s="45"/>
      <c r="C1" s="46"/>
      <c r="D1" s="47"/>
      <c r="E1" s="47"/>
    </row>
    <row r="2" spans="1:5">
      <c r="A2" s="45" t="s">
        <v>169</v>
      </c>
      <c r="B2" s="45" t="s">
        <v>170</v>
      </c>
      <c r="C2" s="46"/>
      <c r="D2" s="47"/>
      <c r="E2" s="47"/>
    </row>
    <row r="3" spans="1:5">
      <c r="A3" s="45" t="s">
        <v>181</v>
      </c>
      <c r="B3" s="48" t="s">
        <v>182</v>
      </c>
      <c r="C3" s="46"/>
      <c r="D3" s="47"/>
      <c r="E3" s="47"/>
    </row>
    <row r="4" spans="1:5">
      <c r="A4" s="46"/>
      <c r="B4" s="46"/>
      <c r="C4" s="46"/>
      <c r="D4" s="47"/>
      <c r="E4" s="47"/>
    </row>
    <row r="5" spans="1:5">
      <c r="A5" s="46" t="s">
        <v>171</v>
      </c>
      <c r="B5" s="46" t="s">
        <v>172</v>
      </c>
      <c r="C5" s="46"/>
      <c r="D5" s="47"/>
      <c r="E5" s="47"/>
    </row>
    <row r="6" spans="1:5">
      <c r="A6" s="47" t="s">
        <v>173</v>
      </c>
      <c r="B6" s="49">
        <v>79910.179999999993</v>
      </c>
      <c r="C6" s="47"/>
      <c r="D6" s="47"/>
      <c r="E6" s="47"/>
    </row>
    <row r="7" spans="1:5">
      <c r="A7" s="47" t="s">
        <v>174</v>
      </c>
      <c r="B7" s="49">
        <v>5201.3</v>
      </c>
      <c r="C7" s="47"/>
      <c r="D7" s="47"/>
      <c r="E7" s="47"/>
    </row>
    <row r="8" spans="1:5">
      <c r="A8" s="47" t="s">
        <v>175</v>
      </c>
      <c r="B8" s="49">
        <v>12318.75</v>
      </c>
      <c r="C8" s="47"/>
      <c r="D8" s="47"/>
      <c r="E8" s="47"/>
    </row>
    <row r="9" spans="1:5">
      <c r="A9" s="47" t="s">
        <v>176</v>
      </c>
      <c r="B9" s="49">
        <v>130783.99</v>
      </c>
      <c r="C9" s="47"/>
      <c r="D9" s="47"/>
      <c r="E9" s="47"/>
    </row>
    <row r="10" spans="1:5">
      <c r="A10" s="47" t="s">
        <v>177</v>
      </c>
      <c r="B10" s="49">
        <v>9855</v>
      </c>
      <c r="C10" s="47"/>
      <c r="D10" s="50"/>
      <c r="E10" s="47"/>
    </row>
    <row r="11" spans="1:5">
      <c r="A11" s="47" t="s">
        <v>178</v>
      </c>
      <c r="B11" s="49">
        <v>27297.64</v>
      </c>
      <c r="C11" s="47"/>
      <c r="D11" s="47"/>
      <c r="E11" s="47"/>
    </row>
    <row r="12" spans="1:5">
      <c r="A12" s="47" t="s">
        <v>179</v>
      </c>
      <c r="B12" s="51">
        <v>0</v>
      </c>
      <c r="C12" s="47"/>
      <c r="D12" s="47"/>
      <c r="E12" s="47"/>
    </row>
    <row r="13" spans="1:5" ht="15.75" thickBot="1">
      <c r="A13" s="47" t="s">
        <v>180</v>
      </c>
      <c r="B13" s="52">
        <v>84081.5</v>
      </c>
      <c r="C13" s="47"/>
      <c r="D13" s="47"/>
      <c r="E13" s="47"/>
    </row>
    <row r="14" spans="1:5">
      <c r="A14" s="47"/>
      <c r="B14" s="53">
        <f>SUM(B6:B13)</f>
        <v>349448.36</v>
      </c>
      <c r="C14" s="47"/>
      <c r="D14" s="47"/>
      <c r="E14" s="47"/>
    </row>
    <row r="15" spans="1:5" ht="15.75" thickBot="1">
      <c r="A15" s="47"/>
      <c r="B15" s="54">
        <f>B14*0.16</f>
        <v>55911.7376</v>
      </c>
      <c r="C15" s="47"/>
      <c r="D15" s="47"/>
      <c r="E15" s="47"/>
    </row>
    <row r="16" spans="1:5" ht="15.75" thickTop="1">
      <c r="A16" s="47"/>
      <c r="B16" s="55">
        <f>+B14+B15</f>
        <v>405360.09759999998</v>
      </c>
      <c r="C16" s="47"/>
      <c r="D16" s="47"/>
      <c r="E16" s="47"/>
    </row>
    <row r="17" spans="1:5">
      <c r="A17" s="47"/>
      <c r="B17" s="49">
        <v>405360.09</v>
      </c>
      <c r="C17" s="47"/>
      <c r="D17" s="47"/>
      <c r="E17" s="47"/>
    </row>
    <row r="18" spans="1:5">
      <c r="A18" s="47"/>
      <c r="B18" s="49">
        <f>B16-B17</f>
        <v>7.5999999535270035E-3</v>
      </c>
      <c r="C18" s="47"/>
      <c r="D18" s="47"/>
      <c r="E18" s="47"/>
    </row>
    <row r="19" spans="1:5">
      <c r="A19" s="47"/>
      <c r="B19" s="49"/>
      <c r="C19" s="47"/>
      <c r="D19" s="47"/>
      <c r="E19" s="47"/>
    </row>
    <row r="20" spans="1:5">
      <c r="A20" s="47"/>
      <c r="B20" s="47"/>
      <c r="C20" s="47"/>
      <c r="D20" s="47"/>
      <c r="E20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FACTURACION</vt:lpstr>
      <vt:lpstr>INGENIERIA</vt:lpstr>
      <vt:lpstr>BANCOS</vt:lpstr>
      <vt:lpstr>POLIZA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usuario</cp:lastModifiedBy>
  <dcterms:created xsi:type="dcterms:W3CDTF">2017-08-29T23:44:41Z</dcterms:created>
  <dcterms:modified xsi:type="dcterms:W3CDTF">2017-09-02T18:12:28Z</dcterms:modified>
</cp:coreProperties>
</file>