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1159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FACTURACION!$A$10:$M$78</definedName>
  </definedNames>
  <calcPr calcId="152511"/>
</workbook>
</file>

<file path=xl/calcChain.xml><?xml version="1.0" encoding="utf-8"?>
<calcChain xmlns="http://schemas.openxmlformats.org/spreadsheetml/2006/main">
  <c r="B14" i="4" l="1"/>
  <c r="B15" i="4" l="1"/>
  <c r="B16" i="4" s="1"/>
  <c r="B18" i="4" s="1"/>
  <c r="E12" i="3"/>
  <c r="F12" i="3" s="1"/>
  <c r="E13" i="3"/>
  <c r="F13" i="3" s="1"/>
  <c r="G13" i="3"/>
  <c r="E14" i="3"/>
  <c r="F14" i="3" s="1"/>
  <c r="E15" i="3"/>
  <c r="F15" i="3" s="1"/>
  <c r="G15" i="3"/>
  <c r="E16" i="3"/>
  <c r="E17" i="3"/>
  <c r="F17" i="3" s="1"/>
  <c r="E18" i="3"/>
  <c r="E19" i="3"/>
  <c r="F19" i="3" s="1"/>
  <c r="G19" i="3"/>
  <c r="E20" i="3"/>
  <c r="E21" i="3"/>
  <c r="F21" i="3" s="1"/>
  <c r="E22" i="3"/>
  <c r="E23" i="3"/>
  <c r="F23" i="3" s="1"/>
  <c r="G23" i="3"/>
  <c r="E24" i="3"/>
  <c r="E25" i="3"/>
  <c r="F25" i="3" s="1"/>
  <c r="G25" i="3"/>
  <c r="E26" i="3"/>
  <c r="E27" i="3"/>
  <c r="F27" i="3" s="1"/>
  <c r="E28" i="3"/>
  <c r="E29" i="3"/>
  <c r="F29" i="3" s="1"/>
  <c r="E30" i="3"/>
  <c r="E31" i="3"/>
  <c r="F31" i="3" s="1"/>
  <c r="G31" i="3"/>
  <c r="E32" i="3"/>
  <c r="E33" i="3"/>
  <c r="F33" i="3" s="1"/>
  <c r="E34" i="3"/>
  <c r="E35" i="3"/>
  <c r="F35" i="3" s="1"/>
  <c r="G35" i="3"/>
  <c r="E36" i="3"/>
  <c r="F36" i="3" s="1"/>
  <c r="E37" i="3"/>
  <c r="F37" i="3" s="1"/>
  <c r="G37" i="3"/>
  <c r="H37" i="3"/>
  <c r="E38" i="3"/>
  <c r="E39" i="3"/>
  <c r="F39" i="3" s="1"/>
  <c r="E40" i="3"/>
  <c r="F40" i="3"/>
  <c r="E41" i="3"/>
  <c r="F41" i="3" s="1"/>
  <c r="G41" i="3"/>
  <c r="E42" i="3"/>
  <c r="F42" i="3" s="1"/>
  <c r="E43" i="3"/>
  <c r="F43" i="3" s="1"/>
  <c r="E44" i="3"/>
  <c r="F44" i="3" s="1"/>
  <c r="E45" i="3"/>
  <c r="F45" i="3" s="1"/>
  <c r="E46" i="3"/>
  <c r="E47" i="3"/>
  <c r="F47" i="3" s="1"/>
  <c r="E48" i="3"/>
  <c r="F48" i="3"/>
  <c r="E49" i="3"/>
  <c r="F49" i="3" s="1"/>
  <c r="G49" i="3"/>
  <c r="E50" i="3"/>
  <c r="F50" i="3"/>
  <c r="E51" i="3"/>
  <c r="F51" i="3" s="1"/>
  <c r="E52" i="3"/>
  <c r="F52" i="3" s="1"/>
  <c r="E53" i="3"/>
  <c r="F53" i="3" s="1"/>
  <c r="E54" i="3"/>
  <c r="F54" i="3" s="1"/>
  <c r="G54" i="3"/>
  <c r="E55" i="3"/>
  <c r="F55" i="3" s="1"/>
  <c r="G55" i="3"/>
  <c r="E56" i="3"/>
  <c r="F56" i="3" s="1"/>
  <c r="E57" i="3"/>
  <c r="F57" i="3" s="1"/>
  <c r="G57" i="3"/>
  <c r="E58" i="3"/>
  <c r="G58" i="3" s="1"/>
  <c r="F58" i="3"/>
  <c r="E59" i="3"/>
  <c r="F59" i="3" s="1"/>
  <c r="E60" i="3"/>
  <c r="G60" i="3" s="1"/>
  <c r="E61" i="3"/>
  <c r="F61" i="3" s="1"/>
  <c r="E62" i="3"/>
  <c r="F62" i="3" s="1"/>
  <c r="G62" i="3"/>
  <c r="E63" i="3"/>
  <c r="F63" i="3" s="1"/>
  <c r="E64" i="3"/>
  <c r="F64" i="3" s="1"/>
  <c r="E65" i="3"/>
  <c r="F65" i="3" s="1"/>
  <c r="G65" i="3"/>
  <c r="E66" i="3"/>
  <c r="F66" i="3"/>
  <c r="E67" i="3"/>
  <c r="F67" i="3" s="1"/>
  <c r="E68" i="3"/>
  <c r="G68" i="3" s="1"/>
  <c r="E69" i="3"/>
  <c r="F69" i="3" s="1"/>
  <c r="E70" i="3"/>
  <c r="G70" i="3" s="1"/>
  <c r="F70" i="3"/>
  <c r="E71" i="3"/>
  <c r="F71" i="3" s="1"/>
  <c r="E72" i="3"/>
  <c r="G72" i="3" s="1"/>
  <c r="F72" i="3"/>
  <c r="E73" i="3"/>
  <c r="F73" i="3" s="1"/>
  <c r="G73" i="3"/>
  <c r="E74" i="3"/>
  <c r="G74" i="3" s="1"/>
  <c r="E75" i="3"/>
  <c r="F75" i="3" s="1"/>
  <c r="E76" i="3"/>
  <c r="G76" i="3" s="1"/>
  <c r="E77" i="3"/>
  <c r="F77" i="3" s="1"/>
  <c r="E78" i="3"/>
  <c r="G78" i="3" s="1"/>
  <c r="F78" i="3"/>
  <c r="E11" i="3"/>
  <c r="G63" i="3" l="1"/>
  <c r="H63" i="3" s="1"/>
  <c r="G33" i="3"/>
  <c r="G47" i="3"/>
  <c r="G77" i="3"/>
  <c r="G45" i="3"/>
  <c r="H45" i="3" s="1"/>
  <c r="G29" i="3"/>
  <c r="G17" i="3"/>
  <c r="H17" i="3" s="1"/>
  <c r="F76" i="3"/>
  <c r="G75" i="3"/>
  <c r="F74" i="3"/>
  <c r="G21" i="3"/>
  <c r="H21" i="3" s="1"/>
  <c r="G43" i="3"/>
  <c r="H43" i="3" s="1"/>
  <c r="G71" i="3"/>
  <c r="H71" i="3" s="1"/>
  <c r="I71" i="3" s="1"/>
  <c r="J71" i="3" s="1"/>
  <c r="H55" i="3"/>
  <c r="I55" i="3" s="1"/>
  <c r="J55" i="3" s="1"/>
  <c r="G27" i="3"/>
  <c r="H27" i="3" s="1"/>
  <c r="H77" i="3"/>
  <c r="H75" i="3"/>
  <c r="I75" i="3" s="1"/>
  <c r="J75" i="3" s="1"/>
  <c r="H49" i="3"/>
  <c r="H47" i="3"/>
  <c r="I47" i="3" s="1"/>
  <c r="J47" i="3" s="1"/>
  <c r="G56" i="3"/>
  <c r="H56" i="3" s="1"/>
  <c r="G69" i="3"/>
  <c r="H69" i="3" s="1"/>
  <c r="I69" i="3" s="1"/>
  <c r="F11" i="3"/>
  <c r="G64" i="3"/>
  <c r="H64" i="3" s="1"/>
  <c r="H73" i="3"/>
  <c r="E81" i="3"/>
  <c r="G11" i="3"/>
  <c r="H13" i="3"/>
  <c r="I13" i="3" s="1"/>
  <c r="H41" i="3"/>
  <c r="I41" i="3" s="1"/>
  <c r="G51" i="3"/>
  <c r="H51" i="3" s="1"/>
  <c r="I51" i="3" s="1"/>
  <c r="J51" i="3" s="1"/>
  <c r="G39" i="3"/>
  <c r="H39" i="3" s="1"/>
  <c r="I39" i="3" s="1"/>
  <c r="J39" i="3" s="1"/>
  <c r="G46" i="3"/>
  <c r="G48" i="3"/>
  <c r="H48" i="3" s="1"/>
  <c r="H78" i="3"/>
  <c r="H76" i="3"/>
  <c r="H74" i="3"/>
  <c r="H72" i="3"/>
  <c r="H70" i="3"/>
  <c r="G61" i="3"/>
  <c r="H61" i="3" s="1"/>
  <c r="G53" i="3"/>
  <c r="H53" i="3" s="1"/>
  <c r="G50" i="3"/>
  <c r="H50" i="3" s="1"/>
  <c r="G42" i="3"/>
  <c r="H42" i="3"/>
  <c r="G38" i="3"/>
  <c r="F68" i="3"/>
  <c r="H68" i="3" s="1"/>
  <c r="G67" i="3"/>
  <c r="H67" i="3" s="1"/>
  <c r="G66" i="3"/>
  <c r="H66" i="3" s="1"/>
  <c r="H65" i="3"/>
  <c r="H62" i="3"/>
  <c r="F60" i="3"/>
  <c r="H60" i="3" s="1"/>
  <c r="G59" i="3"/>
  <c r="H59" i="3" s="1"/>
  <c r="H57" i="3"/>
  <c r="H54" i="3"/>
  <c r="G52" i="3"/>
  <c r="H52" i="3" s="1"/>
  <c r="F46" i="3"/>
  <c r="G44" i="3"/>
  <c r="H44" i="3" s="1"/>
  <c r="F38" i="3"/>
  <c r="G36" i="3"/>
  <c r="H36" i="3" s="1"/>
  <c r="F34" i="3"/>
  <c r="G34" i="3"/>
  <c r="H34" i="3"/>
  <c r="F32" i="3"/>
  <c r="G32" i="3"/>
  <c r="H32" i="3" s="1"/>
  <c r="F30" i="3"/>
  <c r="G30" i="3"/>
  <c r="F28" i="3"/>
  <c r="G28" i="3"/>
  <c r="F26" i="3"/>
  <c r="G26" i="3"/>
  <c r="F24" i="3"/>
  <c r="G24" i="3"/>
  <c r="F22" i="3"/>
  <c r="G22" i="3"/>
  <c r="F20" i="3"/>
  <c r="G20" i="3"/>
  <c r="F18" i="3"/>
  <c r="G18" i="3"/>
  <c r="H18" i="3"/>
  <c r="F16" i="3"/>
  <c r="G16" i="3"/>
  <c r="H16" i="3"/>
  <c r="H58" i="3"/>
  <c r="I45" i="3"/>
  <c r="J45" i="3" s="1"/>
  <c r="G40" i="3"/>
  <c r="H40" i="3" s="1"/>
  <c r="I37" i="3"/>
  <c r="J37" i="3"/>
  <c r="H35" i="3"/>
  <c r="H33" i="3"/>
  <c r="H31" i="3"/>
  <c r="H29" i="3"/>
  <c r="H25" i="3"/>
  <c r="H23" i="3"/>
  <c r="H19" i="3"/>
  <c r="H15" i="3"/>
  <c r="G14" i="3"/>
  <c r="H14" i="3" s="1"/>
  <c r="G12" i="3"/>
  <c r="H12" i="3" s="1"/>
  <c r="I43" i="3" l="1"/>
  <c r="J43" i="3" s="1"/>
  <c r="H24" i="3"/>
  <c r="I63" i="3"/>
  <c r="J63" i="3"/>
  <c r="H46" i="3"/>
  <c r="I49" i="3"/>
  <c r="J49" i="3" s="1"/>
  <c r="H26" i="3"/>
  <c r="J41" i="3"/>
  <c r="I77" i="3"/>
  <c r="J77" i="3" s="1"/>
  <c r="H38" i="3"/>
  <c r="G81" i="3"/>
  <c r="H20" i="3"/>
  <c r="F81" i="3"/>
  <c r="I73" i="3"/>
  <c r="J73" i="3" s="1"/>
  <c r="H28" i="3"/>
  <c r="I28" i="3" s="1"/>
  <c r="J28" i="3" s="1"/>
  <c r="H22" i="3"/>
  <c r="J69" i="3"/>
  <c r="J13" i="3"/>
  <c r="H30" i="3"/>
  <c r="I30" i="3" s="1"/>
  <c r="J30" i="3" s="1"/>
  <c r="H11" i="3"/>
  <c r="I20" i="3"/>
  <c r="J20" i="3" s="1"/>
  <c r="I38" i="3"/>
  <c r="J38" i="3" s="1"/>
  <c r="I66" i="3"/>
  <c r="J66" i="3" s="1"/>
  <c r="I50" i="3"/>
  <c r="J50" i="3" s="1"/>
  <c r="I44" i="3"/>
  <c r="J44" i="3"/>
  <c r="I60" i="3"/>
  <c r="J60" i="3" s="1"/>
  <c r="I14" i="3"/>
  <c r="J14" i="3" s="1"/>
  <c r="I46" i="3"/>
  <c r="J46" i="3" s="1"/>
  <c r="I68" i="3"/>
  <c r="J68" i="3" s="1"/>
  <c r="I48" i="3"/>
  <c r="J48" i="3" s="1"/>
  <c r="I59" i="3"/>
  <c r="J59" i="3" s="1"/>
  <c r="I40" i="3"/>
  <c r="J40" i="3"/>
  <c r="I67" i="3"/>
  <c r="J67" i="3" s="1"/>
  <c r="I36" i="3"/>
  <c r="J36" i="3" s="1"/>
  <c r="I19" i="3"/>
  <c r="J19" i="3" s="1"/>
  <c r="I35" i="3"/>
  <c r="J35" i="3"/>
  <c r="I26" i="3"/>
  <c r="J26" i="3" s="1"/>
  <c r="I62" i="3"/>
  <c r="J62" i="3" s="1"/>
  <c r="I42" i="3"/>
  <c r="J42" i="3" s="1"/>
  <c r="I74" i="3"/>
  <c r="J74" i="3" s="1"/>
  <c r="I29" i="3"/>
  <c r="J29" i="3" s="1"/>
  <c r="I15" i="3"/>
  <c r="J15" i="3"/>
  <c r="I23" i="3"/>
  <c r="J23" i="3" s="1"/>
  <c r="I31" i="3"/>
  <c r="J31" i="3" s="1"/>
  <c r="I70" i="3"/>
  <c r="J70" i="3" s="1"/>
  <c r="I78" i="3"/>
  <c r="J78" i="3" s="1"/>
  <c r="I17" i="3"/>
  <c r="J17" i="3" s="1"/>
  <c r="I25" i="3"/>
  <c r="J25" i="3" s="1"/>
  <c r="I33" i="3"/>
  <c r="J33" i="3" s="1"/>
  <c r="I58" i="3"/>
  <c r="J58" i="3"/>
  <c r="I54" i="3"/>
  <c r="J54" i="3" s="1"/>
  <c r="I61" i="3"/>
  <c r="J61" i="3" s="1"/>
  <c r="I72" i="3"/>
  <c r="J72" i="3" s="1"/>
  <c r="I12" i="3"/>
  <c r="J12" i="3"/>
  <c r="I27" i="3"/>
  <c r="J27" i="3" s="1"/>
  <c r="I18" i="3"/>
  <c r="J18" i="3" s="1"/>
  <c r="I34" i="3"/>
  <c r="J34" i="3" s="1"/>
  <c r="I53" i="3"/>
  <c r="J53" i="3" s="1"/>
  <c r="I64" i="3"/>
  <c r="J64" i="3" s="1"/>
  <c r="I21" i="3"/>
  <c r="J21" i="3"/>
  <c r="I16" i="3"/>
  <c r="J16" i="3" s="1"/>
  <c r="I24" i="3"/>
  <c r="J24" i="3" s="1"/>
  <c r="I32" i="3"/>
  <c r="J32" i="3" s="1"/>
  <c r="I52" i="3"/>
  <c r="J52" i="3" s="1"/>
  <c r="I57" i="3"/>
  <c r="J57" i="3" s="1"/>
  <c r="I65" i="3"/>
  <c r="J65" i="3" s="1"/>
  <c r="I56" i="3"/>
  <c r="J56" i="3" s="1"/>
  <c r="I76" i="3"/>
  <c r="J76" i="3" s="1"/>
  <c r="I11" i="3" l="1"/>
  <c r="J11" i="3" s="1"/>
  <c r="H81" i="3"/>
  <c r="I22" i="3"/>
  <c r="J22" i="3" s="1"/>
  <c r="I81" i="3" l="1"/>
  <c r="J81" i="3"/>
</calcChain>
</file>

<file path=xl/sharedStrings.xml><?xml version="1.0" encoding="utf-8"?>
<sst xmlns="http://schemas.openxmlformats.org/spreadsheetml/2006/main" count="740" uniqueCount="278">
  <si>
    <t>CONTPAQ i</t>
  </si>
  <si>
    <t xml:space="preserve">      NÓMINAS</t>
  </si>
  <si>
    <t>05 INGENIERIA FISCAL LABORAL SC</t>
  </si>
  <si>
    <t>Lista de Raya (forma tabular)</t>
  </si>
  <si>
    <t>Periodo 21 al 21 Quincenal del 01/11/2017 al 15/11/2017</t>
  </si>
  <si>
    <t>Reg Pat IMSS: 00000000000,Z3422423106</t>
  </si>
  <si>
    <t xml:space="preserve">RFC: IFL -130502-TN8 </t>
  </si>
  <si>
    <t>Código</t>
  </si>
  <si>
    <t>Empleado</t>
  </si>
  <si>
    <t>Sueldo</t>
  </si>
  <si>
    <t>Comisiones</t>
  </si>
  <si>
    <t>Compensación</t>
  </si>
  <si>
    <t>*TOTAL* *PERCEPCIONES*</t>
  </si>
  <si>
    <t>Seguro de vivienda Infonavit</t>
  </si>
  <si>
    <t>Préstamo Infonavit (vsm)</t>
  </si>
  <si>
    <t>Préstamo Infonavit (cf)</t>
  </si>
  <si>
    <t>Subsidio al Empleo (sp)</t>
  </si>
  <si>
    <t>I.S.R. (sp)</t>
  </si>
  <si>
    <t>I.M.S.S.</t>
  </si>
  <si>
    <t>Préstamo Infonavit</t>
  </si>
  <si>
    <t>Préstamo FONACOT</t>
  </si>
  <si>
    <t>Ajuste al neto</t>
  </si>
  <si>
    <t>Dtos Cta 254</t>
  </si>
  <si>
    <t>*TOTAL* *DEDUCCIONES*</t>
  </si>
  <si>
    <t>*NETO*</t>
  </si>
  <si>
    <t xml:space="preserve">    Reg. Pat. IMSS:  Z3422423106</t>
  </si>
  <si>
    <t>ASR06</t>
  </si>
  <si>
    <t>Aboytes Salinas Ricardo</t>
  </si>
  <si>
    <t>AHK27</t>
  </si>
  <si>
    <t>Almanza Hernandez Karla Betzai</t>
  </si>
  <si>
    <t>AMM19</t>
  </si>
  <si>
    <t>Almanza Martinez Maribel</t>
  </si>
  <si>
    <t>ALM29</t>
  </si>
  <si>
    <t>Animas Leon Manuel Emilio</t>
  </si>
  <si>
    <t>ALJ07</t>
  </si>
  <si>
    <t>Araiza Lopez Juan</t>
  </si>
  <si>
    <t>BM29</t>
  </si>
  <si>
    <t>Baez Monroy Elizabeth</t>
  </si>
  <si>
    <t>BSP01</t>
  </si>
  <si>
    <t>Balbuena Salazar Patricia</t>
  </si>
  <si>
    <t>0BC09</t>
  </si>
  <si>
    <t>Baltazar Cruz Desiree De Jesus</t>
  </si>
  <si>
    <t>CRC03</t>
  </si>
  <si>
    <t>Calderon Ramirez Casandra Frine</t>
  </si>
  <si>
    <t>0CR21</t>
  </si>
  <si>
    <t>Camacho Rivera Martha Sarahi</t>
  </si>
  <si>
    <t>0CS27</t>
  </si>
  <si>
    <t>Campos Sancen Luis Felipe</t>
  </si>
  <si>
    <t>CPY25</t>
  </si>
  <si>
    <t>Cazares Peguero Yaraa Elisa</t>
  </si>
  <si>
    <t>CAM01</t>
  </si>
  <si>
    <t>Contreras Arriaga Marco Antonio</t>
  </si>
  <si>
    <t>CGB09</t>
  </si>
  <si>
    <t>Cortez Garcia Blanca Estela</t>
  </si>
  <si>
    <t>CAL25</t>
  </si>
  <si>
    <t>Cruz Avila Leonardo</t>
  </si>
  <si>
    <t>EBV23</t>
  </si>
  <si>
    <t>Echeverria Bustamante Victor Manuel</t>
  </si>
  <si>
    <t>GVJ19</t>
  </si>
  <si>
    <t>Galvan Vazquez Jose Manuel</t>
  </si>
  <si>
    <t>GPI19</t>
  </si>
  <si>
    <t>Gomez Paloblanco Ismael</t>
  </si>
  <si>
    <t>GVA05</t>
  </si>
  <si>
    <t>Gomez Vera Armando</t>
  </si>
  <si>
    <t>0GA21</t>
  </si>
  <si>
    <t>Guerra Aguilar Alejandro</t>
  </si>
  <si>
    <t>GHJ29</t>
  </si>
  <si>
    <t>Guerrero Hernandez Juan Carlos</t>
  </si>
  <si>
    <t>GAN20</t>
  </si>
  <si>
    <t>Guevara Aleman Nayely</t>
  </si>
  <si>
    <t>GYR08</t>
  </si>
  <si>
    <t>Gutierrez Yerena Ricardo</t>
  </si>
  <si>
    <t>HBS06</t>
  </si>
  <si>
    <t>Hernandez Barrera Salvador</t>
  </si>
  <si>
    <t>0HA01</t>
  </si>
  <si>
    <t>Herrera Almaraz Blanca Sofia</t>
  </si>
  <si>
    <t>00003</t>
  </si>
  <si>
    <t>Jimenez Suarez Ludivina</t>
  </si>
  <si>
    <t>LMM06</t>
  </si>
  <si>
    <t>Lara Martinez Mariana</t>
  </si>
  <si>
    <t>LAS24</t>
  </si>
  <si>
    <t>Lemus Alvarado Sandra Karina</t>
  </si>
  <si>
    <t>LCG11</t>
  </si>
  <si>
    <t>Lens Cervantes Geovani Alejandro</t>
  </si>
  <si>
    <t>LCA23</t>
  </si>
  <si>
    <t>Leon Cardenas Alberto</t>
  </si>
  <si>
    <t>LJV15</t>
  </si>
  <si>
    <t>Lopez Jimenez Victor Manuel</t>
  </si>
  <si>
    <t>LAC08</t>
  </si>
  <si>
    <t>Loyola Acosta Carlos Alberto</t>
  </si>
  <si>
    <t>LEV29</t>
  </si>
  <si>
    <t>Lucio Escutia Victor</t>
  </si>
  <si>
    <t>LVF19</t>
  </si>
  <si>
    <t>Luengas Velazquez Maria Fernanda</t>
  </si>
  <si>
    <t>MAD01</t>
  </si>
  <si>
    <t>Mancera Aguilar Daniel</t>
  </si>
  <si>
    <t>0ME05</t>
  </si>
  <si>
    <t>Mandujano Estrada  Ilse Georgina</t>
  </si>
  <si>
    <t>0MH02</t>
  </si>
  <si>
    <t>Martinez Herrera Cristian</t>
  </si>
  <si>
    <t>MOJ09</t>
  </si>
  <si>
    <t>Martinez Ortiz Josue Alejandro</t>
  </si>
  <si>
    <t>MMR06</t>
  </si>
  <si>
    <t>Molina Mendoza Rita Angelica</t>
  </si>
  <si>
    <t>00056</t>
  </si>
  <si>
    <t>Muñoz Macias Marco Alfredo</t>
  </si>
  <si>
    <t>0NA28</t>
  </si>
  <si>
    <t>Nava Ambriz Thania</t>
  </si>
  <si>
    <t>00012</t>
  </si>
  <si>
    <t>Navarrete Rodriguez Maria Teresa</t>
  </si>
  <si>
    <t>00023</t>
  </si>
  <si>
    <t>Navarrete Rodriguez Miguel Angel</t>
  </si>
  <si>
    <t>0NM17</t>
  </si>
  <si>
    <t>Navarro Macias Jennifer</t>
  </si>
  <si>
    <t>0NO05</t>
  </si>
  <si>
    <t>Nieves Osornio Silvestre</t>
  </si>
  <si>
    <t>OOM06</t>
  </si>
  <si>
    <t>Olivares Olalde Ma. Guadalupe</t>
  </si>
  <si>
    <t>OOE31</t>
  </si>
  <si>
    <t>Orozco Ortega Enaim</t>
  </si>
  <si>
    <t>PLJ05</t>
  </si>
  <si>
    <t>Pacheco Leon Juana</t>
  </si>
  <si>
    <t>009</t>
  </si>
  <si>
    <t>Patiño Muñoz Ana Laura</t>
  </si>
  <si>
    <t>PJN06</t>
  </si>
  <si>
    <t>Pescador Jurado Nancy Teresa</t>
  </si>
  <si>
    <t>PBG09</t>
  </si>
  <si>
    <t>Picazo Bastida Gustavo</t>
  </si>
  <si>
    <t>PLL19</t>
  </si>
  <si>
    <t>Prieto Lopez Leobigildo</t>
  </si>
  <si>
    <t>QAJ23</t>
  </si>
  <si>
    <t>Quintero Arroyo Jaquelin</t>
  </si>
  <si>
    <t>REA07</t>
  </si>
  <si>
    <t>Ramirez Echeverria Armando</t>
  </si>
  <si>
    <t>RGD24</t>
  </si>
  <si>
    <t>Rangel Gonzalez Diana Eneysis</t>
  </si>
  <si>
    <t>RAE06</t>
  </si>
  <si>
    <t>Rodriguez Andrade Erika Yazmin</t>
  </si>
  <si>
    <t>REA04</t>
  </si>
  <si>
    <t>Rojas Echeverria Antonio De Jesus</t>
  </si>
  <si>
    <t>RLA07</t>
  </si>
  <si>
    <t>Ruiz Laguna Anabel</t>
  </si>
  <si>
    <t>SCV29</t>
  </si>
  <si>
    <t>Salas Correa Victor Eduardo</t>
  </si>
  <si>
    <t>0SM06</t>
  </si>
  <si>
    <t>Salcedo Moreno Janitzy Xochitl</t>
  </si>
  <si>
    <t>00008</t>
  </si>
  <si>
    <t>Sanchez Veana Javier</t>
  </si>
  <si>
    <t>0SA03</t>
  </si>
  <si>
    <t>Santana Anaya Gildardo Enrique</t>
  </si>
  <si>
    <t>00018</t>
  </si>
  <si>
    <t>Tierrablanca Sanchez Victor Hugo</t>
  </si>
  <si>
    <t>TJM06</t>
  </si>
  <si>
    <t>Torres Jimenez Martin</t>
  </si>
  <si>
    <t>TRJ11</t>
  </si>
  <si>
    <t>Torres Ramirez Jesus</t>
  </si>
  <si>
    <t>0VF00</t>
  </si>
  <si>
    <t>Vega Fernandez Amalia</t>
  </si>
  <si>
    <t>VSE16</t>
  </si>
  <si>
    <t>Ventura Santamaria Efrain Enrique</t>
  </si>
  <si>
    <t>YMC14</t>
  </si>
  <si>
    <t>Yerena Martinez Cinthia Guadalupe</t>
  </si>
  <si>
    <t xml:space="preserve">  =============</t>
  </si>
  <si>
    <t>Total Gral.</t>
  </si>
  <si>
    <t xml:space="preserve"> </t>
  </si>
  <si>
    <t>Periodo 21 del 2017-11-01 al 2017-11-15</t>
  </si>
  <si>
    <t>Codigo</t>
  </si>
  <si>
    <t>Cuenta</t>
  </si>
  <si>
    <t>Metodo de pago</t>
  </si>
  <si>
    <t>Importe</t>
  </si>
  <si>
    <t>Nombre</t>
  </si>
  <si>
    <t xml:space="preserve">01 Efectivo </t>
  </si>
  <si>
    <t>Total Efectivo</t>
  </si>
  <si>
    <t>Total de movimientos 1</t>
  </si>
  <si>
    <t>03 Transferencia electrónica de fondos</t>
  </si>
  <si>
    <t>Total Transferencia electrónica de fondos</t>
  </si>
  <si>
    <t>Total de movimientos 5</t>
  </si>
  <si>
    <t>28 Tarjeta de Débito</t>
  </si>
  <si>
    <t>Total Tarjeta de Débito</t>
  </si>
  <si>
    <t>Total de movimientos 62</t>
  </si>
  <si>
    <t>INGENIERIA</t>
  </si>
  <si>
    <t>FACTURA</t>
  </si>
  <si>
    <t>2% NOMINA</t>
  </si>
  <si>
    <t>7.5% COMISION</t>
  </si>
  <si>
    <t>SUBTOTAL</t>
  </si>
  <si>
    <t>IVA</t>
  </si>
  <si>
    <t>TOTAL</t>
  </si>
  <si>
    <t>ALECSA CELAYA, SRL DE CV</t>
  </si>
  <si>
    <t xml:space="preserve">DESGLOSE DE NOMINA 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</si>
  <si>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</si>
  <si>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</si>
  <si>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</si>
  <si>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</si>
  <si>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</si>
  <si>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</si>
  <si>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</si>
  <si>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</si>
  <si>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</si>
  <si>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</si>
  <si>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NOVIEMBRE</t>
  </si>
  <si>
    <t>PERIODO 1RA QUINCENA</t>
  </si>
  <si>
    <t>01/11/2017 AL 15/11/2017</t>
  </si>
  <si>
    <t>COSTO</t>
  </si>
  <si>
    <t>ABOYTES SALINAS RICARDO</t>
  </si>
  <si>
    <t>VENTAS</t>
  </si>
  <si>
    <t>ALMANZA HERNANDEZ KARLA BETZAI</t>
  </si>
  <si>
    <t>HYP</t>
  </si>
  <si>
    <t>ALMANZA MARTINEZ MARIBEL</t>
  </si>
  <si>
    <t>SERVICIO</t>
  </si>
  <si>
    <t>ANIMAS LEON MANUEL EMILIO</t>
  </si>
  <si>
    <t>ARAIZA LOPEZ JUAN</t>
  </si>
  <si>
    <t>SEMINUEVOS</t>
  </si>
  <si>
    <t>BAEZ MONROY ELIZABETH</t>
  </si>
  <si>
    <t>ADMINISTRACION</t>
  </si>
  <si>
    <t>BALBUENA SALAZAR PATRICIA</t>
  </si>
  <si>
    <t>BALTAZAR CRUZ DESIREE DE JESUS</t>
  </si>
  <si>
    <t>CALDERON RAMIREZ CASANDRA FRINE</t>
  </si>
  <si>
    <t>CAMACHO RIVERA MARTHA SARAHI</t>
  </si>
  <si>
    <t>CAMPOS SANCEN LUIS FELIPE</t>
  </si>
  <si>
    <t>CAZAREZ PEGUERO YARAA ELISA</t>
  </si>
  <si>
    <t>CONTRERAS ARRIAGA MARCO ANTONIO</t>
  </si>
  <si>
    <t xml:space="preserve">CORTES GARCIA BLANCA ESTELA </t>
  </si>
  <si>
    <t>CRUZ AVILA LEONARDO</t>
  </si>
  <si>
    <t>ECHEVERRIA BUSTAMANTE VICTOR MANUEL</t>
  </si>
  <si>
    <t>GALVAN VAZQUEZ JOSE MANUEL</t>
  </si>
  <si>
    <t>GOMEZ PALOBLANCO ISMAEL</t>
  </si>
  <si>
    <t>GOMEZ VERA ARMANDO</t>
  </si>
  <si>
    <t>GUERRA AGUILAR ALEJANDRO</t>
  </si>
  <si>
    <t>GUERRERO HERNANDEZ JUAN CARLOS</t>
  </si>
  <si>
    <t>GUEVARA ALEMAN NAYELY</t>
  </si>
  <si>
    <t>GUTIERREZ YERENA RICARDO</t>
  </si>
  <si>
    <t>HERNANDEZ BARRERA SALVADOR</t>
  </si>
  <si>
    <t>HERRERA ALMARAZ BLANCA SOFIA</t>
  </si>
  <si>
    <t>JIMENEZ SUAREZ LUDIVINA</t>
  </si>
  <si>
    <t>F&amp;I</t>
  </si>
  <si>
    <t>LARA MARTINEZ MARIANA</t>
  </si>
  <si>
    <t>LEMUS ALVARADO SANDRA KARINA</t>
  </si>
  <si>
    <t>LENS CERVANTES GEOVANI ALEJANDRO</t>
  </si>
  <si>
    <t>LEON CARDENAS ALBERTO</t>
  </si>
  <si>
    <t>LOPEZ JIMENEZ VICTOR MANUEL</t>
  </si>
  <si>
    <t>LOYOLA ACOSTA CARLOS ALBERTO</t>
  </si>
  <si>
    <t>LUCIO ESCUTIA VICTOR</t>
  </si>
  <si>
    <t>LUENGAS VELAZQUEZ MARIA FERNANDA</t>
  </si>
  <si>
    <t>MANCERA AGUILAR DANIEL</t>
  </si>
  <si>
    <t>MANDUJANO ESTRADA ILSE GEORGINA</t>
  </si>
  <si>
    <t>MARTINEZ HERRERA CRISTIAN</t>
  </si>
  <si>
    <t>MARTINEZ ORTIZ JOSUE ALEJANDRO</t>
  </si>
  <si>
    <t>MOLINA MENDOZA RITA ANGELICA</t>
  </si>
  <si>
    <t>MUÑOZ MACIAS MARCO ALFREDO</t>
  </si>
  <si>
    <t>NAVA AMBRIZ THANIA</t>
  </si>
  <si>
    <t>NAVARRETE RODRIGUEZ MARIA TERESA</t>
  </si>
  <si>
    <t>NAVARRETE RODRIGUEZ MIGUEL ANGEL</t>
  </si>
  <si>
    <t>NAVARRO MACIAS JENNIFER</t>
  </si>
  <si>
    <t>NIEVES OSORNIO SILVESTRE</t>
  </si>
  <si>
    <t>OLIVARES OLALDE MA.GUADALUPE</t>
  </si>
  <si>
    <t>OROZCO ORTEGA ENAIM</t>
  </si>
  <si>
    <t>PACHECO LEON JUANA</t>
  </si>
  <si>
    <t>PATIÑO MUÑOZ ANA LAURA</t>
  </si>
  <si>
    <t>PESCADOR JURADO NANCY TERESA</t>
  </si>
  <si>
    <t>PICAZO BASTIDA GUSTAVO</t>
  </si>
  <si>
    <t>PRIETO LOPEZ LEOBIGILDO</t>
  </si>
  <si>
    <t>QUINTERO ARROYO JAQUELIN</t>
  </si>
  <si>
    <t>RAMIREZ ECHEVERRIA ARMANDO</t>
  </si>
  <si>
    <t>RANGEL GONZALEZ DIANA ENEYSIS</t>
  </si>
  <si>
    <t>RODRIGUEZ ANDRADE ERIKA YASMIN</t>
  </si>
  <si>
    <t>ROJAS ECHEVERRIA ANTONIO DE JESUS</t>
  </si>
  <si>
    <t>REFACCIONES</t>
  </si>
  <si>
    <t>RUIZ LAGUNA ANABEL</t>
  </si>
  <si>
    <t>SALAS CORREA VICTOR EDUARDO</t>
  </si>
  <si>
    <t>SALCEDO MORENO JANITZY XOCHITL</t>
  </si>
  <si>
    <t>SANCHEZ VEANA JAVIER</t>
  </si>
  <si>
    <t>SANTANA ANAYA GILDARDO ENRIQUE</t>
  </si>
  <si>
    <t>TIERRABLANCA SANCHEZ VICTOR HUGO</t>
  </si>
  <si>
    <t>TORRES JIMENEZ MARTIN</t>
  </si>
  <si>
    <t>TORRES RAMIREZ JESUS</t>
  </si>
  <si>
    <t>VEGA FERNANDEZ AMALIA</t>
  </si>
  <si>
    <t>VENTURA SANTAMARIA EFRAIN ENRIQUE</t>
  </si>
  <si>
    <t>YERENA MARTINEZ CINTHIA GUADALUPE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</si>
</sst>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0" fontId="9" fillId="0" borderId="0" xfId="0" applyFont="1"/>
    <xf numFmtId="164" fontId="9" fillId="0" borderId="0" xfId="0" applyNumberFormat="1" applyFont="1"/>
    <xf numFmtId="49" fontId="9" fillId="0" borderId="0" xfId="0" applyNumberFormat="1" applyFont="1" applyAlignment="1">
      <alignment horizontal="left"/>
    </xf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" fillId="0" borderId="0" xfId="0" applyFont="1" applyAlignment="1">
      <alignment horizontal="right"/>
    </xf>
    <xf numFmtId="0" fontId="10" fillId="2" borderId="5" xfId="0" applyFont="1" applyFill="1" applyBorder="1" applyAlignment="1">
      <alignment horizontal="center" vertical="center" wrapText="1"/>
    </xf>
    <xf numFmtId="44" fontId="2" fillId="0" borderId="0" xfId="1" applyFont="1"/>
    <xf numFmtId="44" fontId="22" fillId="0" borderId="1" xfId="0" applyNumberFormat="1" applyFont="1" applyBorder="1"/>
    <xf numFmtId="0" fontId="24" fillId="0" borderId="6" xfId="0" applyFont="1" applyBorder="1"/>
    <xf numFmtId="0" fontId="23" fillId="0" borderId="6" xfId="0" applyFont="1" applyBorder="1"/>
    <xf numFmtId="0" fontId="0" fillId="0" borderId="6" xfId="0" applyFont="1" applyBorder="1"/>
    <xf numFmtId="14" fontId="24" fillId="0" borderId="6" xfId="0" applyNumberFormat="1" applyFont="1" applyBorder="1"/>
    <xf numFmtId="43" fontId="1" fillId="0" borderId="6" xfId="2" applyFont="1" applyBorder="1"/>
    <xf numFmtId="0" fontId="0" fillId="0" borderId="6" xfId="0" applyBorder="1"/>
    <xf numFmtId="43" fontId="1" fillId="0" borderId="7" xfId="2" applyFont="1" applyBorder="1"/>
    <xf numFmtId="43" fontId="1" fillId="0" borderId="8" xfId="2" applyFont="1" applyBorder="1"/>
    <xf numFmtId="43" fontId="1" fillId="0" borderId="9" xfId="2" applyFont="1" applyBorder="1"/>
    <xf numFmtId="43" fontId="1" fillId="0" borderId="10" xfId="2" applyFont="1" applyBorder="1"/>
    <xf numFmtId="43" fontId="23" fillId="0" borderId="9" xfId="2" applyFont="1" applyBorder="1"/>
    <xf numFmtId="0" fontId="25" fillId="0" borderId="4" xfId="0" applyFont="1" applyBorder="1"/>
    <xf numFmtId="0" fontId="25" fillId="4" borderId="4" xfId="0" applyFont="1" applyFill="1" applyBorder="1"/>
    <xf numFmtId="0" fontId="25" fillId="0" borderId="4" xfId="0" applyFont="1" applyFill="1" applyBorder="1"/>
    <xf numFmtId="0" fontId="21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84"/>
  <sheetViews>
    <sheetView workbookViewId="0">
      <pane xSplit="2" ySplit="10" topLeftCell="C11" activePane="bottomRight" state="frozen"/>
      <selection pane="topRight" activeCell="C1" sqref="C1"/>
      <selection pane="bottomLeft" activeCell="A13" sqref="A13"/>
      <selection pane="bottomRight" activeCell="H11" sqref="H11:H74"/>
    </sheetView>
  </sheetViews>
  <sheetFormatPr baseColWidth="10" defaultRowHeight="11.25" x14ac:dyDescent="0.2"/>
  <cols>
    <col min="1" max="1" width="9" style="2" customWidth="1"/>
    <col min="2" max="2" width="28.85546875" style="1" customWidth="1"/>
    <col min="3" max="3" width="13.5703125" style="1" bestFit="1" customWidth="1"/>
    <col min="4" max="4" width="11.42578125" style="1"/>
    <col min="5" max="5" width="14" style="1" customWidth="1"/>
    <col min="6" max="7" width="11.7109375" style="1" bestFit="1" customWidth="1"/>
    <col min="8" max="9" width="12.28515625" style="1" bestFit="1" customWidth="1"/>
    <col min="10" max="10" width="13.85546875" style="1" bestFit="1" customWidth="1"/>
    <col min="11" max="16384" width="11.42578125" style="1"/>
  </cols>
  <sheetData>
    <row r="1" spans="1:13" ht="18" customHeight="1" x14ac:dyDescent="0.2">
      <c r="A1" s="3" t="s">
        <v>0</v>
      </c>
      <c r="B1" s="25" t="s">
        <v>164</v>
      </c>
    </row>
    <row r="2" spans="1:13" ht="24.95" customHeight="1" x14ac:dyDescent="0.2">
      <c r="A2" s="4" t="s">
        <v>1</v>
      </c>
      <c r="B2" s="20" t="s">
        <v>2</v>
      </c>
    </row>
    <row r="3" spans="1:13" ht="15" x14ac:dyDescent="0.2">
      <c r="B3" s="22" t="s">
        <v>3</v>
      </c>
    </row>
    <row r="4" spans="1:13" ht="12.75" x14ac:dyDescent="0.2">
      <c r="B4" s="24" t="s">
        <v>4</v>
      </c>
    </row>
    <row r="5" spans="1:13" x14ac:dyDescent="0.2">
      <c r="B5" s="6" t="s">
        <v>5</v>
      </c>
    </row>
    <row r="6" spans="1:13" x14ac:dyDescent="0.2">
      <c r="B6" s="6" t="s">
        <v>6</v>
      </c>
    </row>
    <row r="7" spans="1:13" ht="15.75" x14ac:dyDescent="0.25">
      <c r="E7" s="56" t="s">
        <v>181</v>
      </c>
      <c r="F7" s="56"/>
      <c r="G7" s="56"/>
      <c r="H7" s="56"/>
      <c r="I7" s="56"/>
      <c r="J7" s="56"/>
    </row>
    <row r="8" spans="1:13" s="5" customFormat="1" ht="23.25" thickBot="1" x14ac:dyDescent="0.25">
      <c r="A8" s="8" t="s">
        <v>7</v>
      </c>
      <c r="B8" s="9" t="s">
        <v>8</v>
      </c>
      <c r="C8" s="10" t="s">
        <v>12</v>
      </c>
      <c r="E8" s="39" t="s">
        <v>12</v>
      </c>
      <c r="F8" s="39" t="s">
        <v>182</v>
      </c>
      <c r="G8" s="39" t="s">
        <v>183</v>
      </c>
      <c r="H8" s="39" t="s">
        <v>184</v>
      </c>
      <c r="I8" s="39" t="s">
        <v>185</v>
      </c>
      <c r="J8" s="39" t="s">
        <v>186</v>
      </c>
    </row>
    <row r="9" spans="1:13" ht="12" thickTop="1" x14ac:dyDescent="0.2">
      <c r="A9" s="12" t="s">
        <v>25</v>
      </c>
    </row>
    <row r="11" spans="1:13" ht="15.75" x14ac:dyDescent="0.25">
      <c r="A11" s="2" t="s">
        <v>26</v>
      </c>
      <c r="B11" s="1" t="s">
        <v>27</v>
      </c>
      <c r="C11" s="13">
        <v>4288.6000000000004</v>
      </c>
      <c r="E11" s="40">
        <f>+C11</f>
        <v>4288.6000000000004</v>
      </c>
      <c r="F11" s="40">
        <f>+E11*2%</f>
        <v>85.772000000000006</v>
      </c>
      <c r="G11" s="40">
        <f>+E11*7.5%</f>
        <v>321.64500000000004</v>
      </c>
      <c r="H11" s="40">
        <f>SUM(E11:G11)</f>
        <v>4696.0170000000007</v>
      </c>
      <c r="I11" s="40">
        <f>+H11*16%</f>
        <v>751.36272000000008</v>
      </c>
      <c r="J11" s="40">
        <f>+H11+I11</f>
        <v>5447.3797200000008</v>
      </c>
      <c r="L11" s="53" t="s">
        <v>202</v>
      </c>
      <c r="M11" s="53" t="s">
        <v>203</v>
      </c>
    </row>
    <row r="12" spans="1:13" ht="15.75" hidden="1" x14ac:dyDescent="0.25">
      <c r="A12" s="2" t="s">
        <v>28</v>
      </c>
      <c r="B12" s="1" t="s">
        <v>29</v>
      </c>
      <c r="C12" s="13">
        <v>6863.05</v>
      </c>
      <c r="E12" s="40">
        <f t="shared" ref="E12:E75" si="0">+C12</f>
        <v>6863.05</v>
      </c>
      <c r="F12" s="40">
        <f t="shared" ref="F12:F75" si="1">+E12*2%</f>
        <v>137.261</v>
      </c>
      <c r="G12" s="40">
        <f t="shared" ref="G12:G75" si="2">+E12*7.5%</f>
        <v>514.72874999999999</v>
      </c>
      <c r="H12" s="40">
        <f t="shared" ref="H12:H75" si="3">SUM(E12:G12)</f>
        <v>7515.0397500000008</v>
      </c>
      <c r="I12" s="40">
        <f t="shared" ref="I12:I75" si="4">+H12*16%</f>
        <v>1202.4063600000002</v>
      </c>
      <c r="J12" s="40">
        <f t="shared" ref="J12:J75" si="5">+H12+I12</f>
        <v>8717.4461100000008</v>
      </c>
      <c r="L12" s="53" t="s">
        <v>204</v>
      </c>
      <c r="M12" s="53" t="s">
        <v>205</v>
      </c>
    </row>
    <row r="13" spans="1:13" ht="15.75" x14ac:dyDescent="0.25">
      <c r="A13" s="2" t="s">
        <v>30</v>
      </c>
      <c r="B13" s="1" t="s">
        <v>31</v>
      </c>
      <c r="C13" s="13">
        <v>20140.07</v>
      </c>
      <c r="E13" s="40">
        <f t="shared" si="0"/>
        <v>20140.07</v>
      </c>
      <c r="F13" s="40">
        <f t="shared" si="1"/>
        <v>402.8014</v>
      </c>
      <c r="G13" s="40">
        <f t="shared" si="2"/>
        <v>1510.5052499999999</v>
      </c>
      <c r="H13" s="40">
        <f t="shared" si="3"/>
        <v>22053.376649999998</v>
      </c>
      <c r="I13" s="40">
        <f t="shared" si="4"/>
        <v>3528.5402639999998</v>
      </c>
      <c r="J13" s="40">
        <f t="shared" si="5"/>
        <v>25581.916913999998</v>
      </c>
      <c r="L13" s="53" t="s">
        <v>206</v>
      </c>
      <c r="M13" s="53" t="s">
        <v>207</v>
      </c>
    </row>
    <row r="14" spans="1:13" ht="15.75" hidden="1" x14ac:dyDescent="0.25">
      <c r="A14" s="2" t="s">
        <v>32</v>
      </c>
      <c r="B14" s="1" t="s">
        <v>33</v>
      </c>
      <c r="C14" s="13">
        <v>26778.639999999999</v>
      </c>
      <c r="E14" s="40">
        <f t="shared" si="0"/>
        <v>26778.639999999999</v>
      </c>
      <c r="F14" s="40">
        <f t="shared" si="1"/>
        <v>535.57280000000003</v>
      </c>
      <c r="G14" s="40">
        <f t="shared" si="2"/>
        <v>2008.3979999999999</v>
      </c>
      <c r="H14" s="40">
        <f t="shared" si="3"/>
        <v>29322.610800000002</v>
      </c>
      <c r="I14" s="40">
        <f t="shared" si="4"/>
        <v>4691.6177280000002</v>
      </c>
      <c r="J14" s="40">
        <f t="shared" si="5"/>
        <v>34014.228528</v>
      </c>
      <c r="L14" s="53" t="s">
        <v>208</v>
      </c>
      <c r="M14" s="53" t="s">
        <v>209</v>
      </c>
    </row>
    <row r="15" spans="1:13" ht="15.75" hidden="1" x14ac:dyDescent="0.25">
      <c r="A15" s="2" t="s">
        <v>34</v>
      </c>
      <c r="B15" s="1" t="s">
        <v>35</v>
      </c>
      <c r="C15" s="13">
        <v>39112.730000000003</v>
      </c>
      <c r="E15" s="40">
        <f t="shared" si="0"/>
        <v>39112.730000000003</v>
      </c>
      <c r="F15" s="40">
        <f t="shared" si="1"/>
        <v>782.2546000000001</v>
      </c>
      <c r="G15" s="40">
        <f t="shared" si="2"/>
        <v>2933.4547500000003</v>
      </c>
      <c r="H15" s="40">
        <f t="shared" si="3"/>
        <v>42828.439350000001</v>
      </c>
      <c r="I15" s="40">
        <f t="shared" si="4"/>
        <v>6852.5502960000003</v>
      </c>
      <c r="J15" s="40">
        <f t="shared" si="5"/>
        <v>49680.989646000002</v>
      </c>
      <c r="L15" s="53" t="s">
        <v>204</v>
      </c>
      <c r="M15" s="53" t="s">
        <v>210</v>
      </c>
    </row>
    <row r="16" spans="1:13" ht="15.75" hidden="1" x14ac:dyDescent="0.25">
      <c r="A16" s="2" t="s">
        <v>36</v>
      </c>
      <c r="B16" s="1" t="s">
        <v>37</v>
      </c>
      <c r="C16" s="13">
        <v>3000.05</v>
      </c>
      <c r="E16" s="40">
        <f t="shared" si="0"/>
        <v>3000.05</v>
      </c>
      <c r="F16" s="40">
        <f t="shared" si="1"/>
        <v>60.001000000000005</v>
      </c>
      <c r="G16" s="40">
        <f t="shared" si="2"/>
        <v>225.00375</v>
      </c>
      <c r="H16" s="40">
        <f t="shared" si="3"/>
        <v>3285.0547500000002</v>
      </c>
      <c r="I16" s="40">
        <f t="shared" si="4"/>
        <v>525.60876000000007</v>
      </c>
      <c r="J16" s="40">
        <f t="shared" si="5"/>
        <v>3810.6635100000003</v>
      </c>
      <c r="L16" s="53" t="s">
        <v>211</v>
      </c>
      <c r="M16" s="53" t="s">
        <v>212</v>
      </c>
    </row>
    <row r="17" spans="1:13" ht="15.75" hidden="1" x14ac:dyDescent="0.25">
      <c r="A17" s="2" t="s">
        <v>38</v>
      </c>
      <c r="B17" s="1" t="s">
        <v>39</v>
      </c>
      <c r="C17" s="13">
        <v>18848.919999999998</v>
      </c>
      <c r="E17" s="40">
        <f t="shared" si="0"/>
        <v>18848.919999999998</v>
      </c>
      <c r="F17" s="40">
        <f t="shared" si="1"/>
        <v>376.97839999999997</v>
      </c>
      <c r="G17" s="40">
        <f t="shared" si="2"/>
        <v>1413.6689999999999</v>
      </c>
      <c r="H17" s="40">
        <f t="shared" si="3"/>
        <v>20639.5674</v>
      </c>
      <c r="I17" s="40">
        <f t="shared" si="4"/>
        <v>3302.3307840000002</v>
      </c>
      <c r="J17" s="40">
        <f t="shared" si="5"/>
        <v>23941.898184000001</v>
      </c>
      <c r="L17" s="53" t="s">
        <v>213</v>
      </c>
      <c r="M17" s="53" t="s">
        <v>214</v>
      </c>
    </row>
    <row r="18" spans="1:13" ht="15.75" hidden="1" x14ac:dyDescent="0.25">
      <c r="A18" s="2" t="s">
        <v>40</v>
      </c>
      <c r="B18" s="1" t="s">
        <v>41</v>
      </c>
      <c r="C18" s="13">
        <v>9500</v>
      </c>
      <c r="E18" s="40">
        <f t="shared" si="0"/>
        <v>9500</v>
      </c>
      <c r="F18" s="40">
        <f t="shared" si="1"/>
        <v>190</v>
      </c>
      <c r="G18" s="40">
        <f t="shared" si="2"/>
        <v>712.5</v>
      </c>
      <c r="H18" s="40">
        <f t="shared" si="3"/>
        <v>10402.5</v>
      </c>
      <c r="I18" s="40">
        <f t="shared" si="4"/>
        <v>1664.4</v>
      </c>
      <c r="J18" s="40">
        <f t="shared" si="5"/>
        <v>12066.9</v>
      </c>
      <c r="L18" s="53" t="s">
        <v>213</v>
      </c>
      <c r="M18" s="53" t="s">
        <v>215</v>
      </c>
    </row>
    <row r="19" spans="1:13" ht="15.75" hidden="1" x14ac:dyDescent="0.25">
      <c r="A19" s="2" t="s">
        <v>42</v>
      </c>
      <c r="B19" s="1" t="s">
        <v>43</v>
      </c>
      <c r="C19" s="13">
        <v>3000</v>
      </c>
      <c r="E19" s="40">
        <f t="shared" si="0"/>
        <v>3000</v>
      </c>
      <c r="F19" s="40">
        <f t="shared" si="1"/>
        <v>60</v>
      </c>
      <c r="G19" s="40">
        <f t="shared" si="2"/>
        <v>225</v>
      </c>
      <c r="H19" s="40">
        <f t="shared" si="3"/>
        <v>3285</v>
      </c>
      <c r="I19" s="40">
        <f t="shared" si="4"/>
        <v>525.6</v>
      </c>
      <c r="J19" s="40">
        <f t="shared" si="5"/>
        <v>3810.6</v>
      </c>
      <c r="L19" s="53" t="s">
        <v>213</v>
      </c>
      <c r="M19" s="53" t="s">
        <v>216</v>
      </c>
    </row>
    <row r="20" spans="1:13" ht="15.75" hidden="1" x14ac:dyDescent="0.25">
      <c r="A20" s="2" t="s">
        <v>44</v>
      </c>
      <c r="B20" s="1" t="s">
        <v>45</v>
      </c>
      <c r="C20" s="13">
        <v>11316.6</v>
      </c>
      <c r="E20" s="40">
        <f t="shared" si="0"/>
        <v>11316.6</v>
      </c>
      <c r="F20" s="40">
        <f t="shared" si="1"/>
        <v>226.33200000000002</v>
      </c>
      <c r="G20" s="40">
        <f t="shared" si="2"/>
        <v>848.745</v>
      </c>
      <c r="H20" s="40">
        <f t="shared" si="3"/>
        <v>12391.677000000001</v>
      </c>
      <c r="I20" s="40">
        <f t="shared" si="4"/>
        <v>1982.6683200000002</v>
      </c>
      <c r="J20" s="40">
        <f t="shared" si="5"/>
        <v>14374.345320000002</v>
      </c>
      <c r="L20" s="53" t="s">
        <v>204</v>
      </c>
      <c r="M20" s="53" t="s">
        <v>217</v>
      </c>
    </row>
    <row r="21" spans="1:13" ht="15.75" hidden="1" x14ac:dyDescent="0.25">
      <c r="A21" s="2" t="s">
        <v>46</v>
      </c>
      <c r="B21" s="1" t="s">
        <v>47</v>
      </c>
      <c r="C21" s="13">
        <v>7500</v>
      </c>
      <c r="E21" s="40">
        <f t="shared" si="0"/>
        <v>7500</v>
      </c>
      <c r="F21" s="40">
        <f t="shared" si="1"/>
        <v>150</v>
      </c>
      <c r="G21" s="40">
        <f t="shared" si="2"/>
        <v>562.5</v>
      </c>
      <c r="H21" s="40">
        <f t="shared" si="3"/>
        <v>8212.5</v>
      </c>
      <c r="I21" s="40">
        <f t="shared" si="4"/>
        <v>1314</v>
      </c>
      <c r="J21" s="40">
        <f t="shared" si="5"/>
        <v>9526.5</v>
      </c>
      <c r="L21" s="53" t="s">
        <v>213</v>
      </c>
      <c r="M21" s="53" t="s">
        <v>218</v>
      </c>
    </row>
    <row r="22" spans="1:13" ht="15.75" hidden="1" x14ac:dyDescent="0.25">
      <c r="A22" s="2" t="s">
        <v>48</v>
      </c>
      <c r="B22" s="1" t="s">
        <v>49</v>
      </c>
      <c r="C22" s="13">
        <v>6863.05</v>
      </c>
      <c r="E22" s="40">
        <f t="shared" si="0"/>
        <v>6863.05</v>
      </c>
      <c r="F22" s="40">
        <f t="shared" si="1"/>
        <v>137.261</v>
      </c>
      <c r="G22" s="40">
        <f t="shared" si="2"/>
        <v>514.72874999999999</v>
      </c>
      <c r="H22" s="40">
        <f t="shared" si="3"/>
        <v>7515.0397500000008</v>
      </c>
      <c r="I22" s="40">
        <f t="shared" si="4"/>
        <v>1202.4063600000002</v>
      </c>
      <c r="J22" s="40">
        <f t="shared" si="5"/>
        <v>8717.4461100000008</v>
      </c>
      <c r="L22" s="53" t="s">
        <v>204</v>
      </c>
      <c r="M22" s="53" t="s">
        <v>219</v>
      </c>
    </row>
    <row r="23" spans="1:13" ht="15.75" hidden="1" x14ac:dyDescent="0.25">
      <c r="A23" s="2" t="s">
        <v>50</v>
      </c>
      <c r="B23" s="1" t="s">
        <v>51</v>
      </c>
      <c r="C23" s="13">
        <v>24804.32</v>
      </c>
      <c r="E23" s="40">
        <f t="shared" si="0"/>
        <v>24804.32</v>
      </c>
      <c r="F23" s="40">
        <f t="shared" si="1"/>
        <v>496.08640000000003</v>
      </c>
      <c r="G23" s="40">
        <f t="shared" si="2"/>
        <v>1860.3239999999998</v>
      </c>
      <c r="H23" s="40">
        <f t="shared" si="3"/>
        <v>27160.7304</v>
      </c>
      <c r="I23" s="40">
        <f t="shared" si="4"/>
        <v>4345.716864</v>
      </c>
      <c r="J23" s="40">
        <f t="shared" si="5"/>
        <v>31506.447264000002</v>
      </c>
      <c r="L23" s="54" t="s">
        <v>208</v>
      </c>
      <c r="M23" s="54" t="s">
        <v>220</v>
      </c>
    </row>
    <row r="24" spans="1:13" ht="15.75" hidden="1" x14ac:dyDescent="0.25">
      <c r="A24" s="2" t="s">
        <v>52</v>
      </c>
      <c r="B24" s="1" t="s">
        <v>53</v>
      </c>
      <c r="C24" s="13">
        <v>6863.05</v>
      </c>
      <c r="E24" s="40">
        <f t="shared" si="0"/>
        <v>6863.05</v>
      </c>
      <c r="F24" s="40">
        <f t="shared" si="1"/>
        <v>137.261</v>
      </c>
      <c r="G24" s="40">
        <f t="shared" si="2"/>
        <v>514.72874999999999</v>
      </c>
      <c r="H24" s="40">
        <f t="shared" si="3"/>
        <v>7515.0397500000008</v>
      </c>
      <c r="I24" s="40">
        <f t="shared" si="4"/>
        <v>1202.4063600000002</v>
      </c>
      <c r="J24" s="40">
        <f t="shared" si="5"/>
        <v>8717.4461100000008</v>
      </c>
      <c r="L24" s="53" t="s">
        <v>204</v>
      </c>
      <c r="M24" s="53" t="s">
        <v>221</v>
      </c>
    </row>
    <row r="25" spans="1:13" ht="15.75" x14ac:dyDescent="0.25">
      <c r="A25" s="2" t="s">
        <v>54</v>
      </c>
      <c r="B25" s="1" t="s">
        <v>55</v>
      </c>
      <c r="C25" s="13">
        <v>2425.6</v>
      </c>
      <c r="E25" s="40">
        <f t="shared" si="0"/>
        <v>2425.6</v>
      </c>
      <c r="F25" s="40">
        <f t="shared" si="1"/>
        <v>48.512</v>
      </c>
      <c r="G25" s="40">
        <f t="shared" si="2"/>
        <v>181.92</v>
      </c>
      <c r="H25" s="40">
        <f t="shared" si="3"/>
        <v>2656.0320000000002</v>
      </c>
      <c r="I25" s="40">
        <f t="shared" si="4"/>
        <v>424.96512000000001</v>
      </c>
      <c r="J25" s="40">
        <f t="shared" si="5"/>
        <v>3080.99712</v>
      </c>
      <c r="L25" s="53" t="s">
        <v>202</v>
      </c>
      <c r="M25" s="53" t="s">
        <v>222</v>
      </c>
    </row>
    <row r="26" spans="1:13" ht="15.75" x14ac:dyDescent="0.25">
      <c r="A26" s="2" t="s">
        <v>56</v>
      </c>
      <c r="B26" s="1" t="s">
        <v>57</v>
      </c>
      <c r="C26" s="13">
        <v>3254.4</v>
      </c>
      <c r="E26" s="40">
        <f t="shared" si="0"/>
        <v>3254.4</v>
      </c>
      <c r="F26" s="40">
        <f t="shared" si="1"/>
        <v>65.088000000000008</v>
      </c>
      <c r="G26" s="40">
        <f t="shared" si="2"/>
        <v>244.07999999999998</v>
      </c>
      <c r="H26" s="40">
        <f t="shared" si="3"/>
        <v>3563.5680000000002</v>
      </c>
      <c r="I26" s="40">
        <f t="shared" si="4"/>
        <v>570.17088000000001</v>
      </c>
      <c r="J26" s="40">
        <f t="shared" si="5"/>
        <v>4133.7388799999999</v>
      </c>
      <c r="L26" s="53" t="s">
        <v>202</v>
      </c>
      <c r="M26" s="55" t="s">
        <v>223</v>
      </c>
    </row>
    <row r="27" spans="1:13" ht="15.75" x14ac:dyDescent="0.25">
      <c r="A27" s="2" t="s">
        <v>58</v>
      </c>
      <c r="B27" s="1" t="s">
        <v>59</v>
      </c>
      <c r="C27" s="13">
        <v>2716.4</v>
      </c>
      <c r="E27" s="40">
        <f t="shared" si="0"/>
        <v>2716.4</v>
      </c>
      <c r="F27" s="40">
        <f t="shared" si="1"/>
        <v>54.328000000000003</v>
      </c>
      <c r="G27" s="40">
        <f t="shared" si="2"/>
        <v>203.73</v>
      </c>
      <c r="H27" s="40">
        <f t="shared" si="3"/>
        <v>2974.4580000000001</v>
      </c>
      <c r="I27" s="40">
        <f t="shared" si="4"/>
        <v>475.91328000000004</v>
      </c>
      <c r="J27" s="40">
        <f t="shared" si="5"/>
        <v>3450.3712800000003</v>
      </c>
      <c r="L27" s="53" t="s">
        <v>202</v>
      </c>
      <c r="M27" s="53" t="s">
        <v>224</v>
      </c>
    </row>
    <row r="28" spans="1:13" ht="15.75" x14ac:dyDescent="0.25">
      <c r="A28" s="2" t="s">
        <v>60</v>
      </c>
      <c r="B28" s="1" t="s">
        <v>61</v>
      </c>
      <c r="C28" s="13">
        <v>11778.75</v>
      </c>
      <c r="E28" s="40">
        <f t="shared" si="0"/>
        <v>11778.75</v>
      </c>
      <c r="F28" s="40">
        <f t="shared" si="1"/>
        <v>235.57500000000002</v>
      </c>
      <c r="G28" s="40">
        <f t="shared" si="2"/>
        <v>883.40625</v>
      </c>
      <c r="H28" s="40">
        <f t="shared" si="3"/>
        <v>12897.731250000001</v>
      </c>
      <c r="I28" s="40">
        <f t="shared" si="4"/>
        <v>2063.6370000000002</v>
      </c>
      <c r="J28" s="40">
        <f t="shared" si="5"/>
        <v>14961.368250000001</v>
      </c>
      <c r="L28" s="53" t="s">
        <v>202</v>
      </c>
      <c r="M28" s="53" t="s">
        <v>225</v>
      </c>
    </row>
    <row r="29" spans="1:13" ht="15.75" x14ac:dyDescent="0.25">
      <c r="A29" s="2" t="s">
        <v>62</v>
      </c>
      <c r="B29" s="1" t="s">
        <v>63</v>
      </c>
      <c r="C29" s="13">
        <v>2300.6999999999998</v>
      </c>
      <c r="E29" s="40">
        <f t="shared" si="0"/>
        <v>2300.6999999999998</v>
      </c>
      <c r="F29" s="40">
        <f t="shared" si="1"/>
        <v>46.013999999999996</v>
      </c>
      <c r="G29" s="40">
        <f t="shared" si="2"/>
        <v>172.55249999999998</v>
      </c>
      <c r="H29" s="40">
        <f t="shared" si="3"/>
        <v>2519.2664999999997</v>
      </c>
      <c r="I29" s="40">
        <f t="shared" si="4"/>
        <v>403.08263999999997</v>
      </c>
      <c r="J29" s="40">
        <f t="shared" si="5"/>
        <v>2922.3491399999998</v>
      </c>
      <c r="L29" s="53" t="s">
        <v>202</v>
      </c>
      <c r="M29" s="53" t="s">
        <v>226</v>
      </c>
    </row>
    <row r="30" spans="1:13" ht="15.75" x14ac:dyDescent="0.25">
      <c r="A30" s="2" t="s">
        <v>64</v>
      </c>
      <c r="B30" s="1" t="s">
        <v>65</v>
      </c>
      <c r="C30" s="13">
        <v>19890.02</v>
      </c>
      <c r="E30" s="40">
        <f t="shared" si="0"/>
        <v>19890.02</v>
      </c>
      <c r="F30" s="40">
        <f t="shared" si="1"/>
        <v>397.80040000000002</v>
      </c>
      <c r="G30" s="40">
        <f t="shared" si="2"/>
        <v>1491.7515000000001</v>
      </c>
      <c r="H30" s="40">
        <f t="shared" si="3"/>
        <v>21779.571899999999</v>
      </c>
      <c r="I30" s="40">
        <f t="shared" si="4"/>
        <v>3484.7315039999999</v>
      </c>
      <c r="J30" s="40">
        <f t="shared" si="5"/>
        <v>25264.303403999998</v>
      </c>
      <c r="L30" s="53" t="s">
        <v>206</v>
      </c>
      <c r="M30" s="53" t="s">
        <v>227</v>
      </c>
    </row>
    <row r="31" spans="1:13" ht="15.75" x14ac:dyDescent="0.25">
      <c r="A31" s="2" t="s">
        <v>66</v>
      </c>
      <c r="B31" s="1" t="s">
        <v>67</v>
      </c>
      <c r="C31" s="13">
        <v>4385.32</v>
      </c>
      <c r="E31" s="40">
        <f t="shared" si="0"/>
        <v>4385.32</v>
      </c>
      <c r="F31" s="40">
        <f t="shared" si="1"/>
        <v>87.706400000000002</v>
      </c>
      <c r="G31" s="40">
        <f t="shared" si="2"/>
        <v>328.89899999999994</v>
      </c>
      <c r="H31" s="40">
        <f t="shared" si="3"/>
        <v>4801.9254000000001</v>
      </c>
      <c r="I31" s="40">
        <f t="shared" si="4"/>
        <v>768.30806400000006</v>
      </c>
      <c r="J31" s="40">
        <f t="shared" si="5"/>
        <v>5570.2334639999999</v>
      </c>
      <c r="L31" s="53" t="s">
        <v>202</v>
      </c>
      <c r="M31" s="53" t="s">
        <v>228</v>
      </c>
    </row>
    <row r="32" spans="1:13" ht="15.75" hidden="1" x14ac:dyDescent="0.25">
      <c r="A32" s="2" t="s">
        <v>68</v>
      </c>
      <c r="B32" s="1" t="s">
        <v>69</v>
      </c>
      <c r="C32" s="13">
        <v>8263.0499999999993</v>
      </c>
      <c r="E32" s="40">
        <f t="shared" si="0"/>
        <v>8263.0499999999993</v>
      </c>
      <c r="F32" s="40">
        <f t="shared" si="1"/>
        <v>165.261</v>
      </c>
      <c r="G32" s="40">
        <f t="shared" si="2"/>
        <v>619.72874999999988</v>
      </c>
      <c r="H32" s="40">
        <f t="shared" si="3"/>
        <v>9048.0397499999999</v>
      </c>
      <c r="I32" s="40">
        <f t="shared" si="4"/>
        <v>1447.6863599999999</v>
      </c>
      <c r="J32" s="40">
        <f t="shared" si="5"/>
        <v>10495.72611</v>
      </c>
      <c r="L32" s="53" t="s">
        <v>204</v>
      </c>
      <c r="M32" s="53" t="s">
        <v>229</v>
      </c>
    </row>
    <row r="33" spans="1:13" ht="15.75" x14ac:dyDescent="0.25">
      <c r="A33" s="2" t="s">
        <v>70</v>
      </c>
      <c r="B33" s="1" t="s">
        <v>71</v>
      </c>
      <c r="C33" s="13">
        <v>640.32000000000005</v>
      </c>
      <c r="E33" s="40">
        <f t="shared" si="0"/>
        <v>640.32000000000005</v>
      </c>
      <c r="F33" s="40">
        <f t="shared" si="1"/>
        <v>12.806400000000002</v>
      </c>
      <c r="G33" s="40">
        <f t="shared" si="2"/>
        <v>48.024000000000001</v>
      </c>
      <c r="H33" s="40">
        <f t="shared" si="3"/>
        <v>701.1504000000001</v>
      </c>
      <c r="I33" s="40">
        <f t="shared" si="4"/>
        <v>112.18406400000002</v>
      </c>
      <c r="J33" s="40">
        <f t="shared" si="5"/>
        <v>813.33446400000014</v>
      </c>
      <c r="L33" s="54" t="s">
        <v>202</v>
      </c>
      <c r="M33" s="54" t="s">
        <v>230</v>
      </c>
    </row>
    <row r="34" spans="1:13" ht="15.75" x14ac:dyDescent="0.25">
      <c r="A34" s="2" t="s">
        <v>72</v>
      </c>
      <c r="B34" s="1" t="s">
        <v>73</v>
      </c>
      <c r="C34" s="13">
        <v>2223.52</v>
      </c>
      <c r="E34" s="40">
        <f t="shared" si="0"/>
        <v>2223.52</v>
      </c>
      <c r="F34" s="40">
        <f t="shared" si="1"/>
        <v>44.470399999999998</v>
      </c>
      <c r="G34" s="40">
        <f t="shared" si="2"/>
        <v>166.76399999999998</v>
      </c>
      <c r="H34" s="40">
        <f t="shared" si="3"/>
        <v>2434.7544000000003</v>
      </c>
      <c r="I34" s="40">
        <f t="shared" si="4"/>
        <v>389.56070400000004</v>
      </c>
      <c r="J34" s="40">
        <f t="shared" si="5"/>
        <v>2824.3151040000002</v>
      </c>
      <c r="L34" s="53" t="s">
        <v>202</v>
      </c>
      <c r="M34" s="53" t="s">
        <v>231</v>
      </c>
    </row>
    <row r="35" spans="1:13" ht="15.75" hidden="1" x14ac:dyDescent="0.25">
      <c r="A35" s="2" t="s">
        <v>74</v>
      </c>
      <c r="B35" s="1" t="s">
        <v>75</v>
      </c>
      <c r="C35" s="13">
        <v>9032.0499999999993</v>
      </c>
      <c r="E35" s="40">
        <f t="shared" si="0"/>
        <v>9032.0499999999993</v>
      </c>
      <c r="F35" s="40">
        <f t="shared" si="1"/>
        <v>180.64099999999999</v>
      </c>
      <c r="G35" s="40">
        <f t="shared" si="2"/>
        <v>677.40374999999995</v>
      </c>
      <c r="H35" s="40">
        <f t="shared" si="3"/>
        <v>9890.0947499999984</v>
      </c>
      <c r="I35" s="40">
        <f t="shared" si="4"/>
        <v>1582.4151599999998</v>
      </c>
      <c r="J35" s="40">
        <f t="shared" si="5"/>
        <v>11472.509909999999</v>
      </c>
      <c r="L35" s="53" t="s">
        <v>204</v>
      </c>
      <c r="M35" s="53" t="s">
        <v>232</v>
      </c>
    </row>
    <row r="36" spans="1:13" ht="15.75" hidden="1" x14ac:dyDescent="0.25">
      <c r="A36" s="2" t="s">
        <v>76</v>
      </c>
      <c r="B36" s="1" t="s">
        <v>77</v>
      </c>
      <c r="C36" s="13">
        <v>68465.25</v>
      </c>
      <c r="E36" s="40">
        <f t="shared" si="0"/>
        <v>68465.25</v>
      </c>
      <c r="F36" s="40">
        <f t="shared" si="1"/>
        <v>1369.3050000000001</v>
      </c>
      <c r="G36" s="40">
        <f t="shared" si="2"/>
        <v>5134.8937500000002</v>
      </c>
      <c r="H36" s="40">
        <f t="shared" si="3"/>
        <v>74969.448749999996</v>
      </c>
      <c r="I36" s="40">
        <f t="shared" si="4"/>
        <v>11995.111799999999</v>
      </c>
      <c r="J36" s="40">
        <f t="shared" si="5"/>
        <v>86964.560549999995</v>
      </c>
      <c r="L36" s="53" t="s">
        <v>213</v>
      </c>
      <c r="M36" s="53" t="s">
        <v>233</v>
      </c>
    </row>
    <row r="37" spans="1:13" ht="15.75" hidden="1" x14ac:dyDescent="0.25">
      <c r="A37" s="2" t="s">
        <v>78</v>
      </c>
      <c r="B37" s="1" t="s">
        <v>79</v>
      </c>
      <c r="C37" s="13">
        <v>3500.1</v>
      </c>
      <c r="E37" s="40">
        <f t="shared" si="0"/>
        <v>3500.1</v>
      </c>
      <c r="F37" s="40">
        <f t="shared" si="1"/>
        <v>70.001999999999995</v>
      </c>
      <c r="G37" s="40">
        <f t="shared" si="2"/>
        <v>262.50749999999999</v>
      </c>
      <c r="H37" s="40">
        <f t="shared" si="3"/>
        <v>3832.6095</v>
      </c>
      <c r="I37" s="40">
        <f t="shared" si="4"/>
        <v>613.21752000000004</v>
      </c>
      <c r="J37" s="40">
        <f t="shared" si="5"/>
        <v>4445.8270199999997</v>
      </c>
      <c r="L37" s="53" t="s">
        <v>234</v>
      </c>
      <c r="M37" s="53" t="s">
        <v>235</v>
      </c>
    </row>
    <row r="38" spans="1:13" ht="15.75" hidden="1" x14ac:dyDescent="0.25">
      <c r="A38" s="2" t="s">
        <v>80</v>
      </c>
      <c r="B38" s="1" t="s">
        <v>81</v>
      </c>
      <c r="C38" s="13">
        <v>3000</v>
      </c>
      <c r="E38" s="40">
        <f t="shared" si="0"/>
        <v>3000</v>
      </c>
      <c r="F38" s="40">
        <f t="shared" si="1"/>
        <v>60</v>
      </c>
      <c r="G38" s="40">
        <f t="shared" si="2"/>
        <v>225</v>
      </c>
      <c r="H38" s="40">
        <f t="shared" si="3"/>
        <v>3285</v>
      </c>
      <c r="I38" s="40">
        <f t="shared" si="4"/>
        <v>525.6</v>
      </c>
      <c r="J38" s="40">
        <f t="shared" si="5"/>
        <v>3810.6</v>
      </c>
      <c r="L38" s="53" t="s">
        <v>213</v>
      </c>
      <c r="M38" s="53" t="s">
        <v>236</v>
      </c>
    </row>
    <row r="39" spans="1:13" ht="15.75" x14ac:dyDescent="0.25">
      <c r="A39" s="2" t="s">
        <v>82</v>
      </c>
      <c r="B39" s="1" t="s">
        <v>83</v>
      </c>
      <c r="C39" s="13">
        <v>3000</v>
      </c>
      <c r="E39" s="40">
        <f t="shared" si="0"/>
        <v>3000</v>
      </c>
      <c r="F39" s="40">
        <f t="shared" si="1"/>
        <v>60</v>
      </c>
      <c r="G39" s="40">
        <f t="shared" si="2"/>
        <v>225</v>
      </c>
      <c r="H39" s="40">
        <f t="shared" si="3"/>
        <v>3285</v>
      </c>
      <c r="I39" s="40">
        <f t="shared" si="4"/>
        <v>525.6</v>
      </c>
      <c r="J39" s="40">
        <f t="shared" si="5"/>
        <v>3810.6</v>
      </c>
      <c r="L39" s="53" t="s">
        <v>202</v>
      </c>
      <c r="M39" s="53" t="s">
        <v>237</v>
      </c>
    </row>
    <row r="40" spans="1:13" ht="15.75" x14ac:dyDescent="0.25">
      <c r="A40" s="2" t="s">
        <v>84</v>
      </c>
      <c r="B40" s="1" t="s">
        <v>85</v>
      </c>
      <c r="C40" s="13">
        <v>3024.85</v>
      </c>
      <c r="E40" s="40">
        <f t="shared" si="0"/>
        <v>3024.85</v>
      </c>
      <c r="F40" s="40">
        <f t="shared" si="1"/>
        <v>60.497</v>
      </c>
      <c r="G40" s="40">
        <f t="shared" si="2"/>
        <v>226.86374999999998</v>
      </c>
      <c r="H40" s="40">
        <f t="shared" si="3"/>
        <v>3312.2107499999997</v>
      </c>
      <c r="I40" s="40">
        <f t="shared" si="4"/>
        <v>529.95371999999998</v>
      </c>
      <c r="J40" s="40">
        <f t="shared" si="5"/>
        <v>3842.1644699999997</v>
      </c>
      <c r="L40" s="53" t="s">
        <v>202</v>
      </c>
      <c r="M40" s="53" t="s">
        <v>238</v>
      </c>
    </row>
    <row r="41" spans="1:13" ht="15.75" x14ac:dyDescent="0.25">
      <c r="A41" s="2" t="s">
        <v>86</v>
      </c>
      <c r="B41" s="1" t="s">
        <v>87</v>
      </c>
      <c r="C41" s="13">
        <v>2810.48</v>
      </c>
      <c r="E41" s="40">
        <f t="shared" si="0"/>
        <v>2810.48</v>
      </c>
      <c r="F41" s="40">
        <f t="shared" si="1"/>
        <v>56.209600000000002</v>
      </c>
      <c r="G41" s="40">
        <f t="shared" si="2"/>
        <v>210.786</v>
      </c>
      <c r="H41" s="40">
        <f t="shared" si="3"/>
        <v>3077.4756000000002</v>
      </c>
      <c r="I41" s="40">
        <f t="shared" si="4"/>
        <v>492.39609600000006</v>
      </c>
      <c r="J41" s="40">
        <f t="shared" si="5"/>
        <v>3569.8716960000002</v>
      </c>
      <c r="L41" s="53" t="s">
        <v>202</v>
      </c>
      <c r="M41" s="55" t="s">
        <v>239</v>
      </c>
    </row>
    <row r="42" spans="1:13" ht="15.75" hidden="1" x14ac:dyDescent="0.25">
      <c r="A42" s="2" t="s">
        <v>88</v>
      </c>
      <c r="B42" s="1" t="s">
        <v>89</v>
      </c>
      <c r="C42" s="13">
        <v>3750</v>
      </c>
      <c r="E42" s="40">
        <f t="shared" si="0"/>
        <v>3750</v>
      </c>
      <c r="F42" s="40">
        <f t="shared" si="1"/>
        <v>75</v>
      </c>
      <c r="G42" s="40">
        <f t="shared" si="2"/>
        <v>281.25</v>
      </c>
      <c r="H42" s="40">
        <f t="shared" si="3"/>
        <v>4106.25</v>
      </c>
      <c r="I42" s="40">
        <f t="shared" si="4"/>
        <v>657</v>
      </c>
      <c r="J42" s="40">
        <f t="shared" si="5"/>
        <v>4763.25</v>
      </c>
      <c r="L42" s="53" t="s">
        <v>204</v>
      </c>
      <c r="M42" s="55" t="s">
        <v>240</v>
      </c>
    </row>
    <row r="43" spans="1:13" ht="15.75" hidden="1" x14ac:dyDescent="0.25">
      <c r="A43" s="2" t="s">
        <v>90</v>
      </c>
      <c r="B43" s="1" t="s">
        <v>91</v>
      </c>
      <c r="C43" s="13">
        <v>4181.49</v>
      </c>
      <c r="E43" s="40">
        <f t="shared" si="0"/>
        <v>4181.49</v>
      </c>
      <c r="F43" s="40">
        <f t="shared" si="1"/>
        <v>83.629800000000003</v>
      </c>
      <c r="G43" s="40">
        <f t="shared" si="2"/>
        <v>313.61174999999997</v>
      </c>
      <c r="H43" s="40">
        <f t="shared" si="3"/>
        <v>4578.7315499999995</v>
      </c>
      <c r="I43" s="40">
        <f t="shared" si="4"/>
        <v>732.59704799999997</v>
      </c>
      <c r="J43" s="40">
        <f t="shared" si="5"/>
        <v>5311.3285979999991</v>
      </c>
      <c r="L43" s="53" t="s">
        <v>213</v>
      </c>
      <c r="M43" s="55" t="s">
        <v>241</v>
      </c>
    </row>
    <row r="44" spans="1:13" ht="15.75" hidden="1" x14ac:dyDescent="0.25">
      <c r="A44" s="2" t="s">
        <v>92</v>
      </c>
      <c r="B44" s="1" t="s">
        <v>93</v>
      </c>
      <c r="C44" s="13">
        <v>24914.6</v>
      </c>
      <c r="E44" s="40">
        <f t="shared" si="0"/>
        <v>24914.6</v>
      </c>
      <c r="F44" s="40">
        <f t="shared" si="1"/>
        <v>498.29199999999997</v>
      </c>
      <c r="G44" s="40">
        <f t="shared" si="2"/>
        <v>1868.5949999999998</v>
      </c>
      <c r="H44" s="40">
        <f t="shared" si="3"/>
        <v>27281.487000000001</v>
      </c>
      <c r="I44" s="40">
        <f t="shared" si="4"/>
        <v>4365.0379200000007</v>
      </c>
      <c r="J44" s="40">
        <f t="shared" si="5"/>
        <v>31646.524920000003</v>
      </c>
      <c r="L44" s="53" t="s">
        <v>213</v>
      </c>
      <c r="M44" s="55" t="s">
        <v>242</v>
      </c>
    </row>
    <row r="45" spans="1:13" ht="15.75" x14ac:dyDescent="0.25">
      <c r="A45" s="2" t="s">
        <v>94</v>
      </c>
      <c r="B45" s="1" t="s">
        <v>95</v>
      </c>
      <c r="C45" s="13">
        <v>5348.72</v>
      </c>
      <c r="E45" s="40">
        <f t="shared" si="0"/>
        <v>5348.72</v>
      </c>
      <c r="F45" s="40">
        <f t="shared" si="1"/>
        <v>106.9744</v>
      </c>
      <c r="G45" s="40">
        <f t="shared" si="2"/>
        <v>401.154</v>
      </c>
      <c r="H45" s="40">
        <f t="shared" si="3"/>
        <v>5856.8484000000008</v>
      </c>
      <c r="I45" s="40">
        <f t="shared" si="4"/>
        <v>937.0957440000002</v>
      </c>
      <c r="J45" s="40">
        <f t="shared" si="5"/>
        <v>6793.944144000001</v>
      </c>
      <c r="L45" s="53" t="s">
        <v>202</v>
      </c>
      <c r="M45" s="53" t="s">
        <v>243</v>
      </c>
    </row>
    <row r="46" spans="1:13" ht="15.75" hidden="1" x14ac:dyDescent="0.25">
      <c r="A46" s="2" t="s">
        <v>96</v>
      </c>
      <c r="B46" s="1" t="s">
        <v>97</v>
      </c>
      <c r="C46" s="13">
        <v>3620.05</v>
      </c>
      <c r="E46" s="40">
        <f t="shared" si="0"/>
        <v>3620.05</v>
      </c>
      <c r="F46" s="40">
        <f t="shared" si="1"/>
        <v>72.40100000000001</v>
      </c>
      <c r="G46" s="40">
        <f t="shared" si="2"/>
        <v>271.50375000000003</v>
      </c>
      <c r="H46" s="40">
        <f t="shared" si="3"/>
        <v>3963.9547499999999</v>
      </c>
      <c r="I46" s="40">
        <f t="shared" si="4"/>
        <v>634.23275999999998</v>
      </c>
      <c r="J46" s="40">
        <f t="shared" si="5"/>
        <v>4598.1875099999997</v>
      </c>
      <c r="L46" s="53" t="s">
        <v>204</v>
      </c>
      <c r="M46" s="55" t="s">
        <v>244</v>
      </c>
    </row>
    <row r="47" spans="1:13" ht="15.75" x14ac:dyDescent="0.25">
      <c r="A47" s="2" t="s">
        <v>98</v>
      </c>
      <c r="B47" s="1" t="s">
        <v>99</v>
      </c>
      <c r="C47" s="13">
        <v>6420.6</v>
      </c>
      <c r="E47" s="40">
        <f t="shared" si="0"/>
        <v>6420.6</v>
      </c>
      <c r="F47" s="40">
        <f t="shared" si="1"/>
        <v>128.41200000000001</v>
      </c>
      <c r="G47" s="40">
        <f t="shared" si="2"/>
        <v>481.54500000000002</v>
      </c>
      <c r="H47" s="40">
        <f t="shared" si="3"/>
        <v>7030.5570000000007</v>
      </c>
      <c r="I47" s="40">
        <f t="shared" si="4"/>
        <v>1124.88912</v>
      </c>
      <c r="J47" s="40">
        <f t="shared" si="5"/>
        <v>8155.4461200000005</v>
      </c>
      <c r="L47" s="53" t="s">
        <v>202</v>
      </c>
      <c r="M47" s="53" t="s">
        <v>245</v>
      </c>
    </row>
    <row r="48" spans="1:13" ht="15.75" hidden="1" x14ac:dyDescent="0.25">
      <c r="A48" s="2" t="s">
        <v>100</v>
      </c>
      <c r="B48" s="1" t="s">
        <v>101</v>
      </c>
      <c r="C48" s="13">
        <v>8000.05</v>
      </c>
      <c r="E48" s="40">
        <f t="shared" si="0"/>
        <v>8000.05</v>
      </c>
      <c r="F48" s="40">
        <f t="shared" si="1"/>
        <v>160.001</v>
      </c>
      <c r="G48" s="40">
        <f t="shared" si="2"/>
        <v>600.00374999999997</v>
      </c>
      <c r="H48" s="40">
        <f t="shared" si="3"/>
        <v>8760.0547500000011</v>
      </c>
      <c r="I48" s="40">
        <f t="shared" si="4"/>
        <v>1401.6087600000003</v>
      </c>
      <c r="J48" s="40">
        <f t="shared" si="5"/>
        <v>10161.663510000002</v>
      </c>
      <c r="L48" s="55" t="s">
        <v>213</v>
      </c>
      <c r="M48" s="55" t="s">
        <v>246</v>
      </c>
    </row>
    <row r="49" spans="1:13" ht="15.75" hidden="1" x14ac:dyDescent="0.25">
      <c r="A49" s="2" t="s">
        <v>102</v>
      </c>
      <c r="B49" s="1" t="s">
        <v>103</v>
      </c>
      <c r="C49" s="13">
        <v>2613.2399999999998</v>
      </c>
      <c r="E49" s="40">
        <f t="shared" si="0"/>
        <v>2613.2399999999998</v>
      </c>
      <c r="F49" s="40">
        <f t="shared" si="1"/>
        <v>52.264799999999994</v>
      </c>
      <c r="G49" s="40">
        <f t="shared" si="2"/>
        <v>195.99299999999997</v>
      </c>
      <c r="H49" s="40">
        <f t="shared" si="3"/>
        <v>2861.4977999999996</v>
      </c>
      <c r="I49" s="40">
        <f t="shared" si="4"/>
        <v>457.83964799999995</v>
      </c>
      <c r="J49" s="40">
        <f t="shared" si="5"/>
        <v>3319.3374479999998</v>
      </c>
      <c r="L49" s="55" t="s">
        <v>213</v>
      </c>
      <c r="M49" s="55" t="s">
        <v>247</v>
      </c>
    </row>
    <row r="50" spans="1:13" ht="15.75" hidden="1" x14ac:dyDescent="0.25">
      <c r="A50" s="2" t="s">
        <v>104</v>
      </c>
      <c r="B50" s="1" t="s">
        <v>105</v>
      </c>
      <c r="C50" s="13">
        <v>10821.16</v>
      </c>
      <c r="E50" s="40">
        <f t="shared" si="0"/>
        <v>10821.16</v>
      </c>
      <c r="F50" s="40">
        <f t="shared" si="1"/>
        <v>216.42320000000001</v>
      </c>
      <c r="G50" s="40">
        <f t="shared" si="2"/>
        <v>811.58699999999999</v>
      </c>
      <c r="H50" s="40">
        <f t="shared" si="3"/>
        <v>11849.170199999999</v>
      </c>
      <c r="I50" s="40">
        <f t="shared" si="4"/>
        <v>1895.8672319999998</v>
      </c>
      <c r="J50" s="40">
        <f t="shared" si="5"/>
        <v>13745.037431999999</v>
      </c>
      <c r="L50" s="53" t="s">
        <v>204</v>
      </c>
      <c r="M50" s="53" t="s">
        <v>248</v>
      </c>
    </row>
    <row r="51" spans="1:13" ht="15.75" hidden="1" x14ac:dyDescent="0.25">
      <c r="A51" s="2" t="s">
        <v>106</v>
      </c>
      <c r="B51" s="1" t="s">
        <v>107</v>
      </c>
      <c r="C51" s="13">
        <v>10642.86</v>
      </c>
      <c r="E51" s="40">
        <f t="shared" si="0"/>
        <v>10642.86</v>
      </c>
      <c r="F51" s="40">
        <f t="shared" si="1"/>
        <v>212.85720000000001</v>
      </c>
      <c r="G51" s="40">
        <f t="shared" si="2"/>
        <v>798.21450000000004</v>
      </c>
      <c r="H51" s="40">
        <f t="shared" si="3"/>
        <v>11653.931700000001</v>
      </c>
      <c r="I51" s="40">
        <f t="shared" si="4"/>
        <v>1864.6290720000002</v>
      </c>
      <c r="J51" s="40">
        <f t="shared" si="5"/>
        <v>13518.560772000001</v>
      </c>
      <c r="L51" s="53" t="s">
        <v>208</v>
      </c>
      <c r="M51" s="55" t="s">
        <v>249</v>
      </c>
    </row>
    <row r="52" spans="1:13" ht="15.75" hidden="1" x14ac:dyDescent="0.25">
      <c r="A52" s="2" t="s">
        <v>108</v>
      </c>
      <c r="B52" s="1" t="s">
        <v>109</v>
      </c>
      <c r="C52" s="13">
        <v>29650</v>
      </c>
      <c r="E52" s="40">
        <f t="shared" si="0"/>
        <v>29650</v>
      </c>
      <c r="F52" s="40">
        <f t="shared" si="1"/>
        <v>593</v>
      </c>
      <c r="G52" s="40">
        <f t="shared" si="2"/>
        <v>2223.75</v>
      </c>
      <c r="H52" s="40">
        <f t="shared" si="3"/>
        <v>32466.75</v>
      </c>
      <c r="I52" s="40">
        <f t="shared" si="4"/>
        <v>5194.68</v>
      </c>
      <c r="J52" s="40">
        <f t="shared" si="5"/>
        <v>37661.43</v>
      </c>
      <c r="L52" s="53" t="s">
        <v>204</v>
      </c>
      <c r="M52" s="53" t="s">
        <v>250</v>
      </c>
    </row>
    <row r="53" spans="1:13" ht="15.75" hidden="1" x14ac:dyDescent="0.25">
      <c r="A53" s="2" t="s">
        <v>110</v>
      </c>
      <c r="B53" s="1" t="s">
        <v>111</v>
      </c>
      <c r="C53" s="13">
        <v>4160.1000000000004</v>
      </c>
      <c r="E53" s="40">
        <f t="shared" si="0"/>
        <v>4160.1000000000004</v>
      </c>
      <c r="F53" s="40">
        <f t="shared" si="1"/>
        <v>83.202000000000012</v>
      </c>
      <c r="G53" s="40">
        <f t="shared" si="2"/>
        <v>312.00749999999999</v>
      </c>
      <c r="H53" s="40">
        <f t="shared" si="3"/>
        <v>4555.3095000000003</v>
      </c>
      <c r="I53" s="40">
        <f t="shared" si="4"/>
        <v>728.8495200000001</v>
      </c>
      <c r="J53" s="40">
        <f t="shared" si="5"/>
        <v>5284.1590200000001</v>
      </c>
      <c r="L53" s="53" t="s">
        <v>208</v>
      </c>
      <c r="M53" s="53" t="s">
        <v>251</v>
      </c>
    </row>
    <row r="54" spans="1:13" ht="15.75" hidden="1" x14ac:dyDescent="0.25">
      <c r="A54" s="2" t="s">
        <v>112</v>
      </c>
      <c r="B54" s="1" t="s">
        <v>113</v>
      </c>
      <c r="C54" s="13">
        <v>7000.05</v>
      </c>
      <c r="E54" s="40">
        <f t="shared" si="0"/>
        <v>7000.05</v>
      </c>
      <c r="F54" s="40">
        <f t="shared" si="1"/>
        <v>140.001</v>
      </c>
      <c r="G54" s="40">
        <f t="shared" si="2"/>
        <v>525.00374999999997</v>
      </c>
      <c r="H54" s="40">
        <f t="shared" si="3"/>
        <v>7665.0547500000002</v>
      </c>
      <c r="I54" s="40">
        <f t="shared" si="4"/>
        <v>1226.40876</v>
      </c>
      <c r="J54" s="40">
        <f t="shared" si="5"/>
        <v>8891.4635099999996</v>
      </c>
      <c r="L54" s="55" t="s">
        <v>213</v>
      </c>
      <c r="M54" s="53" t="s">
        <v>252</v>
      </c>
    </row>
    <row r="55" spans="1:13" ht="15.75" x14ac:dyDescent="0.25">
      <c r="A55" s="2" t="s">
        <v>114</v>
      </c>
      <c r="B55" s="1" t="s">
        <v>115</v>
      </c>
      <c r="C55" s="13">
        <v>2609.1</v>
      </c>
      <c r="E55" s="40">
        <f t="shared" si="0"/>
        <v>2609.1</v>
      </c>
      <c r="F55" s="40">
        <f t="shared" si="1"/>
        <v>52.182000000000002</v>
      </c>
      <c r="G55" s="40">
        <f t="shared" si="2"/>
        <v>195.68249999999998</v>
      </c>
      <c r="H55" s="40">
        <f t="shared" si="3"/>
        <v>2856.9644999999996</v>
      </c>
      <c r="I55" s="40">
        <f t="shared" si="4"/>
        <v>457.11431999999996</v>
      </c>
      <c r="J55" s="40">
        <f t="shared" si="5"/>
        <v>3314.0788199999997</v>
      </c>
      <c r="L55" s="53" t="s">
        <v>202</v>
      </c>
      <c r="M55" s="53" t="s">
        <v>253</v>
      </c>
    </row>
    <row r="56" spans="1:13" ht="15.75" hidden="1" x14ac:dyDescent="0.25">
      <c r="A56" s="2" t="s">
        <v>116</v>
      </c>
      <c r="B56" s="1" t="s">
        <v>117</v>
      </c>
      <c r="C56" s="13">
        <v>2799.9</v>
      </c>
      <c r="E56" s="40">
        <f t="shared" si="0"/>
        <v>2799.9</v>
      </c>
      <c r="F56" s="40">
        <f t="shared" si="1"/>
        <v>55.998000000000005</v>
      </c>
      <c r="G56" s="40">
        <f t="shared" si="2"/>
        <v>209.99250000000001</v>
      </c>
      <c r="H56" s="40">
        <f t="shared" si="3"/>
        <v>3065.8905</v>
      </c>
      <c r="I56" s="40">
        <f t="shared" si="4"/>
        <v>490.54248000000001</v>
      </c>
      <c r="J56" s="40">
        <f t="shared" si="5"/>
        <v>3556.43298</v>
      </c>
      <c r="L56" s="53" t="s">
        <v>213</v>
      </c>
      <c r="M56" s="53" t="s">
        <v>254</v>
      </c>
    </row>
    <row r="57" spans="1:13" ht="15.75" hidden="1" x14ac:dyDescent="0.25">
      <c r="A57" s="2" t="s">
        <v>118</v>
      </c>
      <c r="B57" s="1" t="s">
        <v>119</v>
      </c>
      <c r="C57" s="13">
        <v>113337.56</v>
      </c>
      <c r="E57" s="40">
        <f t="shared" si="0"/>
        <v>113337.56</v>
      </c>
      <c r="F57" s="40">
        <f t="shared" si="1"/>
        <v>2266.7512000000002</v>
      </c>
      <c r="G57" s="40">
        <f t="shared" si="2"/>
        <v>8500.3169999999991</v>
      </c>
      <c r="H57" s="40">
        <f t="shared" si="3"/>
        <v>124104.62819999999</v>
      </c>
      <c r="I57" s="40">
        <f t="shared" si="4"/>
        <v>19856.740512</v>
      </c>
      <c r="J57" s="40">
        <f t="shared" si="5"/>
        <v>143961.368712</v>
      </c>
      <c r="L57" s="55" t="s">
        <v>204</v>
      </c>
      <c r="M57" s="55" t="s">
        <v>255</v>
      </c>
    </row>
    <row r="58" spans="1:13" ht="15.75" hidden="1" x14ac:dyDescent="0.25">
      <c r="A58" s="2" t="s">
        <v>120</v>
      </c>
      <c r="B58" s="1" t="s">
        <v>121</v>
      </c>
      <c r="C58" s="13">
        <v>2799.9</v>
      </c>
      <c r="E58" s="40">
        <f t="shared" si="0"/>
        <v>2799.9</v>
      </c>
      <c r="F58" s="40">
        <f t="shared" si="1"/>
        <v>55.998000000000005</v>
      </c>
      <c r="G58" s="40">
        <f t="shared" si="2"/>
        <v>209.99250000000001</v>
      </c>
      <c r="H58" s="40">
        <f t="shared" si="3"/>
        <v>3065.8905</v>
      </c>
      <c r="I58" s="40">
        <f t="shared" si="4"/>
        <v>490.54248000000001</v>
      </c>
      <c r="J58" s="40">
        <f t="shared" si="5"/>
        <v>3556.43298</v>
      </c>
      <c r="L58" s="53" t="s">
        <v>208</v>
      </c>
      <c r="M58" s="53" t="s">
        <v>256</v>
      </c>
    </row>
    <row r="59" spans="1:13" ht="15.75" hidden="1" x14ac:dyDescent="0.25">
      <c r="A59" s="2" t="s">
        <v>122</v>
      </c>
      <c r="B59" s="1" t="s">
        <v>123</v>
      </c>
      <c r="C59" s="13">
        <v>40882.18</v>
      </c>
      <c r="E59" s="40">
        <f t="shared" si="0"/>
        <v>40882.18</v>
      </c>
      <c r="F59" s="40">
        <f t="shared" si="1"/>
        <v>817.64359999999999</v>
      </c>
      <c r="G59" s="40">
        <f t="shared" si="2"/>
        <v>3066.1635000000001</v>
      </c>
      <c r="H59" s="40">
        <f t="shared" si="3"/>
        <v>44765.987100000006</v>
      </c>
      <c r="I59" s="40">
        <f t="shared" si="4"/>
        <v>7162.5579360000011</v>
      </c>
      <c r="J59" s="40">
        <f t="shared" si="5"/>
        <v>51928.54503600001</v>
      </c>
      <c r="L59" s="53" t="s">
        <v>234</v>
      </c>
      <c r="M59" s="53" t="s">
        <v>257</v>
      </c>
    </row>
    <row r="60" spans="1:13" ht="15.75" hidden="1" x14ac:dyDescent="0.25">
      <c r="A60" s="2" t="s">
        <v>124</v>
      </c>
      <c r="B60" s="1" t="s">
        <v>125</v>
      </c>
      <c r="C60" s="13">
        <v>6863.05</v>
      </c>
      <c r="E60" s="40">
        <f t="shared" si="0"/>
        <v>6863.05</v>
      </c>
      <c r="F60" s="40">
        <f t="shared" si="1"/>
        <v>137.261</v>
      </c>
      <c r="G60" s="40">
        <f t="shared" si="2"/>
        <v>514.72874999999999</v>
      </c>
      <c r="H60" s="40">
        <f t="shared" si="3"/>
        <v>7515.0397500000008</v>
      </c>
      <c r="I60" s="40">
        <f t="shared" si="4"/>
        <v>1202.4063600000002</v>
      </c>
      <c r="J60" s="40">
        <f t="shared" si="5"/>
        <v>8717.4461100000008</v>
      </c>
      <c r="L60" s="53" t="s">
        <v>204</v>
      </c>
      <c r="M60" s="55" t="s">
        <v>258</v>
      </c>
    </row>
    <row r="61" spans="1:13" ht="15.75" hidden="1" x14ac:dyDescent="0.25">
      <c r="A61" s="2" t="s">
        <v>126</v>
      </c>
      <c r="B61" s="1" t="s">
        <v>127</v>
      </c>
      <c r="C61" s="13">
        <v>14275</v>
      </c>
      <c r="E61" s="40">
        <f t="shared" si="0"/>
        <v>14275</v>
      </c>
      <c r="F61" s="40">
        <f t="shared" si="1"/>
        <v>285.5</v>
      </c>
      <c r="G61" s="40">
        <f t="shared" si="2"/>
        <v>1070.625</v>
      </c>
      <c r="H61" s="40">
        <f t="shared" si="3"/>
        <v>15631.125</v>
      </c>
      <c r="I61" s="40">
        <f t="shared" si="4"/>
        <v>2500.98</v>
      </c>
      <c r="J61" s="40">
        <f t="shared" si="5"/>
        <v>18132.105</v>
      </c>
      <c r="L61" s="53" t="s">
        <v>211</v>
      </c>
      <c r="M61" s="53" t="s">
        <v>259</v>
      </c>
    </row>
    <row r="62" spans="1:13" ht="15.75" hidden="1" x14ac:dyDescent="0.25">
      <c r="A62" s="2" t="s">
        <v>128</v>
      </c>
      <c r="B62" s="1" t="s">
        <v>129</v>
      </c>
      <c r="C62" s="13">
        <v>12119.57</v>
      </c>
      <c r="E62" s="40">
        <f t="shared" si="0"/>
        <v>12119.57</v>
      </c>
      <c r="F62" s="40">
        <f t="shared" si="1"/>
        <v>242.3914</v>
      </c>
      <c r="G62" s="40">
        <f t="shared" si="2"/>
        <v>908.96774999999991</v>
      </c>
      <c r="H62" s="40">
        <f t="shared" si="3"/>
        <v>13270.92915</v>
      </c>
      <c r="I62" s="40">
        <f t="shared" si="4"/>
        <v>2123.3486640000001</v>
      </c>
      <c r="J62" s="40">
        <f t="shared" si="5"/>
        <v>15394.277814000001</v>
      </c>
      <c r="L62" s="53" t="s">
        <v>204</v>
      </c>
      <c r="M62" s="53" t="s">
        <v>260</v>
      </c>
    </row>
    <row r="63" spans="1:13" ht="15.75" hidden="1" x14ac:dyDescent="0.25">
      <c r="A63" s="2" t="s">
        <v>130</v>
      </c>
      <c r="B63" s="1" t="s">
        <v>131</v>
      </c>
      <c r="C63" s="13">
        <v>6863.05</v>
      </c>
      <c r="E63" s="40">
        <f t="shared" si="0"/>
        <v>6863.05</v>
      </c>
      <c r="F63" s="40">
        <f t="shared" si="1"/>
        <v>137.261</v>
      </c>
      <c r="G63" s="40">
        <f t="shared" si="2"/>
        <v>514.72874999999999</v>
      </c>
      <c r="H63" s="40">
        <f t="shared" si="3"/>
        <v>7515.0397500000008</v>
      </c>
      <c r="I63" s="40">
        <f t="shared" si="4"/>
        <v>1202.4063600000002</v>
      </c>
      <c r="J63" s="40">
        <f t="shared" si="5"/>
        <v>8717.4461100000008</v>
      </c>
      <c r="L63" s="53" t="s">
        <v>204</v>
      </c>
      <c r="M63" s="53" t="s">
        <v>261</v>
      </c>
    </row>
    <row r="64" spans="1:13" ht="15.75" x14ac:dyDescent="0.25">
      <c r="A64" s="2" t="s">
        <v>132</v>
      </c>
      <c r="B64" s="1" t="s">
        <v>133</v>
      </c>
      <c r="C64" s="13">
        <v>5185.5600000000004</v>
      </c>
      <c r="E64" s="40">
        <f t="shared" si="0"/>
        <v>5185.5600000000004</v>
      </c>
      <c r="F64" s="40">
        <f t="shared" si="1"/>
        <v>103.71120000000001</v>
      </c>
      <c r="G64" s="40">
        <f t="shared" si="2"/>
        <v>388.91700000000003</v>
      </c>
      <c r="H64" s="40">
        <f t="shared" si="3"/>
        <v>5678.1882000000005</v>
      </c>
      <c r="I64" s="40">
        <f t="shared" si="4"/>
        <v>908.51011200000005</v>
      </c>
      <c r="J64" s="40">
        <f t="shared" si="5"/>
        <v>6586.6983120000004</v>
      </c>
      <c r="L64" s="53" t="s">
        <v>202</v>
      </c>
      <c r="M64" s="53" t="s">
        <v>262</v>
      </c>
    </row>
    <row r="65" spans="1:13" ht="15.75" hidden="1" x14ac:dyDescent="0.25">
      <c r="A65" s="2" t="s">
        <v>134</v>
      </c>
      <c r="B65" s="1" t="s">
        <v>135</v>
      </c>
      <c r="C65" s="13">
        <v>3000</v>
      </c>
      <c r="E65" s="40">
        <f t="shared" si="0"/>
        <v>3000</v>
      </c>
      <c r="F65" s="40">
        <f t="shared" si="1"/>
        <v>60</v>
      </c>
      <c r="G65" s="40">
        <f t="shared" si="2"/>
        <v>225</v>
      </c>
      <c r="H65" s="40">
        <f t="shared" si="3"/>
        <v>3285</v>
      </c>
      <c r="I65" s="40">
        <f t="shared" si="4"/>
        <v>525.6</v>
      </c>
      <c r="J65" s="40">
        <f t="shared" si="5"/>
        <v>3810.6</v>
      </c>
      <c r="L65" s="53" t="s">
        <v>213</v>
      </c>
      <c r="M65" s="53" t="s">
        <v>263</v>
      </c>
    </row>
    <row r="66" spans="1:13" ht="15.75" hidden="1" x14ac:dyDescent="0.25">
      <c r="A66" s="2" t="s">
        <v>136</v>
      </c>
      <c r="B66" s="1" t="s">
        <v>137</v>
      </c>
      <c r="C66" s="13">
        <v>3499.95</v>
      </c>
      <c r="E66" s="40">
        <f t="shared" si="0"/>
        <v>3499.95</v>
      </c>
      <c r="F66" s="40">
        <f t="shared" si="1"/>
        <v>69.998999999999995</v>
      </c>
      <c r="G66" s="40">
        <f t="shared" si="2"/>
        <v>262.49624999999997</v>
      </c>
      <c r="H66" s="40">
        <f t="shared" si="3"/>
        <v>3832.4452499999998</v>
      </c>
      <c r="I66" s="40">
        <f t="shared" si="4"/>
        <v>613.19123999999999</v>
      </c>
      <c r="J66" s="40">
        <f t="shared" si="5"/>
        <v>4445.6364899999999</v>
      </c>
      <c r="L66" s="53" t="s">
        <v>213</v>
      </c>
      <c r="M66" s="53" t="s">
        <v>264</v>
      </c>
    </row>
    <row r="67" spans="1:13" ht="15.75" x14ac:dyDescent="0.25">
      <c r="A67" s="2" t="s">
        <v>138</v>
      </c>
      <c r="B67" s="1" t="s">
        <v>139</v>
      </c>
      <c r="C67" s="13">
        <v>4256.76</v>
      </c>
      <c r="E67" s="40">
        <f t="shared" si="0"/>
        <v>4256.76</v>
      </c>
      <c r="F67" s="40">
        <f t="shared" si="1"/>
        <v>85.135200000000012</v>
      </c>
      <c r="G67" s="40">
        <f t="shared" si="2"/>
        <v>319.25700000000001</v>
      </c>
      <c r="H67" s="40">
        <f t="shared" si="3"/>
        <v>4661.1521999999995</v>
      </c>
      <c r="I67" s="40">
        <f t="shared" si="4"/>
        <v>745.7843519999999</v>
      </c>
      <c r="J67" s="40">
        <f t="shared" si="5"/>
        <v>5406.9365519999992</v>
      </c>
      <c r="L67" s="53" t="s">
        <v>202</v>
      </c>
      <c r="M67" s="53" t="s">
        <v>265</v>
      </c>
    </row>
    <row r="68" spans="1:13" ht="15.75" hidden="1" x14ac:dyDescent="0.25">
      <c r="A68" s="2" t="s">
        <v>140</v>
      </c>
      <c r="B68" s="1" t="s">
        <v>141</v>
      </c>
      <c r="C68" s="13">
        <v>15536.2</v>
      </c>
      <c r="E68" s="40">
        <f t="shared" si="0"/>
        <v>15536.2</v>
      </c>
      <c r="F68" s="40">
        <f t="shared" si="1"/>
        <v>310.72400000000005</v>
      </c>
      <c r="G68" s="40">
        <f t="shared" si="2"/>
        <v>1165.2149999999999</v>
      </c>
      <c r="H68" s="40">
        <f t="shared" si="3"/>
        <v>17012.138999999999</v>
      </c>
      <c r="I68" s="40">
        <f t="shared" si="4"/>
        <v>2721.9422399999999</v>
      </c>
      <c r="J68" s="40">
        <f t="shared" si="5"/>
        <v>19734.08124</v>
      </c>
      <c r="L68" s="53" t="s">
        <v>266</v>
      </c>
      <c r="M68" s="53" t="s">
        <v>267</v>
      </c>
    </row>
    <row r="69" spans="1:13" ht="15.75" x14ac:dyDescent="0.25">
      <c r="A69" s="2" t="s">
        <v>142</v>
      </c>
      <c r="B69" s="1" t="s">
        <v>143</v>
      </c>
      <c r="C69" s="13">
        <v>7726.35</v>
      </c>
      <c r="E69" s="40">
        <f t="shared" si="0"/>
        <v>7726.35</v>
      </c>
      <c r="F69" s="40">
        <f t="shared" si="1"/>
        <v>154.52700000000002</v>
      </c>
      <c r="G69" s="40">
        <f t="shared" si="2"/>
        <v>579.47625000000005</v>
      </c>
      <c r="H69" s="40">
        <f t="shared" si="3"/>
        <v>8460.3532500000001</v>
      </c>
      <c r="I69" s="40">
        <f t="shared" si="4"/>
        <v>1353.65652</v>
      </c>
      <c r="J69" s="40">
        <f t="shared" si="5"/>
        <v>9814.0097700000006</v>
      </c>
      <c r="L69" s="55" t="s">
        <v>202</v>
      </c>
      <c r="M69" s="55" t="s">
        <v>268</v>
      </c>
    </row>
    <row r="70" spans="1:13" ht="15.75" hidden="1" x14ac:dyDescent="0.25">
      <c r="A70" s="2" t="s">
        <v>144</v>
      </c>
      <c r="B70" s="1" t="s">
        <v>145</v>
      </c>
      <c r="C70" s="13">
        <v>5200</v>
      </c>
      <c r="E70" s="40">
        <f t="shared" si="0"/>
        <v>5200</v>
      </c>
      <c r="F70" s="40">
        <f t="shared" si="1"/>
        <v>104</v>
      </c>
      <c r="G70" s="40">
        <f t="shared" si="2"/>
        <v>390</v>
      </c>
      <c r="H70" s="40">
        <f t="shared" si="3"/>
        <v>5694</v>
      </c>
      <c r="I70" s="40">
        <f t="shared" si="4"/>
        <v>911.04</v>
      </c>
      <c r="J70" s="40">
        <f t="shared" si="5"/>
        <v>6605.04</v>
      </c>
      <c r="L70" s="53" t="s">
        <v>208</v>
      </c>
      <c r="M70" s="55" t="s">
        <v>269</v>
      </c>
    </row>
    <row r="71" spans="1:13" ht="15.75" hidden="1" x14ac:dyDescent="0.25">
      <c r="A71" s="2" t="s">
        <v>146</v>
      </c>
      <c r="B71" s="1" t="s">
        <v>147</v>
      </c>
      <c r="C71" s="13">
        <v>35428.199999999997</v>
      </c>
      <c r="E71" s="40">
        <f t="shared" si="0"/>
        <v>35428.199999999997</v>
      </c>
      <c r="F71" s="40">
        <f t="shared" si="1"/>
        <v>708.56399999999996</v>
      </c>
      <c r="G71" s="40">
        <f t="shared" si="2"/>
        <v>2657.1149999999998</v>
      </c>
      <c r="H71" s="40">
        <f t="shared" si="3"/>
        <v>38793.878999999994</v>
      </c>
      <c r="I71" s="40">
        <f t="shared" si="4"/>
        <v>6207.0206399999988</v>
      </c>
      <c r="J71" s="40">
        <f t="shared" si="5"/>
        <v>45000.899639999989</v>
      </c>
      <c r="L71" s="53" t="s">
        <v>266</v>
      </c>
      <c r="M71" s="53" t="s">
        <v>270</v>
      </c>
    </row>
    <row r="72" spans="1:13" ht="15.75" hidden="1" x14ac:dyDescent="0.25">
      <c r="A72" s="2" t="s">
        <v>148</v>
      </c>
      <c r="B72" s="1" t="s">
        <v>149</v>
      </c>
      <c r="C72" s="13">
        <v>13800</v>
      </c>
      <c r="E72" s="40">
        <f t="shared" si="0"/>
        <v>13800</v>
      </c>
      <c r="F72" s="40">
        <f t="shared" si="1"/>
        <v>276</v>
      </c>
      <c r="G72" s="40">
        <f t="shared" si="2"/>
        <v>1035</v>
      </c>
      <c r="H72" s="40">
        <f t="shared" si="3"/>
        <v>15111</v>
      </c>
      <c r="I72" s="40">
        <f t="shared" si="4"/>
        <v>2417.7600000000002</v>
      </c>
      <c r="J72" s="40">
        <f t="shared" si="5"/>
        <v>17528.760000000002</v>
      </c>
      <c r="L72" s="53" t="s">
        <v>213</v>
      </c>
      <c r="M72" s="53" t="s">
        <v>271</v>
      </c>
    </row>
    <row r="73" spans="1:13" ht="15.75" hidden="1" x14ac:dyDescent="0.25">
      <c r="A73" s="2" t="s">
        <v>150</v>
      </c>
      <c r="B73" s="1" t="s">
        <v>151</v>
      </c>
      <c r="C73" s="13">
        <v>26100.98</v>
      </c>
      <c r="E73" s="40">
        <f t="shared" si="0"/>
        <v>26100.98</v>
      </c>
      <c r="F73" s="40">
        <f t="shared" si="1"/>
        <v>522.01959999999997</v>
      </c>
      <c r="G73" s="40">
        <f t="shared" si="2"/>
        <v>1957.5735</v>
      </c>
      <c r="H73" s="40">
        <f t="shared" si="3"/>
        <v>28580.573099999998</v>
      </c>
      <c r="I73" s="40">
        <f t="shared" si="4"/>
        <v>4572.8916959999997</v>
      </c>
      <c r="J73" s="40">
        <f t="shared" si="5"/>
        <v>33153.464796</v>
      </c>
      <c r="L73" s="53" t="s">
        <v>208</v>
      </c>
      <c r="M73" s="53" t="s">
        <v>272</v>
      </c>
    </row>
    <row r="74" spans="1:13" ht="15.75" x14ac:dyDescent="0.25">
      <c r="A74" s="2" t="s">
        <v>152</v>
      </c>
      <c r="B74" s="1" t="s">
        <v>153</v>
      </c>
      <c r="C74" s="13">
        <v>5667.89</v>
      </c>
      <c r="E74" s="40">
        <f t="shared" si="0"/>
        <v>5667.89</v>
      </c>
      <c r="F74" s="40">
        <f t="shared" si="1"/>
        <v>113.35780000000001</v>
      </c>
      <c r="G74" s="40">
        <f t="shared" si="2"/>
        <v>425.09174999999999</v>
      </c>
      <c r="H74" s="40">
        <f t="shared" si="3"/>
        <v>6206.3395499999997</v>
      </c>
      <c r="I74" s="40">
        <f t="shared" si="4"/>
        <v>993.01432799999998</v>
      </c>
      <c r="J74" s="40">
        <f t="shared" si="5"/>
        <v>7199.3538779999999</v>
      </c>
      <c r="L74" s="53" t="s">
        <v>202</v>
      </c>
      <c r="M74" s="55" t="s">
        <v>273</v>
      </c>
    </row>
    <row r="75" spans="1:13" ht="15.75" hidden="1" x14ac:dyDescent="0.25">
      <c r="A75" s="2" t="s">
        <v>154</v>
      </c>
      <c r="B75" s="1" t="s">
        <v>155</v>
      </c>
      <c r="C75" s="13">
        <v>5800</v>
      </c>
      <c r="E75" s="40">
        <f t="shared" si="0"/>
        <v>5800</v>
      </c>
      <c r="F75" s="40">
        <f t="shared" si="1"/>
        <v>116</v>
      </c>
      <c r="G75" s="40">
        <f t="shared" si="2"/>
        <v>435</v>
      </c>
      <c r="H75" s="40">
        <f t="shared" si="3"/>
        <v>6351</v>
      </c>
      <c r="I75" s="40">
        <f t="shared" si="4"/>
        <v>1016.16</v>
      </c>
      <c r="J75" s="40">
        <f t="shared" si="5"/>
        <v>7367.16</v>
      </c>
      <c r="L75" s="53" t="s">
        <v>213</v>
      </c>
      <c r="M75" s="55" t="s">
        <v>274</v>
      </c>
    </row>
    <row r="76" spans="1:13" ht="15.75" hidden="1" x14ac:dyDescent="0.25">
      <c r="A76" s="2" t="s">
        <v>156</v>
      </c>
      <c r="B76" s="1" t="s">
        <v>157</v>
      </c>
      <c r="C76" s="13">
        <v>24248.79</v>
      </c>
      <c r="E76" s="40">
        <f t="shared" ref="E76:E78" si="6">+C76</f>
        <v>24248.79</v>
      </c>
      <c r="F76" s="40">
        <f t="shared" ref="F76:F78" si="7">+E76*2%</f>
        <v>484.97580000000005</v>
      </c>
      <c r="G76" s="40">
        <f t="shared" ref="G76:G78" si="8">+E76*7.5%</f>
        <v>1818.6592499999999</v>
      </c>
      <c r="H76" s="40">
        <f t="shared" ref="H76:H78" si="9">SUM(E76:G76)</f>
        <v>26552.425050000002</v>
      </c>
      <c r="I76" s="40">
        <f t="shared" ref="I76:I78" si="10">+H76*16%</f>
        <v>4248.3880079999999</v>
      </c>
      <c r="J76" s="40">
        <f t="shared" ref="J76:J78" si="11">+H76+I76</f>
        <v>30800.813058</v>
      </c>
      <c r="L76" s="53" t="s">
        <v>234</v>
      </c>
      <c r="M76" s="53" t="s">
        <v>275</v>
      </c>
    </row>
    <row r="77" spans="1:13" ht="15.75" hidden="1" x14ac:dyDescent="0.25">
      <c r="A77" s="2" t="s">
        <v>158</v>
      </c>
      <c r="B77" s="1" t="s">
        <v>159</v>
      </c>
      <c r="C77" s="13">
        <v>10999.95</v>
      </c>
      <c r="E77" s="40">
        <f t="shared" si="6"/>
        <v>10999.95</v>
      </c>
      <c r="F77" s="40">
        <f t="shared" si="7"/>
        <v>219.99900000000002</v>
      </c>
      <c r="G77" s="40">
        <f t="shared" si="8"/>
        <v>824.99625000000003</v>
      </c>
      <c r="H77" s="40">
        <f t="shared" si="9"/>
        <v>12044.945250000001</v>
      </c>
      <c r="I77" s="40">
        <f t="shared" si="10"/>
        <v>1927.1912400000001</v>
      </c>
      <c r="J77" s="40">
        <f t="shared" si="11"/>
        <v>13972.136490000001</v>
      </c>
      <c r="L77" s="53" t="s">
        <v>213</v>
      </c>
      <c r="M77" s="53" t="s">
        <v>276</v>
      </c>
    </row>
    <row r="78" spans="1:13" ht="15.75" hidden="1" x14ac:dyDescent="0.25">
      <c r="A78" s="2" t="s">
        <v>160</v>
      </c>
      <c r="B78" s="1" t="s">
        <v>161</v>
      </c>
      <c r="C78" s="13">
        <v>6270.05</v>
      </c>
      <c r="E78" s="40">
        <f t="shared" si="6"/>
        <v>6270.05</v>
      </c>
      <c r="F78" s="40">
        <f t="shared" si="7"/>
        <v>125.40100000000001</v>
      </c>
      <c r="G78" s="40">
        <f t="shared" si="8"/>
        <v>470.25374999999997</v>
      </c>
      <c r="H78" s="40">
        <f t="shared" si="9"/>
        <v>6865.7047499999999</v>
      </c>
      <c r="I78" s="40">
        <f t="shared" si="10"/>
        <v>1098.5127600000001</v>
      </c>
      <c r="J78" s="40">
        <f t="shared" si="11"/>
        <v>7964.2175100000004</v>
      </c>
      <c r="L78" s="53" t="s">
        <v>213</v>
      </c>
      <c r="M78" s="55" t="s">
        <v>277</v>
      </c>
    </row>
    <row r="80" spans="1:13" s="7" customFormat="1" x14ac:dyDescent="0.2">
      <c r="A80" s="15"/>
      <c r="C80" s="7" t="s">
        <v>162</v>
      </c>
      <c r="E80" s="38" t="s">
        <v>162</v>
      </c>
      <c r="F80" s="38" t="s">
        <v>162</v>
      </c>
      <c r="G80" s="38" t="s">
        <v>162</v>
      </c>
      <c r="H80" s="38" t="s">
        <v>162</v>
      </c>
      <c r="I80" s="38" t="s">
        <v>162</v>
      </c>
      <c r="J80" s="38" t="s">
        <v>162</v>
      </c>
    </row>
    <row r="81" spans="1:10" ht="13.5" thickBot="1" x14ac:dyDescent="0.25">
      <c r="A81" s="18" t="s">
        <v>163</v>
      </c>
      <c r="B81" s="1" t="s">
        <v>164</v>
      </c>
      <c r="C81" s="17">
        <v>835982.8</v>
      </c>
      <c r="E81" s="41">
        <f>SUM(E11:E78)</f>
        <v>835982.7999999997</v>
      </c>
      <c r="F81" s="41">
        <f t="shared" ref="F81:J81" si="12">SUM(F11:F78)</f>
        <v>16719.656000000006</v>
      </c>
      <c r="G81" s="41">
        <f t="shared" si="12"/>
        <v>62698.709999999992</v>
      </c>
      <c r="H81" s="41">
        <f t="shared" si="12"/>
        <v>915401.16600000008</v>
      </c>
      <c r="I81" s="41">
        <f t="shared" si="12"/>
        <v>146464.18656000006</v>
      </c>
      <c r="J81" s="41">
        <f t="shared" si="12"/>
        <v>1061865.3525600003</v>
      </c>
    </row>
    <row r="82" spans="1:10" ht="12" thickTop="1" x14ac:dyDescent="0.2"/>
    <row r="83" spans="1:10" x14ac:dyDescent="0.2">
      <c r="C83" s="1" t="s">
        <v>164</v>
      </c>
    </row>
    <row r="84" spans="1:10" x14ac:dyDescent="0.2">
      <c r="A84" s="2" t="s">
        <v>164</v>
      </c>
      <c r="B84" s="1" t="s">
        <v>164</v>
      </c>
      <c r="C84" s="16"/>
    </row>
  </sheetData>
  <autoFilter ref="A10:M78">
    <filterColumn colId="11">
      <filters>
        <filter val="COSTO"/>
        <filter val="HYP"/>
      </filters>
    </filterColumn>
  </autoFilter>
  <mergeCells count="1">
    <mergeCell ref="E7:J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4"/>
  <sheetViews>
    <sheetView workbookViewId="0">
      <pane xSplit="2" ySplit="10" topLeftCell="H68" activePane="bottomRight" state="frozen"/>
      <selection pane="topRight" activeCell="C1" sqref="C1"/>
      <selection pane="bottomLeft" activeCell="A13" sqref="A13"/>
      <selection pane="bottomRight" activeCell="R81" sqref="R81"/>
    </sheetView>
  </sheetViews>
  <sheetFormatPr baseColWidth="10" defaultRowHeight="11.25" x14ac:dyDescent="0.2"/>
  <cols>
    <col min="1" max="1" width="9" style="2" customWidth="1"/>
    <col min="2" max="2" width="28.85546875" style="1" customWidth="1"/>
    <col min="3" max="3" width="10.42578125" style="1" customWidth="1"/>
    <col min="4" max="4" width="13.5703125" style="1" customWidth="1"/>
    <col min="5" max="5" width="13" style="1" bestFit="1" customWidth="1"/>
    <col min="6" max="6" width="13.5703125" style="1" bestFit="1" customWidth="1"/>
    <col min="7" max="7" width="14.5703125" style="1" bestFit="1" customWidth="1"/>
    <col min="8" max="9" width="13" style="1" bestFit="1" customWidth="1"/>
    <col min="10" max="10" width="11.42578125" style="1" customWidth="1"/>
    <col min="11" max="11" width="12.42578125" style="1" customWidth="1"/>
    <col min="12" max="12" width="10.85546875" style="1" customWidth="1"/>
    <col min="13" max="13" width="10" style="1" customWidth="1"/>
    <col min="14" max="14" width="12.28515625" style="1" customWidth="1"/>
    <col min="15" max="15" width="10.140625" style="1" customWidth="1"/>
    <col min="16" max="16" width="9.140625" style="1" customWidth="1"/>
    <col min="17" max="17" width="13" style="1" bestFit="1" customWidth="1"/>
    <col min="18" max="18" width="12.140625" style="1" customWidth="1"/>
    <col min="19" max="16384" width="11.42578125" style="1"/>
  </cols>
  <sheetData>
    <row r="1" spans="1:18" ht="18" customHeight="1" x14ac:dyDescent="0.25">
      <c r="A1" s="3" t="s">
        <v>0</v>
      </c>
      <c r="B1" s="57" t="s">
        <v>164</v>
      </c>
      <c r="C1" s="58"/>
    </row>
    <row r="2" spans="1:18" ht="24.95" customHeight="1" x14ac:dyDescent="0.2">
      <c r="A2" s="4" t="s">
        <v>1</v>
      </c>
      <c r="B2" s="20" t="s">
        <v>2</v>
      </c>
      <c r="C2" s="21"/>
    </row>
    <row r="3" spans="1:18" ht="15.75" x14ac:dyDescent="0.25">
      <c r="B3" s="22" t="s">
        <v>3</v>
      </c>
      <c r="C3" s="23"/>
      <c r="D3" s="7"/>
    </row>
    <row r="4" spans="1:18" ht="15" x14ac:dyDescent="0.25">
      <c r="B4" s="24" t="s">
        <v>4</v>
      </c>
      <c r="C4" s="23"/>
      <c r="D4" s="7"/>
    </row>
    <row r="5" spans="1:18" x14ac:dyDescent="0.2">
      <c r="B5" s="6" t="s">
        <v>5</v>
      </c>
    </row>
    <row r="6" spans="1:18" x14ac:dyDescent="0.2">
      <c r="B6" s="6" t="s">
        <v>6</v>
      </c>
    </row>
    <row r="8" spans="1:18" s="5" customFormat="1" ht="23.25" thickBot="1" x14ac:dyDescent="0.25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10" t="s">
        <v>12</v>
      </c>
      <c r="G8" s="9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9" t="s">
        <v>21</v>
      </c>
      <c r="P8" s="9" t="s">
        <v>22</v>
      </c>
      <c r="Q8" s="10" t="s">
        <v>23</v>
      </c>
      <c r="R8" s="11" t="s">
        <v>24</v>
      </c>
    </row>
    <row r="9" spans="1:18" ht="12" thickTop="1" x14ac:dyDescent="0.2">
      <c r="A9" s="12" t="s">
        <v>25</v>
      </c>
    </row>
    <row r="11" spans="1:18" x14ac:dyDescent="0.2">
      <c r="A11" s="2" t="s">
        <v>26</v>
      </c>
      <c r="B11" s="1" t="s">
        <v>27</v>
      </c>
      <c r="C11" s="13">
        <v>1200.5999999999999</v>
      </c>
      <c r="D11" s="13">
        <v>3088</v>
      </c>
      <c r="E11" s="13">
        <v>0</v>
      </c>
      <c r="F11" s="13">
        <v>4288.6000000000004</v>
      </c>
      <c r="G11" s="13">
        <v>0</v>
      </c>
      <c r="H11" s="13">
        <v>0</v>
      </c>
      <c r="I11" s="13">
        <v>0</v>
      </c>
      <c r="J11" s="13">
        <v>0</v>
      </c>
      <c r="K11" s="13">
        <v>396.06</v>
      </c>
      <c r="L11" s="13">
        <v>82.41</v>
      </c>
      <c r="M11" s="13">
        <v>0</v>
      </c>
      <c r="N11" s="13">
        <v>0</v>
      </c>
      <c r="O11" s="14">
        <v>-7.0000000000000007E-2</v>
      </c>
      <c r="P11" s="13">
        <v>0</v>
      </c>
      <c r="Q11" s="13">
        <v>478.4</v>
      </c>
      <c r="R11" s="13">
        <v>3810.2</v>
      </c>
    </row>
    <row r="12" spans="1:18" x14ac:dyDescent="0.2">
      <c r="A12" s="2" t="s">
        <v>28</v>
      </c>
      <c r="B12" s="1" t="s">
        <v>29</v>
      </c>
      <c r="C12" s="13">
        <v>2500.0500000000002</v>
      </c>
      <c r="D12" s="13">
        <v>4363</v>
      </c>
      <c r="E12" s="13">
        <v>0</v>
      </c>
      <c r="F12" s="13">
        <v>6863.05</v>
      </c>
      <c r="G12" s="13">
        <v>0</v>
      </c>
      <c r="H12" s="13">
        <v>0</v>
      </c>
      <c r="I12" s="13">
        <v>0</v>
      </c>
      <c r="J12" s="13">
        <v>0</v>
      </c>
      <c r="K12" s="13">
        <v>918.68</v>
      </c>
      <c r="L12" s="13">
        <v>62.06</v>
      </c>
      <c r="M12" s="13">
        <v>0</v>
      </c>
      <c r="N12" s="13">
        <v>0</v>
      </c>
      <c r="O12" s="13">
        <v>0.11</v>
      </c>
      <c r="P12" s="13">
        <v>0</v>
      </c>
      <c r="Q12" s="13">
        <v>980.85</v>
      </c>
      <c r="R12" s="13">
        <v>5882.2</v>
      </c>
    </row>
    <row r="13" spans="1:18" x14ac:dyDescent="0.2">
      <c r="A13" s="2" t="s">
        <v>30</v>
      </c>
      <c r="B13" s="1" t="s">
        <v>31</v>
      </c>
      <c r="C13" s="13">
        <v>2750.1</v>
      </c>
      <c r="D13" s="13">
        <v>17389.97</v>
      </c>
      <c r="E13" s="13">
        <v>0</v>
      </c>
      <c r="F13" s="13">
        <v>20140.07</v>
      </c>
      <c r="G13" s="13">
        <v>15</v>
      </c>
      <c r="H13" s="13">
        <v>1345</v>
      </c>
      <c r="I13" s="13">
        <v>0</v>
      </c>
      <c r="J13" s="13">
        <v>0</v>
      </c>
      <c r="K13" s="13">
        <v>4226.67</v>
      </c>
      <c r="L13" s="13">
        <v>297.43</v>
      </c>
      <c r="M13" s="13">
        <v>0</v>
      </c>
      <c r="N13" s="13">
        <v>0</v>
      </c>
      <c r="O13" s="14">
        <v>-0.03</v>
      </c>
      <c r="P13" s="13">
        <v>0</v>
      </c>
      <c r="Q13" s="13">
        <v>5884.07</v>
      </c>
      <c r="R13" s="13">
        <v>14256</v>
      </c>
    </row>
    <row r="14" spans="1:18" x14ac:dyDescent="0.2">
      <c r="A14" s="2" t="s">
        <v>32</v>
      </c>
      <c r="B14" s="1" t="s">
        <v>33</v>
      </c>
      <c r="C14" s="13">
        <v>2500.0500000000002</v>
      </c>
      <c r="D14" s="13">
        <v>24278.59</v>
      </c>
      <c r="E14" s="13">
        <v>0</v>
      </c>
      <c r="F14" s="13">
        <v>26778.639999999999</v>
      </c>
      <c r="G14" s="13">
        <v>15</v>
      </c>
      <c r="H14" s="13">
        <v>300</v>
      </c>
      <c r="I14" s="13">
        <v>0</v>
      </c>
      <c r="J14" s="13">
        <v>0</v>
      </c>
      <c r="K14" s="13">
        <v>6218.25</v>
      </c>
      <c r="L14" s="13">
        <v>378.25</v>
      </c>
      <c r="M14" s="13">
        <v>0</v>
      </c>
      <c r="N14" s="13">
        <v>0</v>
      </c>
      <c r="O14" s="14">
        <v>-0.06</v>
      </c>
      <c r="P14" s="13">
        <v>0</v>
      </c>
      <c r="Q14" s="13">
        <v>6911.44</v>
      </c>
      <c r="R14" s="13">
        <v>19867.2</v>
      </c>
    </row>
    <row r="15" spans="1:18" x14ac:dyDescent="0.2">
      <c r="A15" s="2" t="s">
        <v>34</v>
      </c>
      <c r="B15" s="1" t="s">
        <v>35</v>
      </c>
      <c r="C15" s="13">
        <v>8000.1</v>
      </c>
      <c r="D15" s="13">
        <v>31112.63</v>
      </c>
      <c r="E15" s="13">
        <v>0</v>
      </c>
      <c r="F15" s="13">
        <v>39112.730000000003</v>
      </c>
      <c r="G15" s="13">
        <v>15</v>
      </c>
      <c r="H15" s="13">
        <v>1315</v>
      </c>
      <c r="I15" s="13">
        <v>0</v>
      </c>
      <c r="J15" s="13">
        <v>0</v>
      </c>
      <c r="K15" s="13">
        <v>10083.950000000001</v>
      </c>
      <c r="L15" s="13">
        <v>627.38</v>
      </c>
      <c r="M15" s="13">
        <v>0</v>
      </c>
      <c r="N15" s="13">
        <v>0</v>
      </c>
      <c r="O15" s="13">
        <v>0</v>
      </c>
      <c r="P15" s="13">
        <v>0</v>
      </c>
      <c r="Q15" s="13">
        <v>12041.33</v>
      </c>
      <c r="R15" s="13">
        <v>27071.4</v>
      </c>
    </row>
    <row r="16" spans="1:18" x14ac:dyDescent="0.2">
      <c r="A16" s="2" t="s">
        <v>36</v>
      </c>
      <c r="B16" s="1" t="s">
        <v>37</v>
      </c>
      <c r="C16" s="13">
        <v>2500.0500000000002</v>
      </c>
      <c r="D16" s="13">
        <v>500</v>
      </c>
      <c r="E16" s="13">
        <v>0</v>
      </c>
      <c r="F16" s="13">
        <v>3000.05</v>
      </c>
      <c r="G16" s="13">
        <v>0</v>
      </c>
      <c r="H16" s="13">
        <v>0</v>
      </c>
      <c r="I16" s="13">
        <v>0</v>
      </c>
      <c r="J16" s="13">
        <v>0</v>
      </c>
      <c r="K16" s="13">
        <v>76.989999999999995</v>
      </c>
      <c r="L16" s="13">
        <v>87.29</v>
      </c>
      <c r="M16" s="13">
        <v>0</v>
      </c>
      <c r="N16" s="13">
        <v>0</v>
      </c>
      <c r="O16" s="14">
        <v>-0.03</v>
      </c>
      <c r="P16" s="13">
        <v>0</v>
      </c>
      <c r="Q16" s="13">
        <v>164.25</v>
      </c>
      <c r="R16" s="13">
        <v>2835.8</v>
      </c>
    </row>
    <row r="17" spans="1:18" x14ac:dyDescent="0.2">
      <c r="A17" s="2" t="s">
        <v>38</v>
      </c>
      <c r="B17" s="1" t="s">
        <v>39</v>
      </c>
      <c r="C17" s="13">
        <v>5000.1000000000004</v>
      </c>
      <c r="D17" s="13">
        <v>13848.82</v>
      </c>
      <c r="E17" s="13">
        <v>0</v>
      </c>
      <c r="F17" s="13">
        <v>18848.919999999998</v>
      </c>
      <c r="G17" s="13">
        <v>15</v>
      </c>
      <c r="H17" s="13">
        <v>2200</v>
      </c>
      <c r="I17" s="13">
        <v>0</v>
      </c>
      <c r="J17" s="13">
        <v>0</v>
      </c>
      <c r="K17" s="13">
        <v>3839.33</v>
      </c>
      <c r="L17" s="13">
        <v>325.36</v>
      </c>
      <c r="M17" s="13">
        <v>0</v>
      </c>
      <c r="N17" s="13">
        <v>0</v>
      </c>
      <c r="O17" s="13">
        <v>0.03</v>
      </c>
      <c r="P17" s="13">
        <v>0</v>
      </c>
      <c r="Q17" s="13">
        <v>6379.72</v>
      </c>
      <c r="R17" s="13">
        <v>12469.2</v>
      </c>
    </row>
    <row r="18" spans="1:18" x14ac:dyDescent="0.2">
      <c r="A18" s="2" t="s">
        <v>40</v>
      </c>
      <c r="B18" s="1" t="s">
        <v>41</v>
      </c>
      <c r="C18" s="13">
        <v>3000</v>
      </c>
      <c r="D18" s="13">
        <v>6500</v>
      </c>
      <c r="E18" s="13">
        <v>0</v>
      </c>
      <c r="F18" s="13">
        <v>9500</v>
      </c>
      <c r="G18" s="13">
        <v>15</v>
      </c>
      <c r="H18" s="13">
        <v>910</v>
      </c>
      <c r="I18" s="13">
        <v>0</v>
      </c>
      <c r="J18" s="13">
        <v>0</v>
      </c>
      <c r="K18" s="13">
        <v>1481.94</v>
      </c>
      <c r="L18" s="13">
        <v>147.01</v>
      </c>
      <c r="M18" s="13">
        <v>0</v>
      </c>
      <c r="N18" s="13">
        <v>0</v>
      </c>
      <c r="O18" s="13">
        <v>0.05</v>
      </c>
      <c r="P18" s="13">
        <v>0</v>
      </c>
      <c r="Q18" s="13">
        <v>2554</v>
      </c>
      <c r="R18" s="13">
        <v>6946</v>
      </c>
    </row>
    <row r="19" spans="1:18" x14ac:dyDescent="0.2">
      <c r="A19" s="2" t="s">
        <v>42</v>
      </c>
      <c r="B19" s="1" t="s">
        <v>43</v>
      </c>
      <c r="C19" s="13">
        <v>3000</v>
      </c>
      <c r="D19" s="13">
        <v>0</v>
      </c>
      <c r="E19" s="13">
        <v>0</v>
      </c>
      <c r="F19" s="13">
        <v>3000</v>
      </c>
      <c r="G19" s="13">
        <v>0</v>
      </c>
      <c r="H19" s="13">
        <v>0</v>
      </c>
      <c r="I19" s="13">
        <v>0</v>
      </c>
      <c r="J19" s="13">
        <v>0</v>
      </c>
      <c r="K19" s="13">
        <v>76.98</v>
      </c>
      <c r="L19" s="13">
        <v>74.48</v>
      </c>
      <c r="M19" s="13">
        <v>0</v>
      </c>
      <c r="N19" s="13">
        <v>0</v>
      </c>
      <c r="O19" s="13">
        <v>0.14000000000000001</v>
      </c>
      <c r="P19" s="13">
        <v>0</v>
      </c>
      <c r="Q19" s="13">
        <v>151.6</v>
      </c>
      <c r="R19" s="13">
        <v>2848.4</v>
      </c>
    </row>
    <row r="20" spans="1:18" x14ac:dyDescent="0.2">
      <c r="A20" s="2" t="s">
        <v>44</v>
      </c>
      <c r="B20" s="1" t="s">
        <v>45</v>
      </c>
      <c r="C20" s="13">
        <v>2500.0500000000002</v>
      </c>
      <c r="D20" s="13">
        <v>8816.5499999999993</v>
      </c>
      <c r="E20" s="13">
        <v>0</v>
      </c>
      <c r="F20" s="13">
        <v>11316.6</v>
      </c>
      <c r="G20" s="13">
        <v>0</v>
      </c>
      <c r="H20" s="13">
        <v>0</v>
      </c>
      <c r="I20" s="13">
        <v>0</v>
      </c>
      <c r="J20" s="13">
        <v>0</v>
      </c>
      <c r="K20" s="13">
        <v>1893.04</v>
      </c>
      <c r="L20" s="13">
        <v>230.04</v>
      </c>
      <c r="M20" s="13">
        <v>0</v>
      </c>
      <c r="N20" s="13">
        <v>0</v>
      </c>
      <c r="O20" s="13">
        <v>0.12</v>
      </c>
      <c r="P20" s="13">
        <v>0</v>
      </c>
      <c r="Q20" s="13">
        <v>2123.1999999999998</v>
      </c>
      <c r="R20" s="13">
        <v>9193.4</v>
      </c>
    </row>
    <row r="21" spans="1:18" x14ac:dyDescent="0.2">
      <c r="A21" s="2" t="s">
        <v>46</v>
      </c>
      <c r="B21" s="1" t="s">
        <v>47</v>
      </c>
      <c r="C21" s="13">
        <v>7500</v>
      </c>
      <c r="D21" s="13">
        <v>0</v>
      </c>
      <c r="E21" s="13">
        <v>0</v>
      </c>
      <c r="F21" s="13">
        <v>7500</v>
      </c>
      <c r="G21" s="13">
        <v>0</v>
      </c>
      <c r="H21" s="13">
        <v>0</v>
      </c>
      <c r="I21" s="13">
        <v>0</v>
      </c>
      <c r="J21" s="13">
        <v>0</v>
      </c>
      <c r="K21" s="13">
        <v>1054.74</v>
      </c>
      <c r="L21" s="13">
        <v>204.8</v>
      </c>
      <c r="M21" s="13">
        <v>0</v>
      </c>
      <c r="N21" s="13">
        <v>0</v>
      </c>
      <c r="O21" s="13">
        <v>0.06</v>
      </c>
      <c r="P21" s="13">
        <v>0</v>
      </c>
      <c r="Q21" s="13">
        <v>1259.5999999999999</v>
      </c>
      <c r="R21" s="13">
        <v>6240.4</v>
      </c>
    </row>
    <row r="22" spans="1:18" x14ac:dyDescent="0.2">
      <c r="A22" s="2" t="s">
        <v>48</v>
      </c>
      <c r="B22" s="1" t="s">
        <v>49</v>
      </c>
      <c r="C22" s="13">
        <v>2500.0500000000002</v>
      </c>
      <c r="D22" s="13">
        <v>4363</v>
      </c>
      <c r="E22" s="13">
        <v>0</v>
      </c>
      <c r="F22" s="13">
        <v>6863.05</v>
      </c>
      <c r="G22" s="13">
        <v>0</v>
      </c>
      <c r="H22" s="13">
        <v>0</v>
      </c>
      <c r="I22" s="13">
        <v>0</v>
      </c>
      <c r="J22" s="13">
        <v>0</v>
      </c>
      <c r="K22" s="13">
        <v>918.68</v>
      </c>
      <c r="L22" s="13">
        <v>62.06</v>
      </c>
      <c r="M22" s="13">
        <v>0</v>
      </c>
      <c r="N22" s="13">
        <v>0</v>
      </c>
      <c r="O22" s="13">
        <v>0.11</v>
      </c>
      <c r="P22" s="13">
        <v>0</v>
      </c>
      <c r="Q22" s="13">
        <v>980.85</v>
      </c>
      <c r="R22" s="13">
        <v>5882.2</v>
      </c>
    </row>
    <row r="23" spans="1:18" x14ac:dyDescent="0.2">
      <c r="A23" s="2" t="s">
        <v>50</v>
      </c>
      <c r="B23" s="1" t="s">
        <v>51</v>
      </c>
      <c r="C23" s="13">
        <v>3750</v>
      </c>
      <c r="D23" s="13">
        <v>21054.32</v>
      </c>
      <c r="E23" s="13">
        <v>0</v>
      </c>
      <c r="F23" s="13">
        <v>24804.32</v>
      </c>
      <c r="G23" s="13">
        <v>0</v>
      </c>
      <c r="H23" s="13">
        <v>0</v>
      </c>
      <c r="I23" s="13">
        <v>0</v>
      </c>
      <c r="J23" s="13">
        <v>0</v>
      </c>
      <c r="K23" s="13">
        <v>5625.95</v>
      </c>
      <c r="L23" s="13">
        <v>95.18</v>
      </c>
      <c r="M23" s="13">
        <v>0</v>
      </c>
      <c r="N23" s="13">
        <v>0</v>
      </c>
      <c r="O23" s="14">
        <v>-0.01</v>
      </c>
      <c r="P23" s="13">
        <v>0</v>
      </c>
      <c r="Q23" s="13">
        <v>5721.12</v>
      </c>
      <c r="R23" s="13">
        <v>19083.2</v>
      </c>
    </row>
    <row r="24" spans="1:18" x14ac:dyDescent="0.2">
      <c r="A24" s="2" t="s">
        <v>52</v>
      </c>
      <c r="B24" s="1" t="s">
        <v>53</v>
      </c>
      <c r="C24" s="13">
        <v>2500.0500000000002</v>
      </c>
      <c r="D24" s="13">
        <v>4363</v>
      </c>
      <c r="E24" s="13">
        <v>0</v>
      </c>
      <c r="F24" s="13">
        <v>6863.05</v>
      </c>
      <c r="G24" s="13">
        <v>0</v>
      </c>
      <c r="H24" s="13">
        <v>0</v>
      </c>
      <c r="I24" s="13">
        <v>0</v>
      </c>
      <c r="J24" s="13">
        <v>0</v>
      </c>
      <c r="K24" s="13">
        <v>918.68</v>
      </c>
      <c r="L24" s="13">
        <v>118.72</v>
      </c>
      <c r="M24" s="13">
        <v>0</v>
      </c>
      <c r="N24" s="13">
        <v>0</v>
      </c>
      <c r="O24" s="14">
        <v>-0.15</v>
      </c>
      <c r="P24" s="13">
        <v>0</v>
      </c>
      <c r="Q24" s="13">
        <v>1037.25</v>
      </c>
      <c r="R24" s="13">
        <v>5825.8</v>
      </c>
    </row>
    <row r="25" spans="1:18" x14ac:dyDescent="0.2">
      <c r="A25" s="2" t="s">
        <v>54</v>
      </c>
      <c r="B25" s="1" t="s">
        <v>55</v>
      </c>
      <c r="C25" s="13">
        <v>1200.5999999999999</v>
      </c>
      <c r="D25" s="13">
        <v>1225</v>
      </c>
      <c r="E25" s="13">
        <v>0</v>
      </c>
      <c r="F25" s="13">
        <v>2425.6</v>
      </c>
      <c r="G25" s="13">
        <v>15</v>
      </c>
      <c r="H25" s="13">
        <v>1617.22</v>
      </c>
      <c r="I25" s="13">
        <v>0</v>
      </c>
      <c r="J25" s="14">
        <v>-0.43</v>
      </c>
      <c r="K25" s="13">
        <v>0</v>
      </c>
      <c r="L25" s="13">
        <v>0</v>
      </c>
      <c r="M25" s="13">
        <v>0</v>
      </c>
      <c r="N25" s="13">
        <v>0</v>
      </c>
      <c r="O25" s="13">
        <v>0.01</v>
      </c>
      <c r="P25" s="13">
        <v>0</v>
      </c>
      <c r="Q25" s="13">
        <v>1631.8</v>
      </c>
      <c r="R25" s="13">
        <v>793.8</v>
      </c>
    </row>
    <row r="26" spans="1:18" x14ac:dyDescent="0.2">
      <c r="A26" s="2" t="s">
        <v>56</v>
      </c>
      <c r="B26" s="1" t="s">
        <v>57</v>
      </c>
      <c r="C26" s="13">
        <v>1200.5999999999999</v>
      </c>
      <c r="D26" s="13">
        <v>2053.8000000000002</v>
      </c>
      <c r="E26" s="13">
        <v>0</v>
      </c>
      <c r="F26" s="13">
        <v>3254.4</v>
      </c>
      <c r="G26" s="13">
        <v>15</v>
      </c>
      <c r="H26" s="13">
        <v>730</v>
      </c>
      <c r="I26" s="13">
        <v>0</v>
      </c>
      <c r="J26" s="13">
        <v>0</v>
      </c>
      <c r="K26" s="13">
        <v>124.94</v>
      </c>
      <c r="L26" s="13">
        <v>102.38</v>
      </c>
      <c r="M26" s="13">
        <v>0</v>
      </c>
      <c r="N26" s="13">
        <v>0</v>
      </c>
      <c r="O26" s="13">
        <v>0.08</v>
      </c>
      <c r="P26" s="13">
        <v>0</v>
      </c>
      <c r="Q26" s="13">
        <v>972.4</v>
      </c>
      <c r="R26" s="13">
        <v>2282</v>
      </c>
    </row>
    <row r="27" spans="1:18" x14ac:dyDescent="0.2">
      <c r="A27" s="2" t="s">
        <v>58</v>
      </c>
      <c r="B27" s="1" t="s">
        <v>59</v>
      </c>
      <c r="C27" s="13">
        <v>1200.5999999999999</v>
      </c>
      <c r="D27" s="13">
        <v>163.80000000000001</v>
      </c>
      <c r="E27" s="13">
        <v>1352</v>
      </c>
      <c r="F27" s="13">
        <v>2716.4</v>
      </c>
      <c r="G27" s="13">
        <v>0</v>
      </c>
      <c r="H27" s="13">
        <v>0</v>
      </c>
      <c r="I27" s="13">
        <v>0</v>
      </c>
      <c r="J27" s="13">
        <v>0</v>
      </c>
      <c r="K27" s="13">
        <v>46.13</v>
      </c>
      <c r="L27" s="13">
        <v>97.77</v>
      </c>
      <c r="M27" s="13">
        <v>0</v>
      </c>
      <c r="N27" s="13">
        <v>0</v>
      </c>
      <c r="O27" s="13">
        <v>0.1</v>
      </c>
      <c r="P27" s="13">
        <v>0</v>
      </c>
      <c r="Q27" s="13">
        <v>144</v>
      </c>
      <c r="R27" s="13">
        <v>2572.4</v>
      </c>
    </row>
    <row r="28" spans="1:18" x14ac:dyDescent="0.2">
      <c r="A28" s="2" t="s">
        <v>60</v>
      </c>
      <c r="B28" s="1" t="s">
        <v>61</v>
      </c>
      <c r="C28" s="13">
        <v>1200.5999999999999</v>
      </c>
      <c r="D28" s="13">
        <v>10578.15</v>
      </c>
      <c r="E28" s="13">
        <v>0</v>
      </c>
      <c r="F28" s="13">
        <v>11778.75</v>
      </c>
      <c r="G28" s="13">
        <v>15</v>
      </c>
      <c r="H28" s="13">
        <v>0</v>
      </c>
      <c r="I28" s="13">
        <v>1380</v>
      </c>
      <c r="J28" s="13">
        <v>0</v>
      </c>
      <c r="K28" s="13">
        <v>2001.73</v>
      </c>
      <c r="L28" s="13">
        <v>211.43</v>
      </c>
      <c r="M28" s="13">
        <v>0</v>
      </c>
      <c r="N28" s="13">
        <v>0</v>
      </c>
      <c r="O28" s="14">
        <v>-0.01</v>
      </c>
      <c r="P28" s="13">
        <v>0</v>
      </c>
      <c r="Q28" s="13">
        <v>3608.15</v>
      </c>
      <c r="R28" s="13">
        <v>8170.6</v>
      </c>
    </row>
    <row r="29" spans="1:18" x14ac:dyDescent="0.2">
      <c r="A29" s="2" t="s">
        <v>62</v>
      </c>
      <c r="B29" s="1" t="s">
        <v>63</v>
      </c>
      <c r="C29" s="13">
        <v>400.2</v>
      </c>
      <c r="D29" s="13">
        <v>1738.5</v>
      </c>
      <c r="E29" s="13">
        <v>162</v>
      </c>
      <c r="F29" s="13">
        <v>2300.6999999999998</v>
      </c>
      <c r="G29" s="13">
        <v>0</v>
      </c>
      <c r="H29" s="13">
        <v>0</v>
      </c>
      <c r="I29" s="13">
        <v>0</v>
      </c>
      <c r="J29" s="14">
        <v>-28.51</v>
      </c>
      <c r="K29" s="13">
        <v>0</v>
      </c>
      <c r="L29" s="13">
        <v>34.46</v>
      </c>
      <c r="M29" s="13">
        <v>0</v>
      </c>
      <c r="N29" s="13">
        <v>0</v>
      </c>
      <c r="O29" s="14">
        <v>-0.05</v>
      </c>
      <c r="P29" s="13">
        <v>0</v>
      </c>
      <c r="Q29" s="13">
        <v>5.9</v>
      </c>
      <c r="R29" s="13">
        <v>2294.8000000000002</v>
      </c>
    </row>
    <row r="30" spans="1:18" x14ac:dyDescent="0.2">
      <c r="A30" s="2" t="s">
        <v>64</v>
      </c>
      <c r="B30" s="1" t="s">
        <v>65</v>
      </c>
      <c r="C30" s="13">
        <v>2500.0500000000002</v>
      </c>
      <c r="D30" s="13">
        <v>17389.97</v>
      </c>
      <c r="E30" s="13">
        <v>0</v>
      </c>
      <c r="F30" s="13">
        <v>19890.02</v>
      </c>
      <c r="G30" s="13">
        <v>0</v>
      </c>
      <c r="H30" s="13">
        <v>0</v>
      </c>
      <c r="I30" s="13">
        <v>0</v>
      </c>
      <c r="J30" s="13">
        <v>0</v>
      </c>
      <c r="K30" s="13">
        <v>4151.66</v>
      </c>
      <c r="L30" s="13">
        <v>291.42</v>
      </c>
      <c r="M30" s="13">
        <v>0</v>
      </c>
      <c r="N30" s="13">
        <v>0</v>
      </c>
      <c r="O30" s="14">
        <v>-0.06</v>
      </c>
      <c r="P30" s="13">
        <v>0</v>
      </c>
      <c r="Q30" s="13">
        <v>4443.0200000000004</v>
      </c>
      <c r="R30" s="13">
        <v>15447</v>
      </c>
    </row>
    <row r="31" spans="1:18" x14ac:dyDescent="0.2">
      <c r="A31" s="2" t="s">
        <v>66</v>
      </c>
      <c r="B31" s="1" t="s">
        <v>67</v>
      </c>
      <c r="C31" s="13">
        <v>1200.5999999999999</v>
      </c>
      <c r="D31" s="13">
        <v>2826.72</v>
      </c>
      <c r="E31" s="13">
        <v>358</v>
      </c>
      <c r="F31" s="13">
        <v>4385.32</v>
      </c>
      <c r="G31" s="13">
        <v>0</v>
      </c>
      <c r="H31" s="13">
        <v>0</v>
      </c>
      <c r="I31" s="13">
        <v>0</v>
      </c>
      <c r="J31" s="13">
        <v>0</v>
      </c>
      <c r="K31" s="13">
        <v>413.39</v>
      </c>
      <c r="L31" s="13">
        <v>78.47</v>
      </c>
      <c r="M31" s="13">
        <v>0</v>
      </c>
      <c r="N31" s="13">
        <v>0</v>
      </c>
      <c r="O31" s="14">
        <v>-0.14000000000000001</v>
      </c>
      <c r="P31" s="13">
        <v>0</v>
      </c>
      <c r="Q31" s="13">
        <v>491.72</v>
      </c>
      <c r="R31" s="13">
        <v>3893.6</v>
      </c>
    </row>
    <row r="32" spans="1:18" x14ac:dyDescent="0.2">
      <c r="A32" s="2" t="s">
        <v>68</v>
      </c>
      <c r="B32" s="1" t="s">
        <v>69</v>
      </c>
      <c r="C32" s="13">
        <v>2500.0500000000002</v>
      </c>
      <c r="D32" s="13">
        <v>4363</v>
      </c>
      <c r="E32" s="13">
        <v>1400</v>
      </c>
      <c r="F32" s="13">
        <v>8263.0499999999993</v>
      </c>
      <c r="G32" s="13">
        <v>15</v>
      </c>
      <c r="H32" s="13">
        <v>0</v>
      </c>
      <c r="I32" s="13">
        <v>1080</v>
      </c>
      <c r="J32" s="13">
        <v>0</v>
      </c>
      <c r="K32" s="13">
        <v>1217.72</v>
      </c>
      <c r="L32" s="13">
        <v>92.93</v>
      </c>
      <c r="M32" s="13">
        <v>0</v>
      </c>
      <c r="N32" s="13">
        <v>0</v>
      </c>
      <c r="O32" s="13">
        <v>0</v>
      </c>
      <c r="P32" s="13">
        <v>0</v>
      </c>
      <c r="Q32" s="13">
        <v>2405.65</v>
      </c>
      <c r="R32" s="13">
        <v>5857.4</v>
      </c>
    </row>
    <row r="33" spans="1:18" x14ac:dyDescent="0.2">
      <c r="A33" s="2" t="s">
        <v>70</v>
      </c>
      <c r="B33" s="1" t="s">
        <v>71</v>
      </c>
      <c r="C33" s="13">
        <v>640.32000000000005</v>
      </c>
      <c r="D33" s="13">
        <v>0</v>
      </c>
      <c r="E33" s="13">
        <v>0</v>
      </c>
      <c r="F33" s="13">
        <v>640.32000000000005</v>
      </c>
      <c r="G33" s="13">
        <v>0</v>
      </c>
      <c r="H33" s="13">
        <v>0</v>
      </c>
      <c r="I33" s="13">
        <v>0</v>
      </c>
      <c r="J33" s="14">
        <v>-170.82</v>
      </c>
      <c r="K33" s="13">
        <v>0</v>
      </c>
      <c r="L33" s="13">
        <v>0</v>
      </c>
      <c r="M33" s="13">
        <v>0</v>
      </c>
      <c r="N33" s="13">
        <v>0</v>
      </c>
      <c r="O33" s="14">
        <v>-0.06</v>
      </c>
      <c r="P33" s="13">
        <v>0</v>
      </c>
      <c r="Q33" s="13">
        <v>-170.88</v>
      </c>
      <c r="R33" s="13">
        <v>811.2</v>
      </c>
    </row>
    <row r="34" spans="1:18" x14ac:dyDescent="0.2">
      <c r="A34" s="2" t="s">
        <v>72</v>
      </c>
      <c r="B34" s="1" t="s">
        <v>73</v>
      </c>
      <c r="C34" s="13">
        <v>1040.52</v>
      </c>
      <c r="D34" s="13">
        <v>0</v>
      </c>
      <c r="E34" s="13">
        <v>1183</v>
      </c>
      <c r="F34" s="13">
        <v>2223.52</v>
      </c>
      <c r="G34" s="13">
        <v>0</v>
      </c>
      <c r="H34" s="13">
        <v>0</v>
      </c>
      <c r="I34" s="13">
        <v>0</v>
      </c>
      <c r="J34" s="14">
        <v>-36.909999999999997</v>
      </c>
      <c r="K34" s="13">
        <v>0</v>
      </c>
      <c r="L34" s="13">
        <v>70.010000000000005</v>
      </c>
      <c r="M34" s="13">
        <v>0</v>
      </c>
      <c r="N34" s="13">
        <v>0</v>
      </c>
      <c r="O34" s="13">
        <v>0.02</v>
      </c>
      <c r="P34" s="13">
        <v>0</v>
      </c>
      <c r="Q34" s="13">
        <v>33.119999999999997</v>
      </c>
      <c r="R34" s="13">
        <v>2190.4</v>
      </c>
    </row>
    <row r="35" spans="1:18" x14ac:dyDescent="0.2">
      <c r="A35" s="2" t="s">
        <v>74</v>
      </c>
      <c r="B35" s="1" t="s">
        <v>75</v>
      </c>
      <c r="C35" s="13">
        <v>2500.0500000000002</v>
      </c>
      <c r="D35" s="13">
        <v>6532</v>
      </c>
      <c r="E35" s="13">
        <v>0</v>
      </c>
      <c r="F35" s="13">
        <v>9032.0499999999993</v>
      </c>
      <c r="G35" s="13">
        <v>0</v>
      </c>
      <c r="H35" s="13">
        <v>0</v>
      </c>
      <c r="I35" s="13">
        <v>0</v>
      </c>
      <c r="J35" s="13">
        <v>0</v>
      </c>
      <c r="K35" s="13">
        <v>1381.98</v>
      </c>
      <c r="L35" s="13">
        <v>146.61000000000001</v>
      </c>
      <c r="M35" s="13">
        <v>0</v>
      </c>
      <c r="N35" s="13">
        <v>0</v>
      </c>
      <c r="O35" s="13">
        <v>0.06</v>
      </c>
      <c r="P35" s="13">
        <v>0</v>
      </c>
      <c r="Q35" s="13">
        <v>1528.65</v>
      </c>
      <c r="R35" s="13">
        <v>7503.4</v>
      </c>
    </row>
    <row r="36" spans="1:18" x14ac:dyDescent="0.2">
      <c r="A36" s="2" t="s">
        <v>76</v>
      </c>
      <c r="B36" s="1" t="s">
        <v>77</v>
      </c>
      <c r="C36" s="13">
        <v>38036.25</v>
      </c>
      <c r="D36" s="13">
        <v>0</v>
      </c>
      <c r="E36" s="13">
        <v>30429</v>
      </c>
      <c r="F36" s="13">
        <v>68465.25</v>
      </c>
      <c r="G36" s="13">
        <v>15</v>
      </c>
      <c r="H36" s="13">
        <v>310</v>
      </c>
      <c r="I36" s="13">
        <v>0</v>
      </c>
      <c r="J36" s="13">
        <v>0</v>
      </c>
      <c r="K36" s="13">
        <v>20023.7</v>
      </c>
      <c r="L36" s="13">
        <v>771.98</v>
      </c>
      <c r="M36" s="13">
        <v>0</v>
      </c>
      <c r="N36" s="13">
        <v>0</v>
      </c>
      <c r="O36" s="14">
        <v>-0.03</v>
      </c>
      <c r="P36" s="13">
        <v>375</v>
      </c>
      <c r="Q36" s="13">
        <v>21495.65</v>
      </c>
      <c r="R36" s="13">
        <v>46969.599999999999</v>
      </c>
    </row>
    <row r="37" spans="1:18" x14ac:dyDescent="0.2">
      <c r="A37" s="2" t="s">
        <v>78</v>
      </c>
      <c r="B37" s="1" t="s">
        <v>79</v>
      </c>
      <c r="C37" s="13">
        <v>3500.1</v>
      </c>
      <c r="D37" s="13">
        <v>0</v>
      </c>
      <c r="E37" s="13">
        <v>0</v>
      </c>
      <c r="F37" s="13">
        <v>3500.1</v>
      </c>
      <c r="G37" s="13">
        <v>0</v>
      </c>
      <c r="H37" s="13">
        <v>0</v>
      </c>
      <c r="I37" s="13">
        <v>0</v>
      </c>
      <c r="J37" s="13">
        <v>0</v>
      </c>
      <c r="K37" s="13">
        <v>151.66999999999999</v>
      </c>
      <c r="L37" s="13">
        <v>158.30000000000001</v>
      </c>
      <c r="M37" s="13">
        <v>0</v>
      </c>
      <c r="N37" s="13">
        <v>0</v>
      </c>
      <c r="O37" s="13">
        <v>0.13</v>
      </c>
      <c r="P37" s="13">
        <v>0</v>
      </c>
      <c r="Q37" s="13">
        <v>310.10000000000002</v>
      </c>
      <c r="R37" s="13">
        <v>3190</v>
      </c>
    </row>
    <row r="38" spans="1:18" x14ac:dyDescent="0.2">
      <c r="A38" s="2" t="s">
        <v>80</v>
      </c>
      <c r="B38" s="1" t="s">
        <v>81</v>
      </c>
      <c r="C38" s="13">
        <v>3000</v>
      </c>
      <c r="D38" s="13">
        <v>0</v>
      </c>
      <c r="E38" s="13">
        <v>0</v>
      </c>
      <c r="F38" s="13">
        <v>3000</v>
      </c>
      <c r="G38" s="13">
        <v>0</v>
      </c>
      <c r="H38" s="13">
        <v>0</v>
      </c>
      <c r="I38" s="13">
        <v>0</v>
      </c>
      <c r="J38" s="13">
        <v>0</v>
      </c>
      <c r="K38" s="13">
        <v>76.98</v>
      </c>
      <c r="L38" s="13">
        <v>79.150000000000006</v>
      </c>
      <c r="M38" s="13">
        <v>0</v>
      </c>
      <c r="N38" s="13">
        <v>0</v>
      </c>
      <c r="O38" s="13">
        <v>7.0000000000000007E-2</v>
      </c>
      <c r="P38" s="13">
        <v>0</v>
      </c>
      <c r="Q38" s="13">
        <v>156.19999999999999</v>
      </c>
      <c r="R38" s="13">
        <v>2843.8</v>
      </c>
    </row>
    <row r="39" spans="1:18" x14ac:dyDescent="0.2">
      <c r="A39" s="2" t="s">
        <v>82</v>
      </c>
      <c r="B39" s="1" t="s">
        <v>83</v>
      </c>
      <c r="C39" s="13">
        <v>3000</v>
      </c>
      <c r="D39" s="13">
        <v>0</v>
      </c>
      <c r="E39" s="13">
        <v>0</v>
      </c>
      <c r="F39" s="13">
        <v>3000</v>
      </c>
      <c r="G39" s="13">
        <v>0</v>
      </c>
      <c r="H39" s="13">
        <v>0</v>
      </c>
      <c r="I39" s="13">
        <v>0</v>
      </c>
      <c r="J39" s="13">
        <v>0</v>
      </c>
      <c r="K39" s="13">
        <v>76.98</v>
      </c>
      <c r="L39" s="13">
        <v>74.48</v>
      </c>
      <c r="M39" s="13">
        <v>0</v>
      </c>
      <c r="N39" s="13">
        <v>0</v>
      </c>
      <c r="O39" s="13">
        <v>0.14000000000000001</v>
      </c>
      <c r="P39" s="13">
        <v>0</v>
      </c>
      <c r="Q39" s="13">
        <v>151.6</v>
      </c>
      <c r="R39" s="13">
        <v>2848.4</v>
      </c>
    </row>
    <row r="40" spans="1:18" x14ac:dyDescent="0.2">
      <c r="A40" s="2" t="s">
        <v>84</v>
      </c>
      <c r="B40" s="1" t="s">
        <v>85</v>
      </c>
      <c r="C40" s="13">
        <v>1200.5999999999999</v>
      </c>
      <c r="D40" s="13">
        <v>1712.25</v>
      </c>
      <c r="E40" s="13">
        <v>112</v>
      </c>
      <c r="F40" s="13">
        <v>3024.85</v>
      </c>
      <c r="G40" s="13">
        <v>15</v>
      </c>
      <c r="H40" s="13">
        <v>1500</v>
      </c>
      <c r="I40" s="13">
        <v>0</v>
      </c>
      <c r="J40" s="13">
        <v>0</v>
      </c>
      <c r="K40" s="13">
        <v>79.69</v>
      </c>
      <c r="L40" s="13">
        <v>82.16</v>
      </c>
      <c r="M40" s="13">
        <v>0</v>
      </c>
      <c r="N40" s="13">
        <v>0</v>
      </c>
      <c r="O40" s="13">
        <v>0</v>
      </c>
      <c r="P40" s="13">
        <v>0</v>
      </c>
      <c r="Q40" s="13">
        <v>1676.85</v>
      </c>
      <c r="R40" s="13">
        <v>1348</v>
      </c>
    </row>
    <row r="41" spans="1:18" x14ac:dyDescent="0.2">
      <c r="A41" s="2" t="s">
        <v>86</v>
      </c>
      <c r="B41" s="1" t="s">
        <v>87</v>
      </c>
      <c r="C41" s="13">
        <v>960.48</v>
      </c>
      <c r="D41" s="13">
        <v>0</v>
      </c>
      <c r="E41" s="13">
        <v>1850</v>
      </c>
      <c r="F41" s="13">
        <v>2810.48</v>
      </c>
      <c r="G41" s="13">
        <v>15</v>
      </c>
      <c r="H41" s="13">
        <v>1140</v>
      </c>
      <c r="I41" s="13">
        <v>0</v>
      </c>
      <c r="J41" s="13">
        <v>0</v>
      </c>
      <c r="K41" s="13">
        <v>56.36</v>
      </c>
      <c r="L41" s="13">
        <v>80.69</v>
      </c>
      <c r="M41" s="13">
        <v>0</v>
      </c>
      <c r="N41" s="13">
        <v>328.83</v>
      </c>
      <c r="O41" s="13">
        <v>0</v>
      </c>
      <c r="P41" s="13">
        <v>0</v>
      </c>
      <c r="Q41" s="13">
        <v>1620.88</v>
      </c>
      <c r="R41" s="13">
        <v>1189.5999999999999</v>
      </c>
    </row>
    <row r="42" spans="1:18" x14ac:dyDescent="0.2">
      <c r="A42" s="2" t="s">
        <v>88</v>
      </c>
      <c r="B42" s="1" t="s">
        <v>89</v>
      </c>
      <c r="C42" s="13">
        <v>3750</v>
      </c>
      <c r="D42" s="13">
        <v>0</v>
      </c>
      <c r="E42" s="13">
        <v>0</v>
      </c>
      <c r="F42" s="13">
        <v>3750</v>
      </c>
      <c r="G42" s="13">
        <v>0</v>
      </c>
      <c r="H42" s="13">
        <v>0</v>
      </c>
      <c r="I42" s="13">
        <v>0</v>
      </c>
      <c r="J42" s="13">
        <v>0</v>
      </c>
      <c r="K42" s="13">
        <v>309.02999999999997</v>
      </c>
      <c r="L42" s="13">
        <v>98.6</v>
      </c>
      <c r="M42" s="13">
        <v>0</v>
      </c>
      <c r="N42" s="13">
        <v>0</v>
      </c>
      <c r="O42" s="14">
        <v>-0.03</v>
      </c>
      <c r="P42" s="13">
        <v>0</v>
      </c>
      <c r="Q42" s="13">
        <v>407.6</v>
      </c>
      <c r="R42" s="13">
        <v>3342.4</v>
      </c>
    </row>
    <row r="43" spans="1:18" x14ac:dyDescent="0.2">
      <c r="A43" s="2" t="s">
        <v>90</v>
      </c>
      <c r="B43" s="1" t="s">
        <v>91</v>
      </c>
      <c r="C43" s="13">
        <v>3000</v>
      </c>
      <c r="D43" s="13">
        <v>1181.49</v>
      </c>
      <c r="E43" s="13">
        <v>0</v>
      </c>
      <c r="F43" s="13">
        <v>4181.49</v>
      </c>
      <c r="G43" s="13">
        <v>0</v>
      </c>
      <c r="H43" s="13">
        <v>0</v>
      </c>
      <c r="I43" s="13">
        <v>0</v>
      </c>
      <c r="J43" s="13">
        <v>0</v>
      </c>
      <c r="K43" s="13">
        <v>378.07</v>
      </c>
      <c r="L43" s="13">
        <v>95.86</v>
      </c>
      <c r="M43" s="13">
        <v>0</v>
      </c>
      <c r="N43" s="13">
        <v>0</v>
      </c>
      <c r="O43" s="13">
        <v>0.16</v>
      </c>
      <c r="P43" s="13">
        <v>0</v>
      </c>
      <c r="Q43" s="13">
        <v>474.09</v>
      </c>
      <c r="R43" s="13">
        <v>3707.4</v>
      </c>
    </row>
    <row r="44" spans="1:18" x14ac:dyDescent="0.2">
      <c r="A44" s="2" t="s">
        <v>92</v>
      </c>
      <c r="B44" s="1" t="s">
        <v>93</v>
      </c>
      <c r="C44" s="13">
        <v>24914.6</v>
      </c>
      <c r="D44" s="13">
        <v>0</v>
      </c>
      <c r="E44" s="13">
        <v>0</v>
      </c>
      <c r="F44" s="13">
        <v>24914.6</v>
      </c>
      <c r="G44" s="13">
        <v>15</v>
      </c>
      <c r="H44" s="13">
        <v>0</v>
      </c>
      <c r="I44" s="13">
        <v>982.87</v>
      </c>
      <c r="J44" s="13">
        <v>0</v>
      </c>
      <c r="K44" s="13">
        <v>5659.03</v>
      </c>
      <c r="L44" s="13">
        <v>709.03</v>
      </c>
      <c r="M44" s="13">
        <v>0</v>
      </c>
      <c r="N44" s="13">
        <v>0</v>
      </c>
      <c r="O44" s="13">
        <v>7.0000000000000007E-2</v>
      </c>
      <c r="P44" s="13">
        <v>0</v>
      </c>
      <c r="Q44" s="13">
        <v>7366</v>
      </c>
      <c r="R44" s="13">
        <v>17548.599999999999</v>
      </c>
    </row>
    <row r="45" spans="1:18" x14ac:dyDescent="0.2">
      <c r="A45" s="2" t="s">
        <v>94</v>
      </c>
      <c r="B45" s="1" t="s">
        <v>95</v>
      </c>
      <c r="C45" s="13">
        <v>1200.5999999999999</v>
      </c>
      <c r="D45" s="13">
        <v>3938.12</v>
      </c>
      <c r="E45" s="13">
        <v>210</v>
      </c>
      <c r="F45" s="13">
        <v>5348.72</v>
      </c>
      <c r="G45" s="13">
        <v>0</v>
      </c>
      <c r="H45" s="13">
        <v>0</v>
      </c>
      <c r="I45" s="13">
        <v>0</v>
      </c>
      <c r="J45" s="13">
        <v>0</v>
      </c>
      <c r="K45" s="13">
        <v>595.22</v>
      </c>
      <c r="L45" s="13">
        <v>102.09</v>
      </c>
      <c r="M45" s="13">
        <v>0</v>
      </c>
      <c r="N45" s="13">
        <v>0</v>
      </c>
      <c r="O45" s="13">
        <v>0.01</v>
      </c>
      <c r="P45" s="13">
        <v>0</v>
      </c>
      <c r="Q45" s="13">
        <v>697.32</v>
      </c>
      <c r="R45" s="13">
        <v>4651.3999999999996</v>
      </c>
    </row>
    <row r="46" spans="1:18" x14ac:dyDescent="0.2">
      <c r="A46" s="2" t="s">
        <v>96</v>
      </c>
      <c r="B46" s="1" t="s">
        <v>97</v>
      </c>
      <c r="C46" s="13">
        <v>2500.0500000000002</v>
      </c>
      <c r="D46" s="13">
        <v>1120</v>
      </c>
      <c r="E46" s="13">
        <v>0</v>
      </c>
      <c r="F46" s="13">
        <v>3620.05</v>
      </c>
      <c r="G46" s="13">
        <v>0</v>
      </c>
      <c r="H46" s="13">
        <v>0</v>
      </c>
      <c r="I46" s="13">
        <v>0</v>
      </c>
      <c r="J46" s="13">
        <v>0</v>
      </c>
      <c r="K46" s="13">
        <v>182.45</v>
      </c>
      <c r="L46" s="13">
        <v>111.02</v>
      </c>
      <c r="M46" s="13">
        <v>0</v>
      </c>
      <c r="N46" s="13">
        <v>0</v>
      </c>
      <c r="O46" s="14">
        <v>-0.02</v>
      </c>
      <c r="P46" s="13">
        <v>0</v>
      </c>
      <c r="Q46" s="13">
        <v>293.45</v>
      </c>
      <c r="R46" s="13">
        <v>3326.6</v>
      </c>
    </row>
    <row r="47" spans="1:18" x14ac:dyDescent="0.2">
      <c r="A47" s="2" t="s">
        <v>98</v>
      </c>
      <c r="B47" s="1" t="s">
        <v>99</v>
      </c>
      <c r="C47" s="13">
        <v>1200.5999999999999</v>
      </c>
      <c r="D47" s="13">
        <v>5220</v>
      </c>
      <c r="E47" s="13">
        <v>0</v>
      </c>
      <c r="F47" s="13">
        <v>6420.6</v>
      </c>
      <c r="G47" s="13">
        <v>15</v>
      </c>
      <c r="H47" s="13">
        <v>0</v>
      </c>
      <c r="I47" s="13">
        <v>450</v>
      </c>
      <c r="J47" s="13">
        <v>0</v>
      </c>
      <c r="K47" s="13">
        <v>824.18</v>
      </c>
      <c r="L47" s="13">
        <v>131.77000000000001</v>
      </c>
      <c r="M47" s="13">
        <v>0</v>
      </c>
      <c r="N47" s="13">
        <v>0</v>
      </c>
      <c r="O47" s="13">
        <v>0.05</v>
      </c>
      <c r="P47" s="13">
        <v>0</v>
      </c>
      <c r="Q47" s="13">
        <v>1421</v>
      </c>
      <c r="R47" s="13">
        <v>4999.6000000000004</v>
      </c>
    </row>
    <row r="48" spans="1:18" x14ac:dyDescent="0.2">
      <c r="A48" s="2" t="s">
        <v>100</v>
      </c>
      <c r="B48" s="1" t="s">
        <v>101</v>
      </c>
      <c r="C48" s="13">
        <v>4000.05</v>
      </c>
      <c r="D48" s="13">
        <v>4000</v>
      </c>
      <c r="E48" s="13">
        <v>0</v>
      </c>
      <c r="F48" s="13">
        <v>8000.05</v>
      </c>
      <c r="G48" s="13">
        <v>0</v>
      </c>
      <c r="H48" s="13">
        <v>0</v>
      </c>
      <c r="I48" s="13">
        <v>0</v>
      </c>
      <c r="J48" s="13">
        <v>0</v>
      </c>
      <c r="K48" s="13">
        <v>1161.55</v>
      </c>
      <c r="L48" s="13">
        <v>120.96</v>
      </c>
      <c r="M48" s="13">
        <v>0</v>
      </c>
      <c r="N48" s="13">
        <v>0</v>
      </c>
      <c r="O48" s="13">
        <v>0.14000000000000001</v>
      </c>
      <c r="P48" s="13">
        <v>0</v>
      </c>
      <c r="Q48" s="13">
        <v>1282.6500000000001</v>
      </c>
      <c r="R48" s="13">
        <v>6717.4</v>
      </c>
    </row>
    <row r="49" spans="1:18" x14ac:dyDescent="0.2">
      <c r="A49" s="2" t="s">
        <v>102</v>
      </c>
      <c r="B49" s="1" t="s">
        <v>103</v>
      </c>
      <c r="C49" s="13">
        <v>2613.2399999999998</v>
      </c>
      <c r="D49" s="13">
        <v>0</v>
      </c>
      <c r="E49" s="13">
        <v>0</v>
      </c>
      <c r="F49" s="13">
        <v>2613.2399999999998</v>
      </c>
      <c r="G49" s="13">
        <v>0</v>
      </c>
      <c r="H49" s="13">
        <v>0</v>
      </c>
      <c r="I49" s="13">
        <v>0</v>
      </c>
      <c r="J49" s="13">
        <v>0</v>
      </c>
      <c r="K49" s="13">
        <v>19.98</v>
      </c>
      <c r="L49" s="13">
        <v>71.73</v>
      </c>
      <c r="M49" s="13">
        <v>0</v>
      </c>
      <c r="N49" s="13">
        <v>0</v>
      </c>
      <c r="O49" s="14">
        <v>-7.0000000000000007E-2</v>
      </c>
      <c r="P49" s="13">
        <v>0</v>
      </c>
      <c r="Q49" s="13">
        <v>91.64</v>
      </c>
      <c r="R49" s="13">
        <v>2521.6</v>
      </c>
    </row>
    <row r="50" spans="1:18" x14ac:dyDescent="0.2">
      <c r="A50" s="2" t="s">
        <v>104</v>
      </c>
      <c r="B50" s="1" t="s">
        <v>105</v>
      </c>
      <c r="C50" s="13">
        <v>1750.05</v>
      </c>
      <c r="D50" s="13">
        <v>9071.11</v>
      </c>
      <c r="E50" s="13">
        <v>0</v>
      </c>
      <c r="F50" s="13">
        <v>10821.16</v>
      </c>
      <c r="G50" s="13">
        <v>0</v>
      </c>
      <c r="H50" s="13">
        <v>0</v>
      </c>
      <c r="I50" s="13">
        <v>0</v>
      </c>
      <c r="J50" s="13">
        <v>0</v>
      </c>
      <c r="K50" s="13">
        <v>1776.51</v>
      </c>
      <c r="L50" s="13">
        <v>171.91</v>
      </c>
      <c r="M50" s="13">
        <v>0</v>
      </c>
      <c r="N50" s="13">
        <v>0</v>
      </c>
      <c r="O50" s="14">
        <v>-0.06</v>
      </c>
      <c r="P50" s="13">
        <v>0</v>
      </c>
      <c r="Q50" s="13">
        <v>1948.36</v>
      </c>
      <c r="R50" s="13">
        <v>8872.7999999999993</v>
      </c>
    </row>
    <row r="51" spans="1:18" x14ac:dyDescent="0.2">
      <c r="A51" s="2" t="s">
        <v>106</v>
      </c>
      <c r="B51" s="1" t="s">
        <v>107</v>
      </c>
      <c r="C51" s="13">
        <v>2750.1</v>
      </c>
      <c r="D51" s="13">
        <v>7892.76</v>
      </c>
      <c r="E51" s="13">
        <v>0</v>
      </c>
      <c r="F51" s="13">
        <v>10642.86</v>
      </c>
      <c r="G51" s="13">
        <v>0</v>
      </c>
      <c r="H51" s="13">
        <v>0</v>
      </c>
      <c r="I51" s="13">
        <v>0</v>
      </c>
      <c r="J51" s="13">
        <v>0</v>
      </c>
      <c r="K51" s="13">
        <v>1734.57</v>
      </c>
      <c r="L51" s="13">
        <v>169.39</v>
      </c>
      <c r="M51" s="13">
        <v>0</v>
      </c>
      <c r="N51" s="13">
        <v>0</v>
      </c>
      <c r="O51" s="13">
        <v>0.1</v>
      </c>
      <c r="P51" s="13">
        <v>0</v>
      </c>
      <c r="Q51" s="13">
        <v>1904.06</v>
      </c>
      <c r="R51" s="13">
        <v>8738.7999999999993</v>
      </c>
    </row>
    <row r="52" spans="1:18" x14ac:dyDescent="0.2">
      <c r="A52" s="2" t="s">
        <v>108</v>
      </c>
      <c r="B52" s="1" t="s">
        <v>109</v>
      </c>
      <c r="C52" s="13">
        <v>3750</v>
      </c>
      <c r="D52" s="13">
        <v>25900</v>
      </c>
      <c r="E52" s="13">
        <v>0</v>
      </c>
      <c r="F52" s="13">
        <v>29650</v>
      </c>
      <c r="G52" s="13">
        <v>15</v>
      </c>
      <c r="H52" s="13">
        <v>350</v>
      </c>
      <c r="I52" s="13">
        <v>0</v>
      </c>
      <c r="J52" s="13">
        <v>0</v>
      </c>
      <c r="K52" s="13">
        <v>7079.65</v>
      </c>
      <c r="L52" s="13">
        <v>573.01</v>
      </c>
      <c r="M52" s="13">
        <v>0</v>
      </c>
      <c r="N52" s="13">
        <v>0</v>
      </c>
      <c r="O52" s="14">
        <v>-0.06</v>
      </c>
      <c r="P52" s="13">
        <v>0</v>
      </c>
      <c r="Q52" s="13">
        <v>8017.6</v>
      </c>
      <c r="R52" s="13">
        <v>21632.400000000001</v>
      </c>
    </row>
    <row r="53" spans="1:18" x14ac:dyDescent="0.2">
      <c r="A53" s="2" t="s">
        <v>110</v>
      </c>
      <c r="B53" s="1" t="s">
        <v>111</v>
      </c>
      <c r="C53" s="13">
        <v>2000.1</v>
      </c>
      <c r="D53" s="13">
        <v>2160</v>
      </c>
      <c r="E53" s="13">
        <v>0</v>
      </c>
      <c r="F53" s="13">
        <v>4160.1000000000004</v>
      </c>
      <c r="G53" s="13">
        <v>0</v>
      </c>
      <c r="H53" s="13">
        <v>0</v>
      </c>
      <c r="I53" s="13">
        <v>0</v>
      </c>
      <c r="J53" s="13">
        <v>0</v>
      </c>
      <c r="K53" s="13">
        <v>374.65</v>
      </c>
      <c r="L53" s="13">
        <v>134.61000000000001</v>
      </c>
      <c r="M53" s="13">
        <v>0</v>
      </c>
      <c r="N53" s="13">
        <v>0</v>
      </c>
      <c r="O53" s="14">
        <v>-0.16</v>
      </c>
      <c r="P53" s="13">
        <v>0</v>
      </c>
      <c r="Q53" s="13">
        <v>509.1</v>
      </c>
      <c r="R53" s="13">
        <v>3651</v>
      </c>
    </row>
    <row r="54" spans="1:18" x14ac:dyDescent="0.2">
      <c r="A54" s="2" t="s">
        <v>112</v>
      </c>
      <c r="B54" s="1" t="s">
        <v>113</v>
      </c>
      <c r="C54" s="13">
        <v>7000.05</v>
      </c>
      <c r="D54" s="13">
        <v>0</v>
      </c>
      <c r="E54" s="13">
        <v>0</v>
      </c>
      <c r="F54" s="13">
        <v>7000.05</v>
      </c>
      <c r="G54" s="13">
        <v>0</v>
      </c>
      <c r="H54" s="13">
        <v>0</v>
      </c>
      <c r="I54" s="13">
        <v>0</v>
      </c>
      <c r="J54" s="13">
        <v>0</v>
      </c>
      <c r="K54" s="13">
        <v>947.95</v>
      </c>
      <c r="L54" s="13">
        <v>189.72</v>
      </c>
      <c r="M54" s="13">
        <v>0</v>
      </c>
      <c r="N54" s="13">
        <v>0</v>
      </c>
      <c r="O54" s="14">
        <v>-0.02</v>
      </c>
      <c r="P54" s="13">
        <v>0</v>
      </c>
      <c r="Q54" s="13">
        <v>1137.6500000000001</v>
      </c>
      <c r="R54" s="13">
        <v>5862.4</v>
      </c>
    </row>
    <row r="55" spans="1:18" x14ac:dyDescent="0.2">
      <c r="A55" s="2" t="s">
        <v>114</v>
      </c>
      <c r="B55" s="1" t="s">
        <v>115</v>
      </c>
      <c r="C55" s="13">
        <v>1200.5999999999999</v>
      </c>
      <c r="D55" s="13">
        <v>1228.5</v>
      </c>
      <c r="E55" s="13">
        <v>180</v>
      </c>
      <c r="F55" s="13">
        <v>2609.1</v>
      </c>
      <c r="G55" s="13">
        <v>0</v>
      </c>
      <c r="H55" s="13">
        <v>0</v>
      </c>
      <c r="I55" s="13">
        <v>0</v>
      </c>
      <c r="J55" s="13">
        <v>0</v>
      </c>
      <c r="K55" s="13">
        <v>19.53</v>
      </c>
      <c r="L55" s="13">
        <v>82.22</v>
      </c>
      <c r="M55" s="13">
        <v>0</v>
      </c>
      <c r="N55" s="13">
        <v>0</v>
      </c>
      <c r="O55" s="14">
        <v>-0.05</v>
      </c>
      <c r="P55" s="13">
        <v>0</v>
      </c>
      <c r="Q55" s="13">
        <v>101.7</v>
      </c>
      <c r="R55" s="13">
        <v>2507.4</v>
      </c>
    </row>
    <row r="56" spans="1:18" x14ac:dyDescent="0.2">
      <c r="A56" s="2" t="s">
        <v>116</v>
      </c>
      <c r="B56" s="1" t="s">
        <v>117</v>
      </c>
      <c r="C56" s="13">
        <v>2799.9</v>
      </c>
      <c r="D56" s="13">
        <v>0</v>
      </c>
      <c r="E56" s="13">
        <v>0</v>
      </c>
      <c r="F56" s="13">
        <v>2799.9</v>
      </c>
      <c r="G56" s="13">
        <v>15</v>
      </c>
      <c r="H56" s="13">
        <v>0</v>
      </c>
      <c r="I56" s="13">
        <v>0</v>
      </c>
      <c r="J56" s="13">
        <v>0</v>
      </c>
      <c r="K56" s="13">
        <v>55.21</v>
      </c>
      <c r="L56" s="13">
        <v>69.5</v>
      </c>
      <c r="M56" s="13">
        <v>750</v>
      </c>
      <c r="N56" s="13">
        <v>0</v>
      </c>
      <c r="O56" s="14">
        <v>-0.01</v>
      </c>
      <c r="P56" s="13">
        <v>0</v>
      </c>
      <c r="Q56" s="13">
        <v>889.7</v>
      </c>
      <c r="R56" s="13">
        <v>1910.2</v>
      </c>
    </row>
    <row r="57" spans="1:18" x14ac:dyDescent="0.2">
      <c r="A57" s="2" t="s">
        <v>118</v>
      </c>
      <c r="B57" s="1" t="s">
        <v>119</v>
      </c>
      <c r="C57" s="13">
        <v>10000.049999999999</v>
      </c>
      <c r="D57" s="13">
        <v>103337.51</v>
      </c>
      <c r="E57" s="13">
        <v>0</v>
      </c>
      <c r="F57" s="13">
        <v>113337.56</v>
      </c>
      <c r="G57" s="13">
        <v>0</v>
      </c>
      <c r="H57" s="13">
        <v>0</v>
      </c>
      <c r="I57" s="13">
        <v>0</v>
      </c>
      <c r="J57" s="13">
        <v>0</v>
      </c>
      <c r="K57" s="13">
        <v>35280.28</v>
      </c>
      <c r="L57" s="13">
        <v>771.98</v>
      </c>
      <c r="M57" s="13">
        <v>0</v>
      </c>
      <c r="N57" s="13">
        <v>0</v>
      </c>
      <c r="O57" s="13">
        <v>0.1</v>
      </c>
      <c r="P57" s="13">
        <v>0</v>
      </c>
      <c r="Q57" s="13">
        <v>36052.36</v>
      </c>
      <c r="R57" s="13">
        <v>77285.2</v>
      </c>
    </row>
    <row r="58" spans="1:18" x14ac:dyDescent="0.2">
      <c r="A58" s="2" t="s">
        <v>120</v>
      </c>
      <c r="B58" s="1" t="s">
        <v>121</v>
      </c>
      <c r="C58" s="13">
        <v>2799.9</v>
      </c>
      <c r="D58" s="13">
        <v>0</v>
      </c>
      <c r="E58" s="13">
        <v>0</v>
      </c>
      <c r="F58" s="13">
        <v>2799.9</v>
      </c>
      <c r="G58" s="13">
        <v>0</v>
      </c>
      <c r="H58" s="13">
        <v>0</v>
      </c>
      <c r="I58" s="13">
        <v>0</v>
      </c>
      <c r="J58" s="13">
        <v>0</v>
      </c>
      <c r="K58" s="13">
        <v>55.21</v>
      </c>
      <c r="L58" s="13">
        <v>73.87</v>
      </c>
      <c r="M58" s="13">
        <v>0</v>
      </c>
      <c r="N58" s="13">
        <v>0</v>
      </c>
      <c r="O58" s="13">
        <v>0.02</v>
      </c>
      <c r="P58" s="13">
        <v>0</v>
      </c>
      <c r="Q58" s="13">
        <v>129.1</v>
      </c>
      <c r="R58" s="13">
        <v>2670.8</v>
      </c>
    </row>
    <row r="59" spans="1:18" x14ac:dyDescent="0.2">
      <c r="A59" s="2" t="s">
        <v>122</v>
      </c>
      <c r="B59" s="1" t="s">
        <v>123</v>
      </c>
      <c r="C59" s="13">
        <v>7500</v>
      </c>
      <c r="D59" s="13">
        <v>33382.18</v>
      </c>
      <c r="E59" s="13">
        <v>0</v>
      </c>
      <c r="F59" s="13">
        <v>40882.18</v>
      </c>
      <c r="G59" s="13">
        <v>15</v>
      </c>
      <c r="H59" s="13">
        <v>916</v>
      </c>
      <c r="I59" s="13">
        <v>0</v>
      </c>
      <c r="J59" s="13">
        <v>0</v>
      </c>
      <c r="K59" s="13">
        <v>10650.17</v>
      </c>
      <c r="L59" s="13">
        <v>584.35</v>
      </c>
      <c r="M59" s="13">
        <v>0</v>
      </c>
      <c r="N59" s="13">
        <v>0</v>
      </c>
      <c r="O59" s="14">
        <v>-0.14000000000000001</v>
      </c>
      <c r="P59" s="13">
        <v>0</v>
      </c>
      <c r="Q59" s="13">
        <v>12165.38</v>
      </c>
      <c r="R59" s="13">
        <v>28716.799999999999</v>
      </c>
    </row>
    <row r="60" spans="1:18" x14ac:dyDescent="0.2">
      <c r="A60" s="2" t="s">
        <v>124</v>
      </c>
      <c r="B60" s="1" t="s">
        <v>125</v>
      </c>
      <c r="C60" s="13">
        <v>2500.0500000000002</v>
      </c>
      <c r="D60" s="13">
        <v>4363</v>
      </c>
      <c r="E60" s="13">
        <v>0</v>
      </c>
      <c r="F60" s="13">
        <v>6863.05</v>
      </c>
      <c r="G60" s="13">
        <v>0</v>
      </c>
      <c r="H60" s="13">
        <v>0</v>
      </c>
      <c r="I60" s="13">
        <v>0</v>
      </c>
      <c r="J60" s="13">
        <v>0</v>
      </c>
      <c r="K60" s="13">
        <v>918.68</v>
      </c>
      <c r="L60" s="13">
        <v>118.72</v>
      </c>
      <c r="M60" s="13">
        <v>0</v>
      </c>
      <c r="N60" s="13">
        <v>0</v>
      </c>
      <c r="O60" s="13">
        <v>0.05</v>
      </c>
      <c r="P60" s="13">
        <v>0</v>
      </c>
      <c r="Q60" s="13">
        <v>1037.45</v>
      </c>
      <c r="R60" s="13">
        <v>5825.6</v>
      </c>
    </row>
    <row r="61" spans="1:18" x14ac:dyDescent="0.2">
      <c r="A61" s="2" t="s">
        <v>126</v>
      </c>
      <c r="B61" s="1" t="s">
        <v>127</v>
      </c>
      <c r="C61" s="13">
        <v>2250</v>
      </c>
      <c r="D61" s="13">
        <v>12025</v>
      </c>
      <c r="E61" s="13">
        <v>0</v>
      </c>
      <c r="F61" s="13">
        <v>14275</v>
      </c>
      <c r="G61" s="13">
        <v>0</v>
      </c>
      <c r="H61" s="13">
        <v>0</v>
      </c>
      <c r="I61" s="13">
        <v>0</v>
      </c>
      <c r="J61" s="13">
        <v>0</v>
      </c>
      <c r="K61" s="13">
        <v>2588.85</v>
      </c>
      <c r="L61" s="13">
        <v>272.85000000000002</v>
      </c>
      <c r="M61" s="13">
        <v>0</v>
      </c>
      <c r="N61" s="13">
        <v>0</v>
      </c>
      <c r="O61" s="13">
        <v>0.1</v>
      </c>
      <c r="P61" s="13">
        <v>0</v>
      </c>
      <c r="Q61" s="13">
        <v>2861.8</v>
      </c>
      <c r="R61" s="13">
        <v>11413.2</v>
      </c>
    </row>
    <row r="62" spans="1:18" x14ac:dyDescent="0.2">
      <c r="A62" s="2" t="s">
        <v>128</v>
      </c>
      <c r="B62" s="1" t="s">
        <v>129</v>
      </c>
      <c r="C62" s="13">
        <v>1750.05</v>
      </c>
      <c r="D62" s="13">
        <v>10369.52</v>
      </c>
      <c r="E62" s="13">
        <v>0</v>
      </c>
      <c r="F62" s="13">
        <v>12119.57</v>
      </c>
      <c r="G62" s="13">
        <v>15</v>
      </c>
      <c r="H62" s="13">
        <v>2200</v>
      </c>
      <c r="I62" s="13">
        <v>0</v>
      </c>
      <c r="J62" s="13">
        <v>0</v>
      </c>
      <c r="K62" s="13">
        <v>2081.89</v>
      </c>
      <c r="L62" s="13">
        <v>169.52</v>
      </c>
      <c r="M62" s="13">
        <v>0</v>
      </c>
      <c r="N62" s="13">
        <v>0</v>
      </c>
      <c r="O62" s="14">
        <v>-0.04</v>
      </c>
      <c r="P62" s="13">
        <v>0</v>
      </c>
      <c r="Q62" s="13">
        <v>4466.37</v>
      </c>
      <c r="R62" s="13">
        <v>7653.2</v>
      </c>
    </row>
    <row r="63" spans="1:18" x14ac:dyDescent="0.2">
      <c r="A63" s="2" t="s">
        <v>130</v>
      </c>
      <c r="B63" s="1" t="s">
        <v>131</v>
      </c>
      <c r="C63" s="13">
        <v>2500.0500000000002</v>
      </c>
      <c r="D63" s="13">
        <v>4363</v>
      </c>
      <c r="E63" s="13">
        <v>0</v>
      </c>
      <c r="F63" s="13">
        <v>6863.05</v>
      </c>
      <c r="G63" s="13">
        <v>0</v>
      </c>
      <c r="H63" s="13">
        <v>0</v>
      </c>
      <c r="I63" s="13">
        <v>0</v>
      </c>
      <c r="J63" s="13">
        <v>0</v>
      </c>
      <c r="K63" s="13">
        <v>918.68</v>
      </c>
      <c r="L63" s="13">
        <v>92.93</v>
      </c>
      <c r="M63" s="13">
        <v>0</v>
      </c>
      <c r="N63" s="13">
        <v>0</v>
      </c>
      <c r="O63" s="14">
        <v>-0.16</v>
      </c>
      <c r="P63" s="13">
        <v>0</v>
      </c>
      <c r="Q63" s="13">
        <v>1011.45</v>
      </c>
      <c r="R63" s="13">
        <v>5851.6</v>
      </c>
    </row>
    <row r="64" spans="1:18" x14ac:dyDescent="0.2">
      <c r="A64" s="2" t="s">
        <v>132</v>
      </c>
      <c r="B64" s="1" t="s">
        <v>133</v>
      </c>
      <c r="C64" s="13">
        <v>1200.5999999999999</v>
      </c>
      <c r="D64" s="13">
        <v>3772.96</v>
      </c>
      <c r="E64" s="13">
        <v>212</v>
      </c>
      <c r="F64" s="13">
        <v>5185.5600000000004</v>
      </c>
      <c r="G64" s="13">
        <v>0</v>
      </c>
      <c r="H64" s="13">
        <v>0</v>
      </c>
      <c r="I64" s="13">
        <v>0</v>
      </c>
      <c r="J64" s="13">
        <v>0</v>
      </c>
      <c r="K64" s="13">
        <v>560.37</v>
      </c>
      <c r="L64" s="13">
        <v>109.94</v>
      </c>
      <c r="M64" s="13">
        <v>0</v>
      </c>
      <c r="N64" s="13">
        <v>0</v>
      </c>
      <c r="O64" s="13">
        <v>0.05</v>
      </c>
      <c r="P64" s="13">
        <v>0</v>
      </c>
      <c r="Q64" s="13">
        <v>670.36</v>
      </c>
      <c r="R64" s="13">
        <v>4515.2</v>
      </c>
    </row>
    <row r="65" spans="1:18" x14ac:dyDescent="0.2">
      <c r="A65" s="2" t="s">
        <v>134</v>
      </c>
      <c r="B65" s="1" t="s">
        <v>135</v>
      </c>
      <c r="C65" s="13">
        <v>3000</v>
      </c>
      <c r="D65" s="13">
        <v>0</v>
      </c>
      <c r="E65" s="13">
        <v>0</v>
      </c>
      <c r="F65" s="13">
        <v>3000</v>
      </c>
      <c r="G65" s="13">
        <v>0</v>
      </c>
      <c r="H65" s="13">
        <v>0</v>
      </c>
      <c r="I65" s="13">
        <v>0</v>
      </c>
      <c r="J65" s="13">
        <v>0</v>
      </c>
      <c r="K65" s="13">
        <v>76.98</v>
      </c>
      <c r="L65" s="13">
        <v>74.48</v>
      </c>
      <c r="M65" s="13">
        <v>0</v>
      </c>
      <c r="N65" s="13">
        <v>0</v>
      </c>
      <c r="O65" s="14">
        <v>-0.06</v>
      </c>
      <c r="P65" s="13">
        <v>0</v>
      </c>
      <c r="Q65" s="13">
        <v>151.4</v>
      </c>
      <c r="R65" s="13">
        <v>2848.6</v>
      </c>
    </row>
    <row r="66" spans="1:18" x14ac:dyDescent="0.2">
      <c r="A66" s="2" t="s">
        <v>136</v>
      </c>
      <c r="B66" s="1" t="s">
        <v>137</v>
      </c>
      <c r="C66" s="13">
        <v>3499.95</v>
      </c>
      <c r="D66" s="13">
        <v>0</v>
      </c>
      <c r="E66" s="13">
        <v>0</v>
      </c>
      <c r="F66" s="13">
        <v>3499.95</v>
      </c>
      <c r="G66" s="13">
        <v>0</v>
      </c>
      <c r="H66" s="13">
        <v>0</v>
      </c>
      <c r="I66" s="13">
        <v>0</v>
      </c>
      <c r="J66" s="13">
        <v>0</v>
      </c>
      <c r="K66" s="13">
        <v>151.65</v>
      </c>
      <c r="L66" s="13">
        <v>87.92</v>
      </c>
      <c r="M66" s="13">
        <v>0</v>
      </c>
      <c r="N66" s="13">
        <v>0</v>
      </c>
      <c r="O66" s="14">
        <v>-0.02</v>
      </c>
      <c r="P66" s="13">
        <v>0</v>
      </c>
      <c r="Q66" s="13">
        <v>239.55</v>
      </c>
      <c r="R66" s="13">
        <v>3260.4</v>
      </c>
    </row>
    <row r="67" spans="1:18" x14ac:dyDescent="0.2">
      <c r="A67" s="2" t="s">
        <v>138</v>
      </c>
      <c r="B67" s="1" t="s">
        <v>139</v>
      </c>
      <c r="C67" s="13">
        <v>1200.5999999999999</v>
      </c>
      <c r="D67" s="13">
        <v>3020.16</v>
      </c>
      <c r="E67" s="13">
        <v>36</v>
      </c>
      <c r="F67" s="13">
        <v>4256.76</v>
      </c>
      <c r="G67" s="13">
        <v>0</v>
      </c>
      <c r="H67" s="13">
        <v>0</v>
      </c>
      <c r="I67" s="13">
        <v>0</v>
      </c>
      <c r="J67" s="13">
        <v>0</v>
      </c>
      <c r="K67" s="13">
        <v>390.35</v>
      </c>
      <c r="L67" s="13">
        <v>82.19</v>
      </c>
      <c r="M67" s="13">
        <v>0</v>
      </c>
      <c r="N67" s="13">
        <v>0</v>
      </c>
      <c r="O67" s="13">
        <v>0.02</v>
      </c>
      <c r="P67" s="13">
        <v>0</v>
      </c>
      <c r="Q67" s="13">
        <v>472.56</v>
      </c>
      <c r="R67" s="13">
        <v>3784.2</v>
      </c>
    </row>
    <row r="68" spans="1:18" x14ac:dyDescent="0.2">
      <c r="A68" s="2" t="s">
        <v>140</v>
      </c>
      <c r="B68" s="1" t="s">
        <v>141</v>
      </c>
      <c r="C68" s="13">
        <v>1999.95</v>
      </c>
      <c r="D68" s="13">
        <v>13536.25</v>
      </c>
      <c r="E68" s="13">
        <v>0</v>
      </c>
      <c r="F68" s="13">
        <v>15536.2</v>
      </c>
      <c r="G68" s="13">
        <v>0</v>
      </c>
      <c r="H68" s="13">
        <v>0</v>
      </c>
      <c r="I68" s="13">
        <v>0</v>
      </c>
      <c r="J68" s="13">
        <v>0</v>
      </c>
      <c r="K68" s="13">
        <v>2885.49</v>
      </c>
      <c r="L68" s="13">
        <v>176.76</v>
      </c>
      <c r="M68" s="13">
        <v>0</v>
      </c>
      <c r="N68" s="13">
        <v>0</v>
      </c>
      <c r="O68" s="14">
        <v>-0.05</v>
      </c>
      <c r="P68" s="13">
        <v>0</v>
      </c>
      <c r="Q68" s="13">
        <v>3062.2</v>
      </c>
      <c r="R68" s="13">
        <v>12474</v>
      </c>
    </row>
    <row r="69" spans="1:18" x14ac:dyDescent="0.2">
      <c r="A69" s="2" t="s">
        <v>142</v>
      </c>
      <c r="B69" s="1" t="s">
        <v>143</v>
      </c>
      <c r="C69" s="13">
        <v>1200.5999999999999</v>
      </c>
      <c r="D69" s="13">
        <v>6168.75</v>
      </c>
      <c r="E69" s="13">
        <v>357</v>
      </c>
      <c r="F69" s="13">
        <v>7726.35</v>
      </c>
      <c r="G69" s="13">
        <v>0</v>
      </c>
      <c r="H69" s="13">
        <v>0</v>
      </c>
      <c r="I69" s="13">
        <v>0</v>
      </c>
      <c r="J69" s="13">
        <v>0</v>
      </c>
      <c r="K69" s="13">
        <v>1103.0899999999999</v>
      </c>
      <c r="L69" s="13">
        <v>176.47</v>
      </c>
      <c r="M69" s="13">
        <v>0</v>
      </c>
      <c r="N69" s="13">
        <v>0</v>
      </c>
      <c r="O69" s="14">
        <v>-0.01</v>
      </c>
      <c r="P69" s="13">
        <v>0</v>
      </c>
      <c r="Q69" s="13">
        <v>1279.55</v>
      </c>
      <c r="R69" s="13">
        <v>6446.8</v>
      </c>
    </row>
    <row r="70" spans="1:18" x14ac:dyDescent="0.2">
      <c r="A70" s="2" t="s">
        <v>144</v>
      </c>
      <c r="B70" s="1" t="s">
        <v>145</v>
      </c>
      <c r="C70" s="13">
        <v>3000</v>
      </c>
      <c r="D70" s="13">
        <v>2200</v>
      </c>
      <c r="E70" s="13">
        <v>0</v>
      </c>
      <c r="F70" s="13">
        <v>5200</v>
      </c>
      <c r="G70" s="13">
        <v>0</v>
      </c>
      <c r="H70" s="13">
        <v>0</v>
      </c>
      <c r="I70" s="13">
        <v>0</v>
      </c>
      <c r="J70" s="13">
        <v>0</v>
      </c>
      <c r="K70" s="13">
        <v>563.46</v>
      </c>
      <c r="L70" s="13">
        <v>104.81</v>
      </c>
      <c r="M70" s="13">
        <v>0</v>
      </c>
      <c r="N70" s="13">
        <v>0</v>
      </c>
      <c r="O70" s="13">
        <v>0.13</v>
      </c>
      <c r="P70" s="13">
        <v>0</v>
      </c>
      <c r="Q70" s="13">
        <v>668.4</v>
      </c>
      <c r="R70" s="13">
        <v>4531.6000000000004</v>
      </c>
    </row>
    <row r="71" spans="1:18" x14ac:dyDescent="0.2">
      <c r="A71" s="2" t="s">
        <v>146</v>
      </c>
      <c r="B71" s="1" t="s">
        <v>147</v>
      </c>
      <c r="C71" s="13">
        <v>7000.05</v>
      </c>
      <c r="D71" s="13">
        <v>28428.15</v>
      </c>
      <c r="E71" s="13">
        <v>0</v>
      </c>
      <c r="F71" s="13">
        <v>35428.199999999997</v>
      </c>
      <c r="G71" s="13">
        <v>0</v>
      </c>
      <c r="H71" s="13">
        <v>0</v>
      </c>
      <c r="I71" s="13">
        <v>0</v>
      </c>
      <c r="J71" s="13">
        <v>0</v>
      </c>
      <c r="K71" s="13">
        <v>8904.9</v>
      </c>
      <c r="L71" s="13">
        <v>511.06</v>
      </c>
      <c r="M71" s="13">
        <v>0</v>
      </c>
      <c r="N71" s="13">
        <v>0</v>
      </c>
      <c r="O71" s="14">
        <v>-0.16</v>
      </c>
      <c r="P71" s="13">
        <v>0</v>
      </c>
      <c r="Q71" s="13">
        <v>9415.7999999999993</v>
      </c>
      <c r="R71" s="13">
        <v>26012.400000000001</v>
      </c>
    </row>
    <row r="72" spans="1:18" x14ac:dyDescent="0.2">
      <c r="A72" s="2" t="s">
        <v>148</v>
      </c>
      <c r="B72" s="1" t="s">
        <v>149</v>
      </c>
      <c r="C72" s="13">
        <v>13800</v>
      </c>
      <c r="D72" s="13">
        <v>0</v>
      </c>
      <c r="E72" s="13">
        <v>0</v>
      </c>
      <c r="F72" s="13">
        <v>13800</v>
      </c>
      <c r="G72" s="13">
        <v>0</v>
      </c>
      <c r="H72" s="13">
        <v>0</v>
      </c>
      <c r="I72" s="13">
        <v>0</v>
      </c>
      <c r="J72" s="13">
        <v>0</v>
      </c>
      <c r="K72" s="13">
        <v>2477.13</v>
      </c>
      <c r="L72" s="13">
        <v>388.24</v>
      </c>
      <c r="M72" s="13">
        <v>0</v>
      </c>
      <c r="N72" s="13">
        <v>0</v>
      </c>
      <c r="O72" s="13">
        <v>0.03</v>
      </c>
      <c r="P72" s="13">
        <v>0</v>
      </c>
      <c r="Q72" s="13">
        <v>2865.4</v>
      </c>
      <c r="R72" s="13">
        <v>10934.6</v>
      </c>
    </row>
    <row r="73" spans="1:18" x14ac:dyDescent="0.2">
      <c r="A73" s="2" t="s">
        <v>150</v>
      </c>
      <c r="B73" s="1" t="s">
        <v>151</v>
      </c>
      <c r="C73" s="13">
        <v>3750</v>
      </c>
      <c r="D73" s="13">
        <v>22350.98</v>
      </c>
      <c r="E73" s="13">
        <v>0</v>
      </c>
      <c r="F73" s="13">
        <v>26100.98</v>
      </c>
      <c r="G73" s="13">
        <v>15</v>
      </c>
      <c r="H73" s="13">
        <v>772</v>
      </c>
      <c r="I73" s="13">
        <v>0</v>
      </c>
      <c r="J73" s="13">
        <v>0</v>
      </c>
      <c r="K73" s="13">
        <v>6014.95</v>
      </c>
      <c r="L73" s="13">
        <v>372.25</v>
      </c>
      <c r="M73" s="13">
        <v>0</v>
      </c>
      <c r="N73" s="13">
        <v>0</v>
      </c>
      <c r="O73" s="14">
        <v>-0.02</v>
      </c>
      <c r="P73" s="13">
        <v>0</v>
      </c>
      <c r="Q73" s="13">
        <v>7174.18</v>
      </c>
      <c r="R73" s="13">
        <v>18926.8</v>
      </c>
    </row>
    <row r="74" spans="1:18" x14ac:dyDescent="0.2">
      <c r="A74" s="2" t="s">
        <v>152</v>
      </c>
      <c r="B74" s="1" t="s">
        <v>153</v>
      </c>
      <c r="C74" s="13">
        <v>1200.5999999999999</v>
      </c>
      <c r="D74" s="13">
        <v>4467.29</v>
      </c>
      <c r="E74" s="13">
        <v>0</v>
      </c>
      <c r="F74" s="13">
        <v>5667.89</v>
      </c>
      <c r="G74" s="13">
        <v>15</v>
      </c>
      <c r="H74" s="13">
        <v>1117</v>
      </c>
      <c r="I74" s="13">
        <v>0</v>
      </c>
      <c r="J74" s="13">
        <v>0</v>
      </c>
      <c r="K74" s="13">
        <v>663.4</v>
      </c>
      <c r="L74" s="13">
        <v>127.8</v>
      </c>
      <c r="M74" s="13">
        <v>0</v>
      </c>
      <c r="N74" s="13">
        <v>959.22</v>
      </c>
      <c r="O74" s="13">
        <v>7.0000000000000007E-2</v>
      </c>
      <c r="P74" s="13">
        <v>0</v>
      </c>
      <c r="Q74" s="13">
        <v>2882.49</v>
      </c>
      <c r="R74" s="13">
        <v>2785.4</v>
      </c>
    </row>
    <row r="75" spans="1:18" x14ac:dyDescent="0.2">
      <c r="A75" s="2" t="s">
        <v>154</v>
      </c>
      <c r="B75" s="1" t="s">
        <v>155</v>
      </c>
      <c r="C75" s="13">
        <v>3300</v>
      </c>
      <c r="D75" s="13">
        <v>0</v>
      </c>
      <c r="E75" s="13">
        <v>2500</v>
      </c>
      <c r="F75" s="13">
        <v>5800</v>
      </c>
      <c r="G75" s="13">
        <v>0</v>
      </c>
      <c r="H75" s="13">
        <v>0</v>
      </c>
      <c r="I75" s="13">
        <v>0</v>
      </c>
      <c r="J75" s="13">
        <v>0</v>
      </c>
      <c r="K75" s="13">
        <v>691.62</v>
      </c>
      <c r="L75" s="13">
        <v>101.88</v>
      </c>
      <c r="M75" s="13">
        <v>0</v>
      </c>
      <c r="N75" s="13">
        <v>0</v>
      </c>
      <c r="O75" s="14">
        <v>-0.1</v>
      </c>
      <c r="P75" s="13">
        <v>0</v>
      </c>
      <c r="Q75" s="13">
        <v>793.4</v>
      </c>
      <c r="R75" s="13">
        <v>5006.6000000000004</v>
      </c>
    </row>
    <row r="76" spans="1:18" x14ac:dyDescent="0.2">
      <c r="A76" s="2" t="s">
        <v>156</v>
      </c>
      <c r="B76" s="1" t="s">
        <v>157</v>
      </c>
      <c r="C76" s="13">
        <v>3750</v>
      </c>
      <c r="D76" s="13">
        <v>20498.79</v>
      </c>
      <c r="E76" s="13">
        <v>0</v>
      </c>
      <c r="F76" s="13">
        <v>24248.79</v>
      </c>
      <c r="G76" s="13">
        <v>15</v>
      </c>
      <c r="H76" s="13">
        <v>345</v>
      </c>
      <c r="I76" s="13">
        <v>0</v>
      </c>
      <c r="J76" s="13">
        <v>0</v>
      </c>
      <c r="K76" s="13">
        <v>5459.29</v>
      </c>
      <c r="L76" s="13">
        <v>325.39</v>
      </c>
      <c r="M76" s="13">
        <v>0</v>
      </c>
      <c r="N76" s="13">
        <v>0</v>
      </c>
      <c r="O76" s="14">
        <v>-0.09</v>
      </c>
      <c r="P76" s="13">
        <v>0</v>
      </c>
      <c r="Q76" s="13">
        <v>6144.59</v>
      </c>
      <c r="R76" s="13">
        <v>18104.2</v>
      </c>
    </row>
    <row r="77" spans="1:18" x14ac:dyDescent="0.2">
      <c r="A77" s="2" t="s">
        <v>158</v>
      </c>
      <c r="B77" s="1" t="s">
        <v>159</v>
      </c>
      <c r="C77" s="13">
        <v>3499.95</v>
      </c>
      <c r="D77" s="13">
        <v>7500</v>
      </c>
      <c r="E77" s="13">
        <v>0</v>
      </c>
      <c r="F77" s="13">
        <v>10999.95</v>
      </c>
      <c r="G77" s="13">
        <v>0</v>
      </c>
      <c r="H77" s="13">
        <v>0</v>
      </c>
      <c r="I77" s="13">
        <v>0</v>
      </c>
      <c r="J77" s="13">
        <v>0</v>
      </c>
      <c r="K77" s="13">
        <v>1818.56</v>
      </c>
      <c r="L77" s="13">
        <v>186.24</v>
      </c>
      <c r="M77" s="13">
        <v>0</v>
      </c>
      <c r="N77" s="13">
        <v>0</v>
      </c>
      <c r="O77" s="14">
        <v>-0.05</v>
      </c>
      <c r="P77" s="13">
        <v>0</v>
      </c>
      <c r="Q77" s="13">
        <v>2004.75</v>
      </c>
      <c r="R77" s="13">
        <v>8995.2000000000007</v>
      </c>
    </row>
    <row r="78" spans="1:18" x14ac:dyDescent="0.2">
      <c r="A78" s="2" t="s">
        <v>160</v>
      </c>
      <c r="B78" s="1" t="s">
        <v>161</v>
      </c>
      <c r="C78" s="13">
        <v>3250.05</v>
      </c>
      <c r="D78" s="13">
        <v>3020</v>
      </c>
      <c r="E78" s="13">
        <v>0</v>
      </c>
      <c r="F78" s="13">
        <v>6270.05</v>
      </c>
      <c r="G78" s="13">
        <v>0</v>
      </c>
      <c r="H78" s="13">
        <v>0</v>
      </c>
      <c r="I78" s="13">
        <v>0</v>
      </c>
      <c r="J78" s="13">
        <v>0</v>
      </c>
      <c r="K78" s="13">
        <v>792.02</v>
      </c>
      <c r="L78" s="13">
        <v>122.37</v>
      </c>
      <c r="M78" s="13">
        <v>0</v>
      </c>
      <c r="N78" s="13">
        <v>0</v>
      </c>
      <c r="O78" s="13">
        <v>0.06</v>
      </c>
      <c r="P78" s="13">
        <v>0</v>
      </c>
      <c r="Q78" s="13">
        <v>914.45</v>
      </c>
      <c r="R78" s="13">
        <v>5355.6</v>
      </c>
    </row>
    <row r="80" spans="1:18" s="7" customFormat="1" x14ac:dyDescent="0.2">
      <c r="A80" s="15"/>
      <c r="C80" s="7" t="s">
        <v>162</v>
      </c>
      <c r="D80" s="7" t="s">
        <v>162</v>
      </c>
      <c r="E80" s="7" t="s">
        <v>162</v>
      </c>
      <c r="F80" s="7" t="s">
        <v>162</v>
      </c>
      <c r="G80" s="7" t="s">
        <v>162</v>
      </c>
      <c r="H80" s="7" t="s">
        <v>162</v>
      </c>
      <c r="I80" s="7" t="s">
        <v>162</v>
      </c>
      <c r="J80" s="7" t="s">
        <v>162</v>
      </c>
      <c r="K80" s="7" t="s">
        <v>162</v>
      </c>
      <c r="L80" s="7" t="s">
        <v>162</v>
      </c>
      <c r="M80" s="7" t="s">
        <v>162</v>
      </c>
      <c r="N80" s="7" t="s">
        <v>162</v>
      </c>
      <c r="O80" s="7" t="s">
        <v>162</v>
      </c>
      <c r="P80" s="7" t="s">
        <v>162</v>
      </c>
      <c r="Q80" s="7" t="s">
        <v>162</v>
      </c>
      <c r="R80" s="7" t="s">
        <v>162</v>
      </c>
    </row>
    <row r="81" spans="1:18" x14ac:dyDescent="0.2">
      <c r="A81" s="18" t="s">
        <v>163</v>
      </c>
      <c r="B81" s="1" t="s">
        <v>164</v>
      </c>
      <c r="C81" s="17">
        <v>262865.21000000002</v>
      </c>
      <c r="D81" s="17">
        <v>532776.59</v>
      </c>
      <c r="E81" s="17">
        <v>40341</v>
      </c>
      <c r="F81" s="17">
        <v>835982.8</v>
      </c>
      <c r="G81" s="17">
        <v>315</v>
      </c>
      <c r="H81" s="17">
        <v>17067.22</v>
      </c>
      <c r="I81" s="17">
        <v>3892.87</v>
      </c>
      <c r="J81" s="19">
        <v>-236.67</v>
      </c>
      <c r="K81" s="17">
        <v>173697.47</v>
      </c>
      <c r="L81" s="17">
        <v>13028.15</v>
      </c>
      <c r="M81" s="17">
        <v>750</v>
      </c>
      <c r="N81" s="17">
        <v>1288.05</v>
      </c>
      <c r="O81" s="17">
        <v>0.31</v>
      </c>
      <c r="P81" s="17">
        <v>375</v>
      </c>
      <c r="Q81" s="17">
        <v>210177.4</v>
      </c>
      <c r="R81" s="17">
        <v>625805.4</v>
      </c>
    </row>
    <row r="83" spans="1:18" x14ac:dyDescent="0.2">
      <c r="C83" s="1" t="s">
        <v>164</v>
      </c>
      <c r="D83" s="1" t="s">
        <v>164</v>
      </c>
      <c r="E83" s="1" t="s">
        <v>164</v>
      </c>
      <c r="F83" s="1" t="s">
        <v>164</v>
      </c>
      <c r="G83" s="1" t="s">
        <v>164</v>
      </c>
      <c r="H83" s="1" t="s">
        <v>164</v>
      </c>
      <c r="I83" s="1" t="s">
        <v>164</v>
      </c>
      <c r="J83" s="1" t="s">
        <v>164</v>
      </c>
      <c r="K83" s="1" t="s">
        <v>164</v>
      </c>
      <c r="L83" s="1" t="s">
        <v>164</v>
      </c>
      <c r="M83" s="1" t="s">
        <v>164</v>
      </c>
      <c r="N83" s="1" t="s">
        <v>164</v>
      </c>
      <c r="O83" s="1" t="s">
        <v>164</v>
      </c>
      <c r="P83" s="1" t="s">
        <v>164</v>
      </c>
      <c r="Q83" s="1" t="s">
        <v>164</v>
      </c>
      <c r="R83" s="1" t="s">
        <v>164</v>
      </c>
    </row>
    <row r="84" spans="1:18" x14ac:dyDescent="0.2">
      <c r="A84" s="2" t="s">
        <v>164</v>
      </c>
      <c r="B84" s="1" t="s">
        <v>164</v>
      </c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</row>
  </sheetData>
  <mergeCells count="1">
    <mergeCell ref="B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topLeftCell="A58" workbookViewId="0">
      <selection activeCell="F17" sqref="F17"/>
    </sheetView>
  </sheetViews>
  <sheetFormatPr baseColWidth="10" defaultRowHeight="15" x14ac:dyDescent="0.25"/>
  <cols>
    <col min="2" max="2" width="13.85546875" customWidth="1"/>
    <col min="3" max="3" width="20.5703125" customWidth="1"/>
    <col min="4" max="4" width="12.5703125" bestFit="1" customWidth="1"/>
    <col min="5" max="5" width="34.7109375" bestFit="1" customWidth="1"/>
  </cols>
  <sheetData>
    <row r="1" spans="1:10" x14ac:dyDescent="0.25">
      <c r="A1" s="27" t="s">
        <v>0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x14ac:dyDescent="0.25">
      <c r="A2" s="28" t="s">
        <v>1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19.5" x14ac:dyDescent="0.3">
      <c r="A3" s="26" t="s">
        <v>2</v>
      </c>
      <c r="B3" s="26"/>
      <c r="C3" s="29"/>
      <c r="D3" s="26"/>
      <c r="E3" s="26"/>
      <c r="F3" s="26"/>
      <c r="G3" s="26"/>
      <c r="H3" s="26"/>
      <c r="I3" s="26"/>
      <c r="J3" s="26"/>
    </row>
    <row r="4" spans="1:10" x14ac:dyDescent="0.25">
      <c r="A4" s="26" t="s">
        <v>165</v>
      </c>
      <c r="B4" s="26"/>
      <c r="C4" s="26"/>
      <c r="D4" s="26"/>
      <c r="E4" s="26"/>
      <c r="F4" s="26"/>
      <c r="G4" s="26"/>
      <c r="H4" s="26"/>
      <c r="I4" s="26"/>
      <c r="J4" s="26"/>
    </row>
    <row r="6" spans="1:10" x14ac:dyDescent="0.25">
      <c r="A6" s="30"/>
      <c r="B6" s="30"/>
      <c r="C6" s="30"/>
      <c r="D6" s="30"/>
      <c r="E6" s="30"/>
      <c r="F6" s="30"/>
      <c r="G6" s="30"/>
      <c r="H6" s="30"/>
      <c r="I6" s="26"/>
      <c r="J6" s="26"/>
    </row>
    <row r="7" spans="1:10" x14ac:dyDescent="0.25">
      <c r="A7" s="31"/>
      <c r="B7" s="31"/>
      <c r="C7" s="31"/>
      <c r="D7" s="31"/>
      <c r="E7" s="31"/>
      <c r="F7" s="31"/>
      <c r="G7" s="31"/>
      <c r="H7" s="31"/>
      <c r="I7" s="26"/>
      <c r="J7" s="26"/>
    </row>
    <row r="8" spans="1:10" x14ac:dyDescent="0.25">
      <c r="A8" s="33" t="s">
        <v>166</v>
      </c>
      <c r="B8" s="33" t="s">
        <v>167</v>
      </c>
      <c r="C8" s="33" t="s">
        <v>168</v>
      </c>
      <c r="D8" s="34" t="s">
        <v>169</v>
      </c>
      <c r="E8" s="33" t="s">
        <v>170</v>
      </c>
      <c r="F8" s="32"/>
      <c r="G8" s="32"/>
      <c r="H8" s="32"/>
      <c r="I8" s="32"/>
      <c r="J8" s="32"/>
    </row>
    <row r="9" spans="1:10" x14ac:dyDescent="0.25">
      <c r="A9" s="26" t="s">
        <v>70</v>
      </c>
      <c r="B9" s="26"/>
      <c r="C9" s="26" t="s">
        <v>171</v>
      </c>
      <c r="D9" s="26">
        <v>811.2</v>
      </c>
      <c r="E9" s="26" t="s">
        <v>71</v>
      </c>
      <c r="F9" s="26"/>
      <c r="G9" s="26"/>
      <c r="H9" s="26"/>
      <c r="I9" s="26"/>
      <c r="J9" s="26"/>
    </row>
    <row r="10" spans="1:10" x14ac:dyDescent="0.25">
      <c r="A10" s="26"/>
      <c r="B10" s="26" t="s">
        <v>172</v>
      </c>
      <c r="C10" s="26"/>
      <c r="D10" s="35">
        <v>811.2</v>
      </c>
      <c r="E10" s="26" t="s">
        <v>173</v>
      </c>
      <c r="F10" s="26"/>
      <c r="G10" s="26"/>
      <c r="H10" s="26"/>
      <c r="I10" s="26"/>
      <c r="J10" s="26"/>
    </row>
    <row r="12" spans="1:10" x14ac:dyDescent="0.25">
      <c r="A12" s="26">
        <v>3</v>
      </c>
      <c r="B12" s="26">
        <v>56708880343</v>
      </c>
      <c r="C12" s="26" t="s">
        <v>174</v>
      </c>
      <c r="D12" s="26">
        <v>46969.600000000006</v>
      </c>
      <c r="E12" s="26" t="s">
        <v>77</v>
      </c>
      <c r="F12" s="26" t="s">
        <v>180</v>
      </c>
      <c r="G12" s="26"/>
      <c r="H12" s="26"/>
      <c r="I12" s="26"/>
      <c r="J12" s="26"/>
    </row>
    <row r="13" spans="1:10" x14ac:dyDescent="0.25">
      <c r="A13" s="26">
        <v>8</v>
      </c>
      <c r="B13" s="26">
        <v>56708880482</v>
      </c>
      <c r="C13" s="26" t="s">
        <v>174</v>
      </c>
      <c r="D13" s="26">
        <v>26012.400000000001</v>
      </c>
      <c r="E13" s="26" t="s">
        <v>147</v>
      </c>
      <c r="F13" s="26" t="s">
        <v>180</v>
      </c>
      <c r="G13" s="26"/>
      <c r="H13" s="26"/>
      <c r="I13" s="26"/>
      <c r="J13" s="26"/>
    </row>
    <row r="14" spans="1:10" x14ac:dyDescent="0.25">
      <c r="A14" s="26" t="s">
        <v>148</v>
      </c>
      <c r="B14" s="26">
        <v>56708843907</v>
      </c>
      <c r="C14" s="26" t="s">
        <v>174</v>
      </c>
      <c r="D14" s="26">
        <v>10934.6</v>
      </c>
      <c r="E14" s="26" t="s">
        <v>149</v>
      </c>
      <c r="F14" s="26" t="s">
        <v>180</v>
      </c>
      <c r="G14" s="26"/>
      <c r="H14" s="26"/>
      <c r="I14" s="26"/>
      <c r="J14" s="26"/>
    </row>
    <row r="15" spans="1:10" x14ac:dyDescent="0.25">
      <c r="A15" s="26" t="s">
        <v>36</v>
      </c>
      <c r="B15" s="26">
        <v>56708883890</v>
      </c>
      <c r="C15" s="26" t="s">
        <v>174</v>
      </c>
      <c r="D15" s="26">
        <v>2835.8</v>
      </c>
      <c r="E15" s="26" t="s">
        <v>37</v>
      </c>
      <c r="F15" s="26" t="s">
        <v>180</v>
      </c>
      <c r="G15" s="26"/>
      <c r="H15" s="26"/>
      <c r="I15" s="26"/>
      <c r="J15" s="26"/>
    </row>
    <row r="16" spans="1:10" x14ac:dyDescent="0.25">
      <c r="A16" s="26" t="s">
        <v>118</v>
      </c>
      <c r="B16" s="26">
        <v>56710784562</v>
      </c>
      <c r="C16" s="26" t="s">
        <v>174</v>
      </c>
      <c r="D16" s="26">
        <v>77285.2</v>
      </c>
      <c r="E16" s="26" t="s">
        <v>119</v>
      </c>
      <c r="F16" s="26" t="s">
        <v>180</v>
      </c>
      <c r="G16" s="26"/>
      <c r="H16" s="26"/>
      <c r="I16" s="26"/>
      <c r="J16" s="26"/>
    </row>
    <row r="17" spans="1:5" x14ac:dyDescent="0.25">
      <c r="A17" s="26"/>
      <c r="B17" s="26" t="s">
        <v>175</v>
      </c>
      <c r="C17" s="26"/>
      <c r="D17" s="35">
        <v>164037.6</v>
      </c>
      <c r="E17" s="26" t="s">
        <v>176</v>
      </c>
    </row>
    <row r="19" spans="1:5" x14ac:dyDescent="0.25">
      <c r="A19" s="26" t="s">
        <v>98</v>
      </c>
      <c r="B19" s="26">
        <v>56708880391</v>
      </c>
      <c r="C19" s="26" t="s">
        <v>177</v>
      </c>
      <c r="D19" s="26">
        <v>4999.6000000000004</v>
      </c>
      <c r="E19" s="26" t="s">
        <v>99</v>
      </c>
    </row>
    <row r="20" spans="1:5" x14ac:dyDescent="0.25">
      <c r="A20" s="26">
        <v>56</v>
      </c>
      <c r="B20" s="26">
        <v>56708843816</v>
      </c>
      <c r="C20" s="26" t="s">
        <v>177</v>
      </c>
      <c r="D20" s="26">
        <v>8872.8000000000011</v>
      </c>
      <c r="E20" s="26" t="s">
        <v>105</v>
      </c>
    </row>
    <row r="21" spans="1:5" x14ac:dyDescent="0.25">
      <c r="A21" s="26">
        <v>12</v>
      </c>
      <c r="B21" s="26">
        <v>56708843833</v>
      </c>
      <c r="C21" s="26" t="s">
        <v>177</v>
      </c>
      <c r="D21" s="26">
        <v>21632.400000000001</v>
      </c>
      <c r="E21" s="26" t="s">
        <v>109</v>
      </c>
    </row>
    <row r="22" spans="1:5" x14ac:dyDescent="0.25">
      <c r="A22" s="26">
        <v>23</v>
      </c>
      <c r="B22" s="26">
        <v>56710784363</v>
      </c>
      <c r="C22" s="26" t="s">
        <v>177</v>
      </c>
      <c r="D22" s="26">
        <v>3651</v>
      </c>
      <c r="E22" s="26" t="s">
        <v>111</v>
      </c>
    </row>
    <row r="23" spans="1:5" x14ac:dyDescent="0.25">
      <c r="A23" s="26" t="s">
        <v>114</v>
      </c>
      <c r="B23" s="26">
        <v>56708843847</v>
      </c>
      <c r="C23" s="26" t="s">
        <v>177</v>
      </c>
      <c r="D23" s="26">
        <v>2507.4</v>
      </c>
      <c r="E23" s="26" t="s">
        <v>115</v>
      </c>
    </row>
    <row r="24" spans="1:5" x14ac:dyDescent="0.25">
      <c r="A24" s="26">
        <v>18</v>
      </c>
      <c r="B24" s="26">
        <v>56708843910</v>
      </c>
      <c r="C24" s="26" t="s">
        <v>177</v>
      </c>
      <c r="D24" s="26">
        <v>18926.8</v>
      </c>
      <c r="E24" s="26" t="s">
        <v>151</v>
      </c>
    </row>
    <row r="25" spans="1:5" x14ac:dyDescent="0.25">
      <c r="A25" s="26" t="s">
        <v>156</v>
      </c>
      <c r="B25" s="26">
        <v>56708880539</v>
      </c>
      <c r="C25" s="26" t="s">
        <v>177</v>
      </c>
      <c r="D25" s="26">
        <v>18104.2</v>
      </c>
      <c r="E25" s="26" t="s">
        <v>157</v>
      </c>
    </row>
    <row r="26" spans="1:5" x14ac:dyDescent="0.25">
      <c r="A26" s="26" t="s">
        <v>144</v>
      </c>
      <c r="B26" s="26">
        <v>56708843881</v>
      </c>
      <c r="C26" s="26" t="s">
        <v>177</v>
      </c>
      <c r="D26" s="26">
        <v>4531.6000000000004</v>
      </c>
      <c r="E26" s="26" t="s">
        <v>145</v>
      </c>
    </row>
    <row r="27" spans="1:5" x14ac:dyDescent="0.25">
      <c r="A27" s="26" t="s">
        <v>106</v>
      </c>
      <c r="B27" s="26">
        <v>56708880434</v>
      </c>
      <c r="C27" s="26" t="s">
        <v>177</v>
      </c>
      <c r="D27" s="26">
        <v>8738.8000000000011</v>
      </c>
      <c r="E27" s="26" t="s">
        <v>107</v>
      </c>
    </row>
    <row r="28" spans="1:5" x14ac:dyDescent="0.25">
      <c r="A28" s="26" t="s">
        <v>64</v>
      </c>
      <c r="B28" s="26">
        <v>56708843696</v>
      </c>
      <c r="C28" s="26" t="s">
        <v>177</v>
      </c>
      <c r="D28" s="26">
        <v>15447</v>
      </c>
      <c r="E28" s="26" t="s">
        <v>65</v>
      </c>
    </row>
    <row r="29" spans="1:5" x14ac:dyDescent="0.25">
      <c r="A29" s="26" t="s">
        <v>96</v>
      </c>
      <c r="B29" s="26">
        <v>56708843773</v>
      </c>
      <c r="C29" s="26" t="s">
        <v>177</v>
      </c>
      <c r="D29" s="26">
        <v>3326.6000000000004</v>
      </c>
      <c r="E29" s="26" t="s">
        <v>97</v>
      </c>
    </row>
    <row r="30" spans="1:5" x14ac:dyDescent="0.25">
      <c r="A30" s="26" t="s">
        <v>74</v>
      </c>
      <c r="B30" s="26">
        <v>56708843711</v>
      </c>
      <c r="C30" s="26" t="s">
        <v>177</v>
      </c>
      <c r="D30" s="26">
        <v>7503.4000000000005</v>
      </c>
      <c r="E30" s="26" t="s">
        <v>75</v>
      </c>
    </row>
    <row r="31" spans="1:5" x14ac:dyDescent="0.25">
      <c r="A31" s="26" t="s">
        <v>112</v>
      </c>
      <c r="B31" s="26">
        <v>56708880448</v>
      </c>
      <c r="C31" s="26" t="s">
        <v>177</v>
      </c>
      <c r="D31" s="26">
        <v>5862.4000000000005</v>
      </c>
      <c r="E31" s="26" t="s">
        <v>113</v>
      </c>
    </row>
    <row r="32" spans="1:5" x14ac:dyDescent="0.25">
      <c r="A32" s="26" t="s">
        <v>40</v>
      </c>
      <c r="B32" s="26">
        <v>56708848813</v>
      </c>
      <c r="C32" s="26" t="s">
        <v>177</v>
      </c>
      <c r="D32" s="26">
        <v>6946</v>
      </c>
      <c r="E32" s="26" t="s">
        <v>41</v>
      </c>
    </row>
    <row r="33" spans="1:5" x14ac:dyDescent="0.25">
      <c r="A33" s="26" t="s">
        <v>46</v>
      </c>
      <c r="B33" s="26">
        <v>56708848827</v>
      </c>
      <c r="C33" s="26" t="s">
        <v>177</v>
      </c>
      <c r="D33" s="26">
        <v>6240.4000000000005</v>
      </c>
      <c r="E33" s="26" t="s">
        <v>47</v>
      </c>
    </row>
    <row r="34" spans="1:5" x14ac:dyDescent="0.25">
      <c r="A34" s="26" t="s">
        <v>44</v>
      </c>
      <c r="B34" s="26">
        <v>56708883902</v>
      </c>
      <c r="C34" s="26" t="s">
        <v>177</v>
      </c>
      <c r="D34" s="26">
        <v>9193.4</v>
      </c>
      <c r="E34" s="26" t="s">
        <v>45</v>
      </c>
    </row>
    <row r="35" spans="1:5" x14ac:dyDescent="0.25">
      <c r="A35" s="26" t="s">
        <v>66</v>
      </c>
      <c r="B35" s="26">
        <v>56708843739</v>
      </c>
      <c r="C35" s="26" t="s">
        <v>177</v>
      </c>
      <c r="D35" s="26">
        <v>3893.6000000000004</v>
      </c>
      <c r="E35" s="26" t="s">
        <v>67</v>
      </c>
    </row>
    <row r="36" spans="1:5" x14ac:dyDescent="0.25">
      <c r="A36" s="26" t="s">
        <v>142</v>
      </c>
      <c r="B36" s="26">
        <v>56708880465</v>
      </c>
      <c r="C36" s="26" t="s">
        <v>177</v>
      </c>
      <c r="D36" s="26">
        <v>6446.8</v>
      </c>
      <c r="E36" s="26" t="s">
        <v>143</v>
      </c>
    </row>
    <row r="37" spans="1:5" x14ac:dyDescent="0.25">
      <c r="A37" s="26">
        <v>9</v>
      </c>
      <c r="B37" s="26">
        <v>56708880451</v>
      </c>
      <c r="C37" s="26" t="s">
        <v>177</v>
      </c>
      <c r="D37" s="26">
        <v>28716.800000000003</v>
      </c>
      <c r="E37" s="26" t="s">
        <v>123</v>
      </c>
    </row>
    <row r="38" spans="1:5" x14ac:dyDescent="0.25">
      <c r="A38" s="26" t="s">
        <v>100</v>
      </c>
      <c r="B38" s="26">
        <v>56708843790</v>
      </c>
      <c r="C38" s="26" t="s">
        <v>177</v>
      </c>
      <c r="D38" s="26">
        <v>6717.4000000000005</v>
      </c>
      <c r="E38" s="26" t="s">
        <v>101</v>
      </c>
    </row>
    <row r="39" spans="1:5" x14ac:dyDescent="0.25">
      <c r="A39" s="26" t="s">
        <v>160</v>
      </c>
      <c r="B39" s="26">
        <v>56708880542</v>
      </c>
      <c r="C39" s="26" t="s">
        <v>177</v>
      </c>
      <c r="D39" s="26">
        <v>5355.6</v>
      </c>
      <c r="E39" s="26" t="s">
        <v>161</v>
      </c>
    </row>
    <row r="40" spans="1:5" x14ac:dyDescent="0.25">
      <c r="A40" s="26" t="s">
        <v>128</v>
      </c>
      <c r="B40" s="26">
        <v>60590029027</v>
      </c>
      <c r="C40" s="26" t="s">
        <v>177</v>
      </c>
      <c r="D40" s="26">
        <v>7653.2000000000007</v>
      </c>
      <c r="E40" s="26" t="s">
        <v>129</v>
      </c>
    </row>
    <row r="41" spans="1:5" x14ac:dyDescent="0.25">
      <c r="A41" s="26" t="s">
        <v>30</v>
      </c>
      <c r="B41" s="26">
        <v>56708883873</v>
      </c>
      <c r="C41" s="26" t="s">
        <v>177</v>
      </c>
      <c r="D41" s="26">
        <v>14256</v>
      </c>
      <c r="E41" s="26" t="s">
        <v>31</v>
      </c>
    </row>
    <row r="42" spans="1:5" x14ac:dyDescent="0.25">
      <c r="A42" s="26" t="s">
        <v>158</v>
      </c>
      <c r="B42" s="26">
        <v>56708883839</v>
      </c>
      <c r="C42" s="26" t="s">
        <v>177</v>
      </c>
      <c r="D42" s="26">
        <v>8995.2000000000007</v>
      </c>
      <c r="E42" s="26" t="s">
        <v>159</v>
      </c>
    </row>
    <row r="43" spans="1:5" x14ac:dyDescent="0.25">
      <c r="A43" s="26" t="s">
        <v>38</v>
      </c>
      <c r="B43" s="26">
        <v>56708881869</v>
      </c>
      <c r="C43" s="26" t="s">
        <v>177</v>
      </c>
      <c r="D43" s="26">
        <v>12469.2</v>
      </c>
      <c r="E43" s="26" t="s">
        <v>39</v>
      </c>
    </row>
    <row r="44" spans="1:5" x14ac:dyDescent="0.25">
      <c r="A44" s="26" t="s">
        <v>120</v>
      </c>
      <c r="B44" s="26">
        <v>60590081785</v>
      </c>
      <c r="C44" s="26" t="s">
        <v>177</v>
      </c>
      <c r="D44" s="26">
        <v>2670.8</v>
      </c>
      <c r="E44" s="26" t="s">
        <v>121</v>
      </c>
    </row>
    <row r="45" spans="1:5" x14ac:dyDescent="0.25">
      <c r="A45" s="26" t="s">
        <v>140</v>
      </c>
      <c r="B45" s="26">
        <v>60590127128</v>
      </c>
      <c r="C45" s="26" t="s">
        <v>177</v>
      </c>
      <c r="D45" s="26">
        <v>12474</v>
      </c>
      <c r="E45" s="26" t="s">
        <v>141</v>
      </c>
    </row>
    <row r="46" spans="1:5" x14ac:dyDescent="0.25">
      <c r="A46" s="26" t="s">
        <v>136</v>
      </c>
      <c r="B46" s="26">
        <v>60591453247</v>
      </c>
      <c r="C46" s="26" t="s">
        <v>177</v>
      </c>
      <c r="D46" s="26">
        <v>3260.4</v>
      </c>
      <c r="E46" s="26" t="s">
        <v>137</v>
      </c>
    </row>
    <row r="47" spans="1:5" x14ac:dyDescent="0.25">
      <c r="A47" s="26" t="s">
        <v>56</v>
      </c>
      <c r="B47" s="26">
        <v>60589870076</v>
      </c>
      <c r="C47" s="26" t="s">
        <v>177</v>
      </c>
      <c r="D47" s="26">
        <v>2282</v>
      </c>
      <c r="E47" s="26" t="s">
        <v>57</v>
      </c>
    </row>
    <row r="48" spans="1:5" x14ac:dyDescent="0.25">
      <c r="A48" s="26" t="s">
        <v>116</v>
      </c>
      <c r="B48" s="26">
        <v>60590139386</v>
      </c>
      <c r="C48" s="26" t="s">
        <v>177</v>
      </c>
      <c r="D48" s="26">
        <v>1910.2</v>
      </c>
      <c r="E48" s="26" t="s">
        <v>117</v>
      </c>
    </row>
    <row r="49" spans="1:5" x14ac:dyDescent="0.25">
      <c r="A49" s="26" t="s">
        <v>60</v>
      </c>
      <c r="B49" s="26">
        <v>60590223734</v>
      </c>
      <c r="C49" s="26" t="s">
        <v>177</v>
      </c>
      <c r="D49" s="26">
        <v>8170.6</v>
      </c>
      <c r="E49" s="26" t="s">
        <v>61</v>
      </c>
    </row>
    <row r="50" spans="1:5" x14ac:dyDescent="0.25">
      <c r="A50" s="26" t="s">
        <v>126</v>
      </c>
      <c r="B50" s="26">
        <v>56708843938</v>
      </c>
      <c r="C50" s="26" t="s">
        <v>177</v>
      </c>
      <c r="D50" s="26">
        <v>11413.2</v>
      </c>
      <c r="E50" s="26" t="s">
        <v>127</v>
      </c>
    </row>
    <row r="51" spans="1:5" x14ac:dyDescent="0.25">
      <c r="A51" s="26" t="s">
        <v>124</v>
      </c>
      <c r="B51" s="26">
        <v>56710541492</v>
      </c>
      <c r="C51" s="26" t="s">
        <v>177</v>
      </c>
      <c r="D51" s="26">
        <v>5825.6</v>
      </c>
      <c r="E51" s="26" t="s">
        <v>125</v>
      </c>
    </row>
    <row r="52" spans="1:5" x14ac:dyDescent="0.25">
      <c r="A52" s="26" t="s">
        <v>86</v>
      </c>
      <c r="B52" s="26">
        <v>56702290580</v>
      </c>
      <c r="C52" s="26" t="s">
        <v>177</v>
      </c>
      <c r="D52" s="26">
        <v>1189.6000000000001</v>
      </c>
      <c r="E52" s="26" t="s">
        <v>87</v>
      </c>
    </row>
    <row r="53" spans="1:5" x14ac:dyDescent="0.25">
      <c r="A53" s="26" t="s">
        <v>32</v>
      </c>
      <c r="B53" s="26">
        <v>60575841258</v>
      </c>
      <c r="C53" s="26" t="s">
        <v>177</v>
      </c>
      <c r="D53" s="26">
        <v>19867.2</v>
      </c>
      <c r="E53" s="26" t="s">
        <v>33</v>
      </c>
    </row>
    <row r="54" spans="1:5" x14ac:dyDescent="0.25">
      <c r="A54" s="26" t="s">
        <v>62</v>
      </c>
      <c r="B54" s="26">
        <v>60591678286</v>
      </c>
      <c r="C54" s="26" t="s">
        <v>177</v>
      </c>
      <c r="D54" s="26">
        <v>2294.8000000000002</v>
      </c>
      <c r="E54" s="26" t="s">
        <v>63</v>
      </c>
    </row>
    <row r="55" spans="1:5" x14ac:dyDescent="0.25">
      <c r="A55" s="26" t="s">
        <v>52</v>
      </c>
      <c r="B55" s="26">
        <v>60591853519</v>
      </c>
      <c r="C55" s="26" t="s">
        <v>177</v>
      </c>
      <c r="D55" s="26">
        <v>5825.8</v>
      </c>
      <c r="E55" s="26" t="s">
        <v>53</v>
      </c>
    </row>
    <row r="56" spans="1:5" x14ac:dyDescent="0.25">
      <c r="A56" s="26" t="s">
        <v>132</v>
      </c>
      <c r="B56" s="26">
        <v>60592075907</v>
      </c>
      <c r="C56" s="26" t="s">
        <v>177</v>
      </c>
      <c r="D56" s="26">
        <v>4515.2</v>
      </c>
      <c r="E56" s="26" t="s">
        <v>133</v>
      </c>
    </row>
    <row r="57" spans="1:5" x14ac:dyDescent="0.25">
      <c r="A57" s="26" t="s">
        <v>90</v>
      </c>
      <c r="B57" s="26">
        <v>60592612312</v>
      </c>
      <c r="C57" s="26" t="s">
        <v>177</v>
      </c>
      <c r="D57" s="26">
        <v>3707.4</v>
      </c>
      <c r="E57" s="26" t="s">
        <v>91</v>
      </c>
    </row>
    <row r="58" spans="1:5" x14ac:dyDescent="0.25">
      <c r="A58" s="26" t="s">
        <v>72</v>
      </c>
      <c r="B58" s="26">
        <v>60593604727</v>
      </c>
      <c r="C58" s="26" t="s">
        <v>177</v>
      </c>
      <c r="D58" s="26">
        <v>2190.4</v>
      </c>
      <c r="E58" s="26" t="s">
        <v>73</v>
      </c>
    </row>
    <row r="59" spans="1:5" x14ac:dyDescent="0.25">
      <c r="A59" s="26" t="s">
        <v>152</v>
      </c>
      <c r="B59" s="26">
        <v>60592674481</v>
      </c>
      <c r="C59" s="26" t="s">
        <v>177</v>
      </c>
      <c r="D59" s="26">
        <v>2785.4</v>
      </c>
      <c r="E59" s="26" t="s">
        <v>153</v>
      </c>
    </row>
    <row r="60" spans="1:5" x14ac:dyDescent="0.25">
      <c r="A60" s="26" t="s">
        <v>68</v>
      </c>
      <c r="B60" s="26">
        <v>60593016552</v>
      </c>
      <c r="C60" s="26" t="s">
        <v>177</v>
      </c>
      <c r="D60" s="26">
        <v>5857.4000000000005</v>
      </c>
      <c r="E60" s="26" t="s">
        <v>69</v>
      </c>
    </row>
    <row r="61" spans="1:5" x14ac:dyDescent="0.25">
      <c r="A61" s="26" t="s">
        <v>80</v>
      </c>
      <c r="B61" s="26">
        <v>60547411926</v>
      </c>
      <c r="C61" s="26" t="s">
        <v>177</v>
      </c>
      <c r="D61" s="26">
        <v>2843.8</v>
      </c>
      <c r="E61" s="26" t="s">
        <v>81</v>
      </c>
    </row>
    <row r="62" spans="1:5" x14ac:dyDescent="0.25">
      <c r="A62" s="26" t="s">
        <v>134</v>
      </c>
      <c r="B62" s="26">
        <v>60593356654</v>
      </c>
      <c r="C62" s="26" t="s">
        <v>177</v>
      </c>
      <c r="D62" s="26">
        <v>2848.6000000000004</v>
      </c>
      <c r="E62" s="26" t="s">
        <v>135</v>
      </c>
    </row>
    <row r="63" spans="1:5" x14ac:dyDescent="0.25">
      <c r="A63" s="26" t="s">
        <v>58</v>
      </c>
      <c r="B63" s="26">
        <v>60566927891</v>
      </c>
      <c r="C63" s="26" t="s">
        <v>177</v>
      </c>
      <c r="D63" s="26">
        <v>2572.4</v>
      </c>
      <c r="E63" s="26" t="s">
        <v>59</v>
      </c>
    </row>
    <row r="64" spans="1:5" x14ac:dyDescent="0.25">
      <c r="A64" s="26" t="s">
        <v>94</v>
      </c>
      <c r="B64" s="26">
        <v>60594391894</v>
      </c>
      <c r="C64" s="26" t="s">
        <v>177</v>
      </c>
      <c r="D64" s="26">
        <v>4651.4000000000005</v>
      </c>
      <c r="E64" s="26" t="s">
        <v>95</v>
      </c>
    </row>
    <row r="65" spans="1:5" x14ac:dyDescent="0.25">
      <c r="A65" s="26" t="s">
        <v>88</v>
      </c>
      <c r="B65" s="26">
        <v>56708880360</v>
      </c>
      <c r="C65" s="26" t="s">
        <v>177</v>
      </c>
      <c r="D65" s="26">
        <v>3342.4</v>
      </c>
      <c r="E65" s="26" t="s">
        <v>89</v>
      </c>
    </row>
    <row r="66" spans="1:5" x14ac:dyDescent="0.25">
      <c r="A66" s="26" t="s">
        <v>34</v>
      </c>
      <c r="B66" s="26">
        <v>56685689408</v>
      </c>
      <c r="C66" s="26" t="s">
        <v>177</v>
      </c>
      <c r="D66" s="26">
        <v>27071.4</v>
      </c>
      <c r="E66" s="26" t="s">
        <v>35</v>
      </c>
    </row>
    <row r="67" spans="1:5" x14ac:dyDescent="0.25">
      <c r="A67" s="26" t="s">
        <v>138</v>
      </c>
      <c r="B67" s="26">
        <v>60593753427</v>
      </c>
      <c r="C67" s="26" t="s">
        <v>177</v>
      </c>
      <c r="D67" s="26">
        <v>3784.2000000000003</v>
      </c>
      <c r="E67" s="26" t="s">
        <v>139</v>
      </c>
    </row>
    <row r="68" spans="1:5" x14ac:dyDescent="0.25">
      <c r="A68" s="26" t="s">
        <v>84</v>
      </c>
      <c r="B68" s="26">
        <v>60576975879</v>
      </c>
      <c r="C68" s="26" t="s">
        <v>177</v>
      </c>
      <c r="D68" s="26">
        <v>1348</v>
      </c>
      <c r="E68" s="26" t="s">
        <v>85</v>
      </c>
    </row>
    <row r="69" spans="1:5" x14ac:dyDescent="0.25">
      <c r="A69" s="26" t="s">
        <v>130</v>
      </c>
      <c r="B69" s="26">
        <v>60595157591</v>
      </c>
      <c r="C69" s="26" t="s">
        <v>177</v>
      </c>
      <c r="D69" s="26">
        <v>5851.6</v>
      </c>
      <c r="E69" s="26" t="s">
        <v>131</v>
      </c>
    </row>
    <row r="70" spans="1:5" x14ac:dyDescent="0.25">
      <c r="A70" s="26" t="s">
        <v>26</v>
      </c>
      <c r="B70" s="26">
        <v>60594871944</v>
      </c>
      <c r="C70" s="26" t="s">
        <v>177</v>
      </c>
      <c r="D70" s="26">
        <v>3810.2000000000003</v>
      </c>
      <c r="E70" s="26" t="s">
        <v>27</v>
      </c>
    </row>
    <row r="71" spans="1:5" x14ac:dyDescent="0.25">
      <c r="A71" s="26" t="s">
        <v>78</v>
      </c>
      <c r="B71" s="26">
        <v>60595150744</v>
      </c>
      <c r="C71" s="26" t="s">
        <v>177</v>
      </c>
      <c r="D71" s="26">
        <v>3190</v>
      </c>
      <c r="E71" s="26" t="s">
        <v>79</v>
      </c>
    </row>
    <row r="72" spans="1:5" x14ac:dyDescent="0.25">
      <c r="A72" s="26" t="s">
        <v>102</v>
      </c>
      <c r="B72" s="26">
        <v>60594999337</v>
      </c>
      <c r="C72" s="26" t="s">
        <v>177</v>
      </c>
      <c r="D72" s="26">
        <v>2521.6000000000004</v>
      </c>
      <c r="E72" s="26" t="s">
        <v>103</v>
      </c>
    </row>
    <row r="73" spans="1:5" x14ac:dyDescent="0.25">
      <c r="A73" s="26" t="s">
        <v>154</v>
      </c>
      <c r="B73" s="26">
        <v>60595108868</v>
      </c>
      <c r="C73" s="26" t="s">
        <v>177</v>
      </c>
      <c r="D73" s="26">
        <v>5006.6000000000004</v>
      </c>
      <c r="E73" s="26" t="s">
        <v>155</v>
      </c>
    </row>
    <row r="74" spans="1:5" x14ac:dyDescent="0.25">
      <c r="A74" s="26" t="s">
        <v>82</v>
      </c>
      <c r="B74" s="26">
        <v>60595021987</v>
      </c>
      <c r="C74" s="26" t="s">
        <v>177</v>
      </c>
      <c r="D74" s="26">
        <v>2848.4</v>
      </c>
      <c r="E74" s="26" t="s">
        <v>83</v>
      </c>
    </row>
    <row r="75" spans="1:5" x14ac:dyDescent="0.25">
      <c r="A75" s="26" t="s">
        <v>28</v>
      </c>
      <c r="B75" s="26">
        <v>60596705482</v>
      </c>
      <c r="C75" s="26" t="s">
        <v>177</v>
      </c>
      <c r="D75" s="26">
        <v>5882.2000000000007</v>
      </c>
      <c r="E75" s="26" t="s">
        <v>29</v>
      </c>
    </row>
    <row r="76" spans="1:5" x14ac:dyDescent="0.25">
      <c r="A76" s="26" t="s">
        <v>42</v>
      </c>
      <c r="B76" s="26">
        <v>60596095566</v>
      </c>
      <c r="C76" s="26" t="s">
        <v>177</v>
      </c>
      <c r="D76" s="26">
        <v>2848.4</v>
      </c>
      <c r="E76" s="26" t="s">
        <v>43</v>
      </c>
    </row>
    <row r="77" spans="1:5" x14ac:dyDescent="0.25">
      <c r="A77" s="26" t="s">
        <v>92</v>
      </c>
      <c r="B77" s="26">
        <v>60577252235</v>
      </c>
      <c r="C77" s="26" t="s">
        <v>177</v>
      </c>
      <c r="D77" s="26">
        <v>17548.600000000002</v>
      </c>
      <c r="E77" s="26" t="s">
        <v>93</v>
      </c>
    </row>
    <row r="78" spans="1:5" x14ac:dyDescent="0.25">
      <c r="A78" s="26" t="s">
        <v>48</v>
      </c>
      <c r="B78" s="26">
        <v>60587012836</v>
      </c>
      <c r="C78" s="26" t="s">
        <v>177</v>
      </c>
      <c r="D78" s="26">
        <v>5882.2000000000007</v>
      </c>
      <c r="E78" s="26" t="s">
        <v>49</v>
      </c>
    </row>
    <row r="79" spans="1:5" x14ac:dyDescent="0.25">
      <c r="A79" s="26" t="s">
        <v>54</v>
      </c>
      <c r="B79" s="26">
        <v>60596670067</v>
      </c>
      <c r="C79" s="26" t="s">
        <v>177</v>
      </c>
      <c r="D79" s="26">
        <v>793.80000000000007</v>
      </c>
      <c r="E79" s="26" t="s">
        <v>55</v>
      </c>
    </row>
    <row r="80" spans="1:5" x14ac:dyDescent="0.25">
      <c r="A80" s="26" t="s">
        <v>50</v>
      </c>
      <c r="B80" s="26">
        <v>60591044065</v>
      </c>
      <c r="C80" s="26" t="s">
        <v>177</v>
      </c>
      <c r="D80" s="26">
        <v>19083.2</v>
      </c>
      <c r="E80" s="26" t="s">
        <v>51</v>
      </c>
    </row>
    <row r="81" spans="2:5" x14ac:dyDescent="0.25">
      <c r="B81" s="26" t="s">
        <v>178</v>
      </c>
      <c r="C81" s="26"/>
      <c r="D81" s="35">
        <v>460956.6</v>
      </c>
      <c r="E81" s="26" t="s">
        <v>179</v>
      </c>
    </row>
    <row r="83" spans="2:5" x14ac:dyDescent="0.25">
      <c r="B83" s="36" t="s">
        <v>172</v>
      </c>
      <c r="C83" s="36"/>
      <c r="D83" s="37">
        <v>811.2</v>
      </c>
      <c r="E83" s="36" t="s">
        <v>173</v>
      </c>
    </row>
    <row r="84" spans="2:5" x14ac:dyDescent="0.25">
      <c r="B84" s="36" t="s">
        <v>175</v>
      </c>
      <c r="C84" s="36"/>
      <c r="D84" s="37">
        <v>164037.6</v>
      </c>
      <c r="E84" s="36" t="s">
        <v>176</v>
      </c>
    </row>
    <row r="85" spans="2:5" x14ac:dyDescent="0.25">
      <c r="B85" s="36" t="s">
        <v>178</v>
      </c>
      <c r="C85" s="36"/>
      <c r="D85" s="37">
        <v>460956.6</v>
      </c>
      <c r="E85" s="36" t="s">
        <v>179</v>
      </c>
    </row>
    <row r="86" spans="2:5" x14ac:dyDescent="0.25">
      <c r="B86" s="36"/>
      <c r="C86" s="36"/>
      <c r="D86" s="37">
        <v>625805.4</v>
      </c>
      <c r="E86" s="3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H18" sqref="H18"/>
    </sheetView>
  </sheetViews>
  <sheetFormatPr baseColWidth="10" defaultRowHeight="15" x14ac:dyDescent="0.25"/>
  <cols>
    <col min="1" max="1" width="24.5703125" style="26" bestFit="1" customWidth="1"/>
    <col min="2" max="2" width="13.140625" style="26" bestFit="1" customWidth="1"/>
    <col min="3" max="16384" width="11.42578125" style="26"/>
  </cols>
  <sheetData>
    <row r="1" spans="1:5" x14ac:dyDescent="0.25">
      <c r="A1" s="42" t="s">
        <v>187</v>
      </c>
      <c r="B1" s="42"/>
      <c r="C1" s="43"/>
      <c r="D1" s="44"/>
      <c r="E1" s="44"/>
    </row>
    <row r="2" spans="1:5" x14ac:dyDescent="0.25">
      <c r="A2" s="42" t="s">
        <v>188</v>
      </c>
      <c r="B2" s="42" t="s">
        <v>199</v>
      </c>
      <c r="C2" s="43"/>
      <c r="D2" s="44"/>
      <c r="E2" s="44"/>
    </row>
    <row r="3" spans="1:5" x14ac:dyDescent="0.25">
      <c r="A3" s="42" t="s">
        <v>200</v>
      </c>
      <c r="B3" s="45" t="s">
        <v>201</v>
      </c>
      <c r="C3" s="43"/>
      <c r="D3" s="44"/>
      <c r="E3" s="44"/>
    </row>
    <row r="4" spans="1:5" x14ac:dyDescent="0.25">
      <c r="A4" s="43"/>
      <c r="B4" s="43"/>
      <c r="C4" s="43"/>
      <c r="D4" s="44"/>
      <c r="E4" s="44"/>
    </row>
    <row r="5" spans="1:5" x14ac:dyDescent="0.25">
      <c r="A5" s="43" t="s">
        <v>189</v>
      </c>
      <c r="B5" s="43" t="s">
        <v>190</v>
      </c>
      <c r="C5" s="43"/>
      <c r="D5" s="44"/>
      <c r="E5" s="44"/>
    </row>
    <row r="6" spans="1:5" x14ac:dyDescent="0.25">
      <c r="A6" s="44" t="s">
        <v>191</v>
      </c>
      <c r="B6" s="46">
        <v>301495.13</v>
      </c>
      <c r="C6" s="44"/>
      <c r="D6" s="44"/>
      <c r="E6" s="44"/>
    </row>
    <row r="7" spans="1:5" x14ac:dyDescent="0.25">
      <c r="A7" s="44" t="s">
        <v>192</v>
      </c>
      <c r="B7" s="46">
        <v>18916.18</v>
      </c>
      <c r="C7" s="44"/>
      <c r="D7" s="44"/>
      <c r="E7" s="44"/>
    </row>
    <row r="8" spans="1:5" x14ac:dyDescent="0.25">
      <c r="A8" s="44" t="s">
        <v>193</v>
      </c>
      <c r="B8" s="46">
        <v>75151.02</v>
      </c>
      <c r="C8" s="44"/>
      <c r="D8" s="44"/>
      <c r="E8" s="44"/>
    </row>
    <row r="9" spans="1:5" x14ac:dyDescent="0.25">
      <c r="A9" s="44" t="s">
        <v>194</v>
      </c>
      <c r="B9" s="46">
        <v>222496.83</v>
      </c>
      <c r="C9" s="44"/>
      <c r="D9" s="44"/>
      <c r="E9" s="44"/>
    </row>
    <row r="10" spans="1:5" x14ac:dyDescent="0.25">
      <c r="A10" s="44" t="s">
        <v>195</v>
      </c>
      <c r="B10" s="46">
        <v>55806.02</v>
      </c>
      <c r="C10" s="44"/>
      <c r="D10" s="47"/>
      <c r="E10" s="44"/>
    </row>
    <row r="11" spans="1:5" x14ac:dyDescent="0.25">
      <c r="A11" s="44" t="s">
        <v>196</v>
      </c>
      <c r="B11" s="46">
        <v>110033.05</v>
      </c>
      <c r="C11" s="44"/>
      <c r="D11" s="44"/>
      <c r="E11" s="44"/>
    </row>
    <row r="12" spans="1:5" x14ac:dyDescent="0.25">
      <c r="A12" s="44" t="s">
        <v>197</v>
      </c>
      <c r="B12" s="48">
        <v>0</v>
      </c>
      <c r="C12" s="44"/>
      <c r="D12" s="44"/>
      <c r="E12" s="44"/>
    </row>
    <row r="13" spans="1:5" ht="15.75" thickBot="1" x14ac:dyDescent="0.3">
      <c r="A13" s="44" t="s">
        <v>198</v>
      </c>
      <c r="B13" s="49">
        <v>131502.94</v>
      </c>
      <c r="C13" s="44"/>
      <c r="D13" s="44"/>
      <c r="E13" s="44"/>
    </row>
    <row r="14" spans="1:5" x14ac:dyDescent="0.25">
      <c r="A14" s="44"/>
      <c r="B14" s="50">
        <f>SUM(B6:B13)</f>
        <v>915401.17000000016</v>
      </c>
      <c r="C14" s="44"/>
      <c r="D14" s="44"/>
      <c r="E14" s="44"/>
    </row>
    <row r="15" spans="1:5" ht="15.75" thickBot="1" x14ac:dyDescent="0.3">
      <c r="A15" s="44"/>
      <c r="B15" s="51">
        <f>B14*0.16</f>
        <v>146464.18720000001</v>
      </c>
      <c r="C15" s="44"/>
      <c r="D15" s="44"/>
      <c r="E15" s="44"/>
    </row>
    <row r="16" spans="1:5" ht="15.75" thickTop="1" x14ac:dyDescent="0.25">
      <c r="A16" s="44"/>
      <c r="B16" s="52">
        <f>+B14+B15</f>
        <v>1061865.3572000002</v>
      </c>
      <c r="C16" s="44"/>
      <c r="D16" s="44"/>
      <c r="E16" s="44"/>
    </row>
    <row r="17" spans="1:5" x14ac:dyDescent="0.25">
      <c r="A17" s="44"/>
      <c r="B17" s="46">
        <v>1061865.3500000001</v>
      </c>
      <c r="C17" s="44"/>
      <c r="D17" s="44"/>
      <c r="E17" s="44"/>
    </row>
    <row r="18" spans="1:5" x14ac:dyDescent="0.25">
      <c r="A18" s="44"/>
      <c r="B18" s="46">
        <f>B16-B17</f>
        <v>7.2000001091510057E-3</v>
      </c>
      <c r="C18" s="44"/>
      <c r="D18" s="44"/>
      <c r="E18" s="44"/>
    </row>
    <row r="19" spans="1:5" x14ac:dyDescent="0.25">
      <c r="A19" s="44"/>
      <c r="B19" s="46"/>
      <c r="C19" s="44"/>
      <c r="D19" s="44"/>
      <c r="E19" s="44"/>
    </row>
    <row r="20" spans="1:5" x14ac:dyDescent="0.25">
      <c r="A20" s="44"/>
      <c r="B20" s="44"/>
      <c r="C20" s="44"/>
      <c r="D20" s="44"/>
      <c r="E20" s="4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2017-11-14T19:49:58Z</dcterms:created>
  <dcterms:modified xsi:type="dcterms:W3CDTF">2017-12-02T19:16:57Z</dcterms:modified>
</cp:coreProperties>
</file>