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90" windowWidth="13995" windowHeight="7635"/>
  </bookViews>
  <sheets>
    <sheet name="FACTURACION" sheetId="3" r:id="rId1"/>
    <sheet name="INGENIERIA" sheetId="1" r:id="rId2"/>
    <sheet name="BANCOS" sheetId="2" r:id="rId3"/>
    <sheet name="POLIZA" sheetId="4" r:id="rId4"/>
  </sheets>
  <definedNames>
    <definedName name="_xlnm._FilterDatabase" localSheetId="0" hidden="1">FACTURACION!$A$10:$M$78</definedName>
  </definedNames>
  <calcPr calcId="124519"/>
</workbook>
</file>

<file path=xl/calcChain.xml><?xml version="1.0" encoding="utf-8"?>
<calcChain xmlns="http://schemas.openxmlformats.org/spreadsheetml/2006/main">
  <c r="B14" i="4"/>
  <c r="B15" s="1"/>
  <c r="E12" i="3"/>
  <c r="F12" s="1"/>
  <c r="E13"/>
  <c r="E14"/>
  <c r="F14" s="1"/>
  <c r="E15"/>
  <c r="E16"/>
  <c r="F16" s="1"/>
  <c r="E17"/>
  <c r="E18"/>
  <c r="F18" s="1"/>
  <c r="E19"/>
  <c r="E20"/>
  <c r="F20" s="1"/>
  <c r="E21"/>
  <c r="E22"/>
  <c r="F22" s="1"/>
  <c r="E23"/>
  <c r="E24"/>
  <c r="F24" s="1"/>
  <c r="E25"/>
  <c r="E26"/>
  <c r="F26" s="1"/>
  <c r="E27"/>
  <c r="E28"/>
  <c r="F28" s="1"/>
  <c r="E29"/>
  <c r="E30"/>
  <c r="F30" s="1"/>
  <c r="E31"/>
  <c r="E32"/>
  <c r="F32" s="1"/>
  <c r="E33"/>
  <c r="E34"/>
  <c r="F34" s="1"/>
  <c r="E35"/>
  <c r="E36"/>
  <c r="F36" s="1"/>
  <c r="E37"/>
  <c r="E38"/>
  <c r="F38" s="1"/>
  <c r="E39"/>
  <c r="E40"/>
  <c r="F40" s="1"/>
  <c r="E41"/>
  <c r="E42"/>
  <c r="F42" s="1"/>
  <c r="E43"/>
  <c r="G43" s="1"/>
  <c r="E44"/>
  <c r="G44" s="1"/>
  <c r="E45"/>
  <c r="G45" s="1"/>
  <c r="E46"/>
  <c r="G46" s="1"/>
  <c r="E47"/>
  <c r="G47" s="1"/>
  <c r="E48"/>
  <c r="G48" s="1"/>
  <c r="E49"/>
  <c r="G49" s="1"/>
  <c r="E50"/>
  <c r="G50" s="1"/>
  <c r="E51"/>
  <c r="G51" s="1"/>
  <c r="E52"/>
  <c r="G52" s="1"/>
  <c r="E53"/>
  <c r="G53" s="1"/>
  <c r="E54"/>
  <c r="G54" s="1"/>
  <c r="E55"/>
  <c r="G55" s="1"/>
  <c r="E56"/>
  <c r="G56" s="1"/>
  <c r="E57"/>
  <c r="G57" s="1"/>
  <c r="E58"/>
  <c r="G58" s="1"/>
  <c r="E59"/>
  <c r="G59" s="1"/>
  <c r="E60"/>
  <c r="G60" s="1"/>
  <c r="E61"/>
  <c r="G61" s="1"/>
  <c r="E62"/>
  <c r="G62" s="1"/>
  <c r="E63"/>
  <c r="G63" s="1"/>
  <c r="E64"/>
  <c r="G64" s="1"/>
  <c r="E65"/>
  <c r="F65" s="1"/>
  <c r="E66"/>
  <c r="F66" s="1"/>
  <c r="E67"/>
  <c r="F67" s="1"/>
  <c r="E68"/>
  <c r="G68" s="1"/>
  <c r="E69"/>
  <c r="F69" s="1"/>
  <c r="E70"/>
  <c r="F70" s="1"/>
  <c r="E71"/>
  <c r="E72"/>
  <c r="G72" s="1"/>
  <c r="E73"/>
  <c r="E74"/>
  <c r="F74" s="1"/>
  <c r="E75"/>
  <c r="E76"/>
  <c r="G76" s="1"/>
  <c r="E77"/>
  <c r="E78"/>
  <c r="F78" s="1"/>
  <c r="E11"/>
  <c r="G74" l="1"/>
  <c r="G18"/>
  <c r="H18" s="1"/>
  <c r="G42"/>
  <c r="H42" s="1"/>
  <c r="G70"/>
  <c r="H70" s="1"/>
  <c r="I70" s="1"/>
  <c r="J70" s="1"/>
  <c r="G78"/>
  <c r="G26"/>
  <c r="H26" s="1"/>
  <c r="E81"/>
  <c r="G34"/>
  <c r="G11"/>
  <c r="F68"/>
  <c r="H68" s="1"/>
  <c r="G66"/>
  <c r="H66" s="1"/>
  <c r="G30"/>
  <c r="H30" s="1"/>
  <c r="G14"/>
  <c r="G67"/>
  <c r="H67" s="1"/>
  <c r="G65"/>
  <c r="H65" s="1"/>
  <c r="I65" s="1"/>
  <c r="G38"/>
  <c r="H38" s="1"/>
  <c r="G22"/>
  <c r="F76"/>
  <c r="H76" s="1"/>
  <c r="I76" s="1"/>
  <c r="J76" s="1"/>
  <c r="F72"/>
  <c r="H72" s="1"/>
  <c r="I72" s="1"/>
  <c r="J72" s="1"/>
  <c r="G36"/>
  <c r="H36" s="1"/>
  <c r="G28"/>
  <c r="H28" s="1"/>
  <c r="G20"/>
  <c r="H20" s="1"/>
  <c r="G12"/>
  <c r="F11"/>
  <c r="G40"/>
  <c r="H40" s="1"/>
  <c r="G32"/>
  <c r="H32" s="1"/>
  <c r="G24"/>
  <c r="H24" s="1"/>
  <c r="G16"/>
  <c r="H16" s="1"/>
  <c r="H78"/>
  <c r="I78" s="1"/>
  <c r="J78" s="1"/>
  <c r="H74"/>
  <c r="I74" s="1"/>
  <c r="J74" s="1"/>
  <c r="B16" i="4"/>
  <c r="B18" s="1"/>
  <c r="F64" i="3"/>
  <c r="H64" s="1"/>
  <c r="F60"/>
  <c r="H60"/>
  <c r="F56"/>
  <c r="H56" s="1"/>
  <c r="F52"/>
  <c r="H52" s="1"/>
  <c r="G77"/>
  <c r="G75"/>
  <c r="G73"/>
  <c r="G71"/>
  <c r="G69"/>
  <c r="H69" s="1"/>
  <c r="F61"/>
  <c r="H61" s="1"/>
  <c r="F57"/>
  <c r="H57" s="1"/>
  <c r="F53"/>
  <c r="H53" s="1"/>
  <c r="F49"/>
  <c r="H49" s="1"/>
  <c r="F45"/>
  <c r="H45" s="1"/>
  <c r="F77"/>
  <c r="H77" s="1"/>
  <c r="F75"/>
  <c r="F73"/>
  <c r="F71"/>
  <c r="F62"/>
  <c r="H62" s="1"/>
  <c r="F58"/>
  <c r="H58" s="1"/>
  <c r="F54"/>
  <c r="H54" s="1"/>
  <c r="F50"/>
  <c r="H50" s="1"/>
  <c r="F46"/>
  <c r="H46" s="1"/>
  <c r="F63"/>
  <c r="H63" s="1"/>
  <c r="F59"/>
  <c r="H59" s="1"/>
  <c r="F55"/>
  <c r="H55" s="1"/>
  <c r="F51"/>
  <c r="H51" s="1"/>
  <c r="F47"/>
  <c r="H47" s="1"/>
  <c r="F43"/>
  <c r="H43" s="1"/>
  <c r="G41"/>
  <c r="F41"/>
  <c r="G39"/>
  <c r="F39"/>
  <c r="G37"/>
  <c r="F37"/>
  <c r="G35"/>
  <c r="F35"/>
  <c r="G33"/>
  <c r="F33"/>
  <c r="G31"/>
  <c r="F31"/>
  <c r="G29"/>
  <c r="F29"/>
  <c r="G27"/>
  <c r="F27"/>
  <c r="G25"/>
  <c r="F25"/>
  <c r="G23"/>
  <c r="F23"/>
  <c r="G21"/>
  <c r="F21"/>
  <c r="G19"/>
  <c r="F19"/>
  <c r="G17"/>
  <c r="F17"/>
  <c r="G15"/>
  <c r="F15"/>
  <c r="G13"/>
  <c r="F13"/>
  <c r="F44"/>
  <c r="H44" s="1"/>
  <c r="F48"/>
  <c r="H48" s="1"/>
  <c r="H34"/>
  <c r="H22"/>
  <c r="H14"/>
  <c r="H12"/>
  <c r="H13" l="1"/>
  <c r="H17"/>
  <c r="I17" s="1"/>
  <c r="J17" s="1"/>
  <c r="H27"/>
  <c r="I27" s="1"/>
  <c r="H25"/>
  <c r="I25" s="1"/>
  <c r="J25" s="1"/>
  <c r="H41"/>
  <c r="H29"/>
  <c r="I29" s="1"/>
  <c r="J29" s="1"/>
  <c r="H33"/>
  <c r="I33" s="1"/>
  <c r="J33" s="1"/>
  <c r="H73"/>
  <c r="J65"/>
  <c r="H21"/>
  <c r="H35"/>
  <c r="I35" s="1"/>
  <c r="J35" s="1"/>
  <c r="H75"/>
  <c r="I75" s="1"/>
  <c r="J75" s="1"/>
  <c r="H19"/>
  <c r="I19" s="1"/>
  <c r="J19" s="1"/>
  <c r="H37"/>
  <c r="I37" s="1"/>
  <c r="J37" s="1"/>
  <c r="G81"/>
  <c r="H15"/>
  <c r="I15" s="1"/>
  <c r="J15" s="1"/>
  <c r="H31"/>
  <c r="I31" s="1"/>
  <c r="J31" s="1"/>
  <c r="H71"/>
  <c r="I71" s="1"/>
  <c r="J71" s="1"/>
  <c r="H23"/>
  <c r="I23" s="1"/>
  <c r="J23" s="1"/>
  <c r="H39"/>
  <c r="I39" s="1"/>
  <c r="J39" s="1"/>
  <c r="F81"/>
  <c r="H11"/>
  <c r="I43"/>
  <c r="J43" s="1"/>
  <c r="I55"/>
  <c r="J55" s="1"/>
  <c r="I59"/>
  <c r="J59" s="1"/>
  <c r="I44"/>
  <c r="J44" s="1"/>
  <c r="I47"/>
  <c r="J47" s="1"/>
  <c r="I63"/>
  <c r="J63" s="1"/>
  <c r="I77"/>
  <c r="J77" s="1"/>
  <c r="I48"/>
  <c r="J48" s="1"/>
  <c r="I51"/>
  <c r="J51" s="1"/>
  <c r="I73"/>
  <c r="J73" s="1"/>
  <c r="I30"/>
  <c r="J30" s="1"/>
  <c r="I38"/>
  <c r="J38" s="1"/>
  <c r="I20"/>
  <c r="J20" s="1"/>
  <c r="I66"/>
  <c r="J66" s="1"/>
  <c r="I22"/>
  <c r="J22" s="1"/>
  <c r="I16"/>
  <c r="J16" s="1"/>
  <c r="I24"/>
  <c r="J24" s="1"/>
  <c r="I32"/>
  <c r="J32" s="1"/>
  <c r="I40"/>
  <c r="J40" s="1"/>
  <c r="I41"/>
  <c r="J41" s="1"/>
  <c r="I50"/>
  <c r="J50" s="1"/>
  <c r="I58"/>
  <c r="J58" s="1"/>
  <c r="I67"/>
  <c r="J67" s="1"/>
  <c r="I49"/>
  <c r="J49" s="1"/>
  <c r="I57"/>
  <c r="J57" s="1"/>
  <c r="I52"/>
  <c r="J52" s="1"/>
  <c r="I60"/>
  <c r="J60" s="1"/>
  <c r="I69"/>
  <c r="J69" s="1"/>
  <c r="I12"/>
  <c r="J12" s="1"/>
  <c r="I36"/>
  <c r="J36" s="1"/>
  <c r="I14"/>
  <c r="J14" s="1"/>
  <c r="I18"/>
  <c r="J18" s="1"/>
  <c r="I26"/>
  <c r="J26" s="1"/>
  <c r="I34"/>
  <c r="J34" s="1"/>
  <c r="I42"/>
  <c r="J42" s="1"/>
  <c r="I68"/>
  <c r="J68" s="1"/>
  <c r="I28"/>
  <c r="J28" s="1"/>
  <c r="I13"/>
  <c r="J13" s="1"/>
  <c r="I21"/>
  <c r="J21" s="1"/>
  <c r="I46"/>
  <c r="J46" s="1"/>
  <c r="I54"/>
  <c r="J54" s="1"/>
  <c r="I62"/>
  <c r="J62" s="1"/>
  <c r="I45"/>
  <c r="J45" s="1"/>
  <c r="I53"/>
  <c r="J53" s="1"/>
  <c r="I61"/>
  <c r="J61" s="1"/>
  <c r="I56"/>
  <c r="J56" s="1"/>
  <c r="I64"/>
  <c r="J64" s="1"/>
  <c r="J27" l="1"/>
  <c r="H81"/>
  <c r="I11"/>
  <c r="I81" s="1"/>
  <c r="J11" l="1"/>
  <c r="J81" s="1"/>
</calcChain>
</file>

<file path=xl/sharedStrings.xml><?xml version="1.0" encoding="utf-8"?>
<sst xmlns="http://schemas.openxmlformats.org/spreadsheetml/2006/main" count="738" uniqueCount="276">
  <si>
    <t>CONTPAQ i</t>
  </si>
  <si>
    <t xml:space="preserve">      NÓMINAS</t>
  </si>
  <si>
    <t>05 INGENIERIA FISCAL LABORAL SC</t>
  </si>
  <si>
    <t>Lista de Raya (forma tabular)</t>
  </si>
  <si>
    <t>Periodo 9 al 9 Quincenal del 01/05/2017 al 15/05/2017</t>
  </si>
  <si>
    <t>Reg Pat IMSS: 00000000000,Z3422423106</t>
  </si>
  <si>
    <t xml:space="preserve">RFC: IFL -130502-TN8 </t>
  </si>
  <si>
    <t>Código</t>
  </si>
  <si>
    <t>Empleado</t>
  </si>
  <si>
    <t>Sueldo</t>
  </si>
  <si>
    <t>Comisiones</t>
  </si>
  <si>
    <t>*TOTAL* *PERCEPCIONES*</t>
  </si>
  <si>
    <t>Seguro de vivienda Infonavit</t>
  </si>
  <si>
    <t>Préstamo Infonavit (vsm)</t>
  </si>
  <si>
    <t>Préstamo Infonavit (cf)</t>
  </si>
  <si>
    <t>Subsidio al Empleo (sp)</t>
  </si>
  <si>
    <t>I.S.R. (sp)</t>
  </si>
  <si>
    <t>I.M.S.S.</t>
  </si>
  <si>
    <t>Préstamo FONACOT</t>
  </si>
  <si>
    <t>Ajuste al neto</t>
  </si>
  <si>
    <t>Uniformes</t>
  </si>
  <si>
    <t>Dtos Cta 254</t>
  </si>
  <si>
    <t>*TOTAL* *DEDUCCIONES*</t>
  </si>
  <si>
    <t>*NETO*</t>
  </si>
  <si>
    <t xml:space="preserve">    Reg. Pat. IMSS:  Z3422423106</t>
  </si>
  <si>
    <t>AMM19</t>
  </si>
  <si>
    <t>Almanza Martinez Maribel</t>
  </si>
  <si>
    <t>BM29</t>
  </si>
  <si>
    <t>Baez Monroy Elizabeth</t>
  </si>
  <si>
    <t>BSP01</t>
  </si>
  <si>
    <t>Balbuena Salazar Patricia</t>
  </si>
  <si>
    <t>0BC09</t>
  </si>
  <si>
    <t>Baltazar Cruz Desiree De Jesus</t>
  </si>
  <si>
    <t>0CR21</t>
  </si>
  <si>
    <t>Camacho Rivera Martha Sarahi</t>
  </si>
  <si>
    <t>0CS27</t>
  </si>
  <si>
    <t>Campos Sancen Luis Felipe</t>
  </si>
  <si>
    <t>CMM25</t>
  </si>
  <si>
    <t>Castro Magueyal Miguel Angel</t>
  </si>
  <si>
    <t>DSC05</t>
  </si>
  <si>
    <t>Delgado Sierra Carlos</t>
  </si>
  <si>
    <t>DRR01</t>
  </si>
  <si>
    <t>Diaz Rojas Rocio Janet</t>
  </si>
  <si>
    <t>EBV23</t>
  </si>
  <si>
    <t>Echeverria Bustamante Victor Manuel</t>
  </si>
  <si>
    <t>GRG21</t>
  </si>
  <si>
    <t>Garcia Renteria Gabriela</t>
  </si>
  <si>
    <t>GTM21</t>
  </si>
  <si>
    <t>Garita Torres Marcos</t>
  </si>
  <si>
    <t>GPI19</t>
  </si>
  <si>
    <t>Gomez Paloblanco Ismael</t>
  </si>
  <si>
    <t>GOY21</t>
  </si>
  <si>
    <t>Gonzalez Olalde Yadira Janeth</t>
  </si>
  <si>
    <t>GMF05</t>
  </si>
  <si>
    <t>Granados Medina Francisco Esteban</t>
  </si>
  <si>
    <t>0GA21</t>
  </si>
  <si>
    <t>Guerra Aguilar Alejandro</t>
  </si>
  <si>
    <t>GFJ22</t>
  </si>
  <si>
    <t>Guerra Franco José Manuel</t>
  </si>
  <si>
    <t>GHJ29</t>
  </si>
  <si>
    <t>Guerrero Hernandez Juan Carlos</t>
  </si>
  <si>
    <t>GA003</t>
  </si>
  <si>
    <t>Guillen Ayala Juan Carlos</t>
  </si>
  <si>
    <t>GCJ02</t>
  </si>
  <si>
    <t>Gutierrez Carvarin Jacob</t>
  </si>
  <si>
    <t>0HE04</t>
  </si>
  <si>
    <t>Hernandez Espinoza Victor Benjami</t>
  </si>
  <si>
    <t>0HA01</t>
  </si>
  <si>
    <t>Herrera Almaraz Blanca Sofia</t>
  </si>
  <si>
    <t>00003</t>
  </si>
  <si>
    <t>Jimenez Suarez Ludivina</t>
  </si>
  <si>
    <t>LRJ05</t>
  </si>
  <si>
    <t>Lara Rodriguez Jorge Arturo</t>
  </si>
  <si>
    <t>0LU18</t>
  </si>
  <si>
    <t>Lizardi Urzua Arizbeth</t>
  </si>
  <si>
    <t>LTP05</t>
  </si>
  <si>
    <t>Lopez Torres Patricia Guadalupe</t>
  </si>
  <si>
    <t>00LA2</t>
  </si>
  <si>
    <t>Loyola Acosta Carlos Alberto</t>
  </si>
  <si>
    <t>LNJ17</t>
  </si>
  <si>
    <t>Luna Nieto Jose Enrique</t>
  </si>
  <si>
    <t>MCC15</t>
  </si>
  <si>
    <t>Maldonado Cruz Carlos Ivan</t>
  </si>
  <si>
    <t>0ME05</t>
  </si>
  <si>
    <t>Mandujano Estrada  Ilse Georgina</t>
  </si>
  <si>
    <t>MSM13</t>
  </si>
  <si>
    <t>Mandujano Segura Maria De La Luz</t>
  </si>
  <si>
    <t>MDL04</t>
  </si>
  <si>
    <t>Martinez Diaz Leobardo Adrian</t>
  </si>
  <si>
    <t>0MH02</t>
  </si>
  <si>
    <t>Martinez Herrera Cristian</t>
  </si>
  <si>
    <t>MOJ09</t>
  </si>
  <si>
    <t>Martinez Ortiz Josue Alejandro</t>
  </si>
  <si>
    <t>0MV23</t>
  </si>
  <si>
    <t>Mejia Villegas Nallely Beatriz</t>
  </si>
  <si>
    <t>00056</t>
  </si>
  <si>
    <t>Muñoz Macias Marco Alfredo</t>
  </si>
  <si>
    <t>0NA28</t>
  </si>
  <si>
    <t>Nava Ambriz Thania</t>
  </si>
  <si>
    <t>00012</t>
  </si>
  <si>
    <t>Navarrete Rodriguez Maria Teresa</t>
  </si>
  <si>
    <t>00023</t>
  </si>
  <si>
    <t>Navarrete Rodriguez Miguel Angel</t>
  </si>
  <si>
    <t>0NM17</t>
  </si>
  <si>
    <t>Navarro Macias Jennifer</t>
  </si>
  <si>
    <t>0NO05</t>
  </si>
  <si>
    <t>Nieves Osornio Silvestre</t>
  </si>
  <si>
    <t>OHS21</t>
  </si>
  <si>
    <t>Ocampo Hernandez Salvador</t>
  </si>
  <si>
    <t>OOM06</t>
  </si>
  <si>
    <t>Olivares Olalde Ma Guadalupe</t>
  </si>
  <si>
    <t>OVJ20</t>
  </si>
  <si>
    <t>Ordaz Vera Julio Cesar</t>
  </si>
  <si>
    <t>PLJ05</t>
  </si>
  <si>
    <t>Pacheco Leon Juana</t>
  </si>
  <si>
    <t>009</t>
  </si>
  <si>
    <t>Patiño Muñoz Ana Laura</t>
  </si>
  <si>
    <t>PJN06</t>
  </si>
  <si>
    <t>Pescador Jurado Nancy Teresa</t>
  </si>
  <si>
    <t>PBG09</t>
  </si>
  <si>
    <t>Picazo Bastida Gustavo</t>
  </si>
  <si>
    <t>PLL19</t>
  </si>
  <si>
    <t>Prieto Lopez Leobigildo</t>
  </si>
  <si>
    <t>RMJ17</t>
  </si>
  <si>
    <t>Ramirez Moreno Juan Jose</t>
  </si>
  <si>
    <t>RAE06</t>
  </si>
  <si>
    <t>Rodriguez Andrade Erika Yazmin</t>
  </si>
  <si>
    <t>RGR08</t>
  </si>
  <si>
    <t>Romero Gonzalez Roberto</t>
  </si>
  <si>
    <t>RLA07</t>
  </si>
  <si>
    <t>Ruiz Laguna Anabel</t>
  </si>
  <si>
    <t>SCV29</t>
  </si>
  <si>
    <t>Salas Correa Victor Eduardo</t>
  </si>
  <si>
    <t>SCA21</t>
  </si>
  <si>
    <t>Salazar Cal Y Mayor Alan Zabdiel</t>
  </si>
  <si>
    <t>0SM06</t>
  </si>
  <si>
    <t>Salcedo Moreno Janitzy Xochitl</t>
  </si>
  <si>
    <t>0SE03</t>
  </si>
  <si>
    <t>Sanchez Escamilla Rosalba</t>
  </si>
  <si>
    <t>00008</t>
  </si>
  <si>
    <t>Sanchez Veana Javier</t>
  </si>
  <si>
    <t>0SA03</t>
  </si>
  <si>
    <t>Santana Anaya Gildardo Enrique</t>
  </si>
  <si>
    <t>SMD19</t>
  </si>
  <si>
    <t>Segura Mejia Diana Janette</t>
  </si>
  <si>
    <t>SJM18</t>
  </si>
  <si>
    <t>Solorzano Juarez Monica Elisa</t>
  </si>
  <si>
    <t>00018</t>
  </si>
  <si>
    <t>Tierrablanca Sanchez Victor Hugo</t>
  </si>
  <si>
    <t>TPF29</t>
  </si>
  <si>
    <t>Toledo Perez Jose Francisco</t>
  </si>
  <si>
    <t>TCM05</t>
  </si>
  <si>
    <t>Torres Casas Maria Jose</t>
  </si>
  <si>
    <t>TCJ21</t>
  </si>
  <si>
    <t>Tovar Chavez Jose Carmen</t>
  </si>
  <si>
    <t>0VF00</t>
  </si>
  <si>
    <t>Vega Fernandez Amalia</t>
  </si>
  <si>
    <t>VSE16</t>
  </si>
  <si>
    <t>Ventura Santamaria Efrain Enrique</t>
  </si>
  <si>
    <t>YMC14</t>
  </si>
  <si>
    <t>Yerena Martinez Cinthia Guadalupe</t>
  </si>
  <si>
    <t xml:space="preserve">  =============</t>
  </si>
  <si>
    <t>Total Gral.</t>
  </si>
  <si>
    <t xml:space="preserve"> </t>
  </si>
  <si>
    <t>Periodo 9 del 2017-05-01 al 2017-05-15</t>
  </si>
  <si>
    <t>Codigo</t>
  </si>
  <si>
    <t>Cuenta</t>
  </si>
  <si>
    <t>Metodo de pago</t>
  </si>
  <si>
    <t>Importe</t>
  </si>
  <si>
    <t>Nombre</t>
  </si>
  <si>
    <t xml:space="preserve">01 Efectivo </t>
  </si>
  <si>
    <t>Total Efectivo</t>
  </si>
  <si>
    <t>Total de movimientos 4</t>
  </si>
  <si>
    <t>03 Transferencia electrónica de fondos</t>
  </si>
  <si>
    <t>Total Transferencia electrónica de fondos</t>
  </si>
  <si>
    <t>Total de movimientos 6</t>
  </si>
  <si>
    <t>28 Tarjeta de Débito</t>
  </si>
  <si>
    <t>Total Tarjeta de Débito</t>
  </si>
  <si>
    <t>Total de movimientos 58</t>
  </si>
  <si>
    <t>INGENIERIA</t>
  </si>
  <si>
    <t>FACTURA</t>
  </si>
  <si>
    <t>2% NOMINA</t>
  </si>
  <si>
    <t>7.5% COMISION</t>
  </si>
  <si>
    <t>SUBTOTAL</t>
  </si>
  <si>
    <t>IVA</t>
  </si>
  <si>
    <t>TOTAL</t>
  </si>
  <si>
    <t>ALECSA CELAYA, SRL DE CV</t>
  </si>
  <si>
    <t xml:space="preserve">DESGLOSE DE NOMINA </t>
  </si>
  <si>
    <t>CUENTA</t>
  </si>
  <si>
    <t>IMPORTE</t>
  </si>
  <si>
    <t>700-070</t>
  </si>
  <si>
    <t>701-070</t>
  </si>
  <si>
    <t>702-070</t>
  </si>
  <si>
    <t>703-070</t>
  </si>
  <si>
    <t>704-070</t>
  </si>
  <si>
    <t>705-001-070</t>
  </si>
  <si>
    <t>706-070</t>
  </si>
  <si>
    <t>321-001</t>
  </si>
  <si>
    <t>PERIODO 1RA QUINCENA</t>
  </si>
  <si>
    <t>MAYO</t>
  </si>
  <si>
    <t>01/05/2017 AL 15/05/2017</t>
  </si>
  <si>
    <t>ADMINISTRACION</t>
  </si>
  <si>
    <t>ALMANZA MARTINEZ MARIBEL</t>
  </si>
  <si>
    <t>SEMINUEVOS</t>
  </si>
  <si>
    <t>BAEZ MONROY ELIZABETH</t>
  </si>
  <si>
    <t>BALBUENA SALAZAR PATRICIA</t>
  </si>
  <si>
    <t>BALTAZAR CRUZ DESIREE DE JESUS</t>
  </si>
  <si>
    <t>CAMACHO RIVERA MARTHA SARAHI</t>
  </si>
  <si>
    <t>CAMPOS SANCEN LUIS FELIPE</t>
  </si>
  <si>
    <t>COSTO</t>
  </si>
  <si>
    <t>CASTRO MAGUEYAL MIGUEL ANGEL</t>
  </si>
  <si>
    <t>VENTAS</t>
  </si>
  <si>
    <t>DIAZ ROJAS ROCIO JANET</t>
  </si>
  <si>
    <t>DELGADO SIERRA CARLOS</t>
  </si>
  <si>
    <t>ECHEVERRIA BUSTAMANTE VICTOR MANUEL</t>
  </si>
  <si>
    <t>GARCIA RENTERIA GABRIELA</t>
  </si>
  <si>
    <t>GARITA TORRES MARCOS</t>
  </si>
  <si>
    <t>GOMEZ PALOBLANCO ISMAEL</t>
  </si>
  <si>
    <t>GONZALEZ OLALDE YADIRA JANETH</t>
  </si>
  <si>
    <t xml:space="preserve">GRANADOS MEDINA FRANCISCO ESTEBAN </t>
  </si>
  <si>
    <t>SERVICIO</t>
  </si>
  <si>
    <t>GUERRA AGUILAR ALEJANDRO</t>
  </si>
  <si>
    <t>GUERRA FRANCO JOSE MANUEL</t>
  </si>
  <si>
    <t>GUERRERO HERNANDEZ JUAN CARLOS</t>
  </si>
  <si>
    <t>GUILLEN AYALA JUAN CARLOS</t>
  </si>
  <si>
    <t>GUTIERREZ CARVARIN JACOB</t>
  </si>
  <si>
    <t>HERNANDEZ ESPINOZA VICTOR BENJAMIN</t>
  </si>
  <si>
    <t>HERRERA ALMARAZ BLANCA SOFIA</t>
  </si>
  <si>
    <t>JIMENEZ SUAREZ LUDIVINA</t>
  </si>
  <si>
    <t>LARA RODRIGUEZ JORGE ARTURO</t>
  </si>
  <si>
    <t>LIZARDI URZUA ARIZBETH</t>
  </si>
  <si>
    <t>LOPEZ TORRES PATRICIA GUADALUPE</t>
  </si>
  <si>
    <t>LOYOLA ACOSTA CARLOS ALBERTO</t>
  </si>
  <si>
    <t>LUNA NIETO JOSE ENRIQUE</t>
  </si>
  <si>
    <t>MALDONADO CRUZ CARLOS IVAN</t>
  </si>
  <si>
    <t>MANDUJANO ESTRADA ILSE GEORGINA</t>
  </si>
  <si>
    <t xml:space="preserve">MANDUJANO SEGURA MARIA DE LA LUZ </t>
  </si>
  <si>
    <t>MARTINEZ DIAZ LEOBARDO ADRIAN</t>
  </si>
  <si>
    <t>MARTINEZ HERRERA CRISTIAN</t>
  </si>
  <si>
    <t>MARTINEZ ORTIZ JOSUE ALEJANDRO</t>
  </si>
  <si>
    <t>MEJIA VILLEGAS NALLELY BEATRIZ</t>
  </si>
  <si>
    <t>MUÑOZ MACIAS MARCO ALFREDO</t>
  </si>
  <si>
    <t>NAVA AMBRIZ THANIA</t>
  </si>
  <si>
    <t>NAVARRETE RODRIGUEZ MARIA TERESA</t>
  </si>
  <si>
    <t>NAVARRETE RODRIGUEZ MIGUEL ANGEL</t>
  </si>
  <si>
    <t>NAVARRO MACIAS JENIFER</t>
  </si>
  <si>
    <t>NIEVES OSORNIO SILVESTRE</t>
  </si>
  <si>
    <t>OCAMPO HERNANDEZ SALVADOR</t>
  </si>
  <si>
    <t>OLIVARES OLALDE MA.GUADALUPE</t>
  </si>
  <si>
    <t>ORDAZ VERA JULIO CESAR</t>
  </si>
  <si>
    <t>PACHECO LEON JUANA</t>
  </si>
  <si>
    <t>F&amp;I</t>
  </si>
  <si>
    <t>PATIÑO MUÑOZ ANA LAURA</t>
  </si>
  <si>
    <t>PESCADOR JURADO NANCY TERESA</t>
  </si>
  <si>
    <t>PICAZO BASTIDA GUSTAVO</t>
  </si>
  <si>
    <t xml:space="preserve">PRIETO LOPEZ LEOBIGILDO </t>
  </si>
  <si>
    <t>RAMIREZ MORENO JUAN JOSE</t>
  </si>
  <si>
    <t>RODRIGUEZ ANDRADE ERIKA YASMIN</t>
  </si>
  <si>
    <t>ROMERO GONZALEZ ROBERTO</t>
  </si>
  <si>
    <t>REFACCIONES</t>
  </si>
  <si>
    <t>RUIZ LAGUNA ANABEL</t>
  </si>
  <si>
    <t>SALAS CORREA VICTOR EDUARDO</t>
  </si>
  <si>
    <t xml:space="preserve">SALAZAR CAL Y MAYOR ALAN ZABDIEL </t>
  </si>
  <si>
    <t>SALCEDO MORENO JANITZY XOCHITL</t>
  </si>
  <si>
    <t>SANCHEZ ESCAMILLA ROSALBA</t>
  </si>
  <si>
    <t>SANCHEZ VEANA JAVIER</t>
  </si>
  <si>
    <t>SANTANA ANAYA GILDARDO ENRIQUE</t>
  </si>
  <si>
    <t>SEGURA MEJIA DIANA JANETTE</t>
  </si>
  <si>
    <t>SOLORZANO JUAREZ MONICA ELISA</t>
  </si>
  <si>
    <t>TIERRABLANCA SANCHEZ VICTOR HUGO</t>
  </si>
  <si>
    <t>TOLEDO PEREZ JOSE FRANCISCO</t>
  </si>
  <si>
    <t xml:space="preserve">TORRES CASAS MARIA JOSE </t>
  </si>
  <si>
    <t>TOVAR CHAVEZ JOSE CARMEN</t>
  </si>
  <si>
    <t>VEGA FERNANDEZ AMALIA</t>
  </si>
  <si>
    <t>VENTURA SANTAMARIA EFRAIN ENRIQUE</t>
  </si>
  <si>
    <t>YERENA MARTINEZ CINTHIA GUADALUPE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</si>
</sst>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(&quot;$&quot;* #,##0.00_);_(&quot;$&quot;* \(#,##0.00\);_(&quot;$&quot;* &quot;-&quot;??_);_(@_)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11"/>
      <color rgb="FF0000FF"/>
      <name val="Calibri"/>
      <family val="2"/>
      <scheme val="minor"/>
    </font>
    <font>
      <sz val="11"/>
      <color rgb="FF0099FF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9D0707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2" borderId="2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49" fontId="11" fillId="0" borderId="0" xfId="0" applyNumberFormat="1" applyFont="1"/>
    <xf numFmtId="164" fontId="2" fillId="0" borderId="0" xfId="0" applyNumberFormat="1" applyFont="1"/>
    <xf numFmtId="164" fontId="12" fillId="0" borderId="0" xfId="0" applyNumberFormat="1" applyFont="1"/>
    <xf numFmtId="49" fontId="2" fillId="0" borderId="0" xfId="0" applyNumberFormat="1" applyFont="1" applyAlignment="1">
      <alignment horizontal="right"/>
    </xf>
    <xf numFmtId="0" fontId="9" fillId="0" borderId="0" xfId="0" applyFont="1"/>
    <xf numFmtId="164" fontId="9" fillId="0" borderId="0" xfId="0" applyNumberFormat="1" applyFont="1"/>
    <xf numFmtId="49" fontId="9" fillId="0" borderId="0" xfId="0" applyNumberFormat="1" applyFont="1" applyAlignment="1">
      <alignment horizontal="left"/>
    </xf>
    <xf numFmtId="164" fontId="13" fillId="0" borderId="0" xfId="0" applyNumberFormat="1" applyFo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/>
    <xf numFmtId="0" fontId="0" fillId="0" borderId="0" xfId="0" applyAlignment="1"/>
    <xf numFmtId="0" fontId="8" fillId="0" borderId="0" xfId="0" applyFont="1" applyAlignment="1"/>
    <xf numFmtId="0" fontId="5" fillId="0" borderId="0" xfId="0" applyFont="1" applyAlignment="1">
      <alignment horizontal="center"/>
    </xf>
    <xf numFmtId="0" fontId="0" fillId="0" borderId="0" xfId="0"/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8" fillId="0" borderId="0" xfId="0" applyFont="1"/>
    <xf numFmtId="0" fontId="20" fillId="0" borderId="0" xfId="0" applyFont="1"/>
    <xf numFmtId="0" fontId="19" fillId="0" borderId="3" xfId="0" applyFont="1" applyFill="1" applyBorder="1" applyAlignment="1">
      <alignment horizontal="centerContinuous"/>
    </xf>
    <xf numFmtId="165" fontId="19" fillId="0" borderId="3" xfId="0" applyNumberFormat="1" applyFont="1" applyFill="1" applyBorder="1" applyAlignment="1">
      <alignment horizontal="centerContinuous"/>
    </xf>
    <xf numFmtId="165" fontId="0" fillId="0" borderId="0" xfId="0" applyNumberFormat="1"/>
    <xf numFmtId="0" fontId="0" fillId="3" borderId="0" xfId="0" applyFill="1"/>
    <xf numFmtId="165" fontId="0" fillId="3" borderId="0" xfId="0" applyNumberFormat="1" applyFill="1"/>
    <xf numFmtId="0" fontId="2" fillId="0" borderId="0" xfId="0" applyFont="1" applyAlignment="1">
      <alignment horizontal="right"/>
    </xf>
    <xf numFmtId="0" fontId="10" fillId="2" borderId="5" xfId="0" applyFont="1" applyFill="1" applyBorder="1" applyAlignment="1">
      <alignment horizontal="center" vertical="center" wrapText="1"/>
    </xf>
    <xf numFmtId="44" fontId="2" fillId="0" borderId="0" xfId="1" applyFont="1"/>
    <xf numFmtId="44" fontId="22" fillId="0" borderId="1" xfId="0" applyNumberFormat="1" applyFont="1" applyBorder="1"/>
    <xf numFmtId="0" fontId="24" fillId="0" borderId="6" xfId="0" applyFont="1" applyBorder="1"/>
    <xf numFmtId="0" fontId="23" fillId="0" borderId="6" xfId="0" applyFont="1" applyBorder="1"/>
    <xf numFmtId="0" fontId="0" fillId="0" borderId="6" xfId="0" applyFont="1" applyBorder="1"/>
    <xf numFmtId="14" fontId="24" fillId="0" borderId="6" xfId="0" applyNumberFormat="1" applyFont="1" applyBorder="1"/>
    <xf numFmtId="43" fontId="1" fillId="0" borderId="6" xfId="2" applyFont="1" applyBorder="1"/>
    <xf numFmtId="0" fontId="0" fillId="0" borderId="6" xfId="0" applyBorder="1"/>
    <xf numFmtId="43" fontId="1" fillId="0" borderId="7" xfId="2" applyFont="1" applyBorder="1"/>
    <xf numFmtId="43" fontId="1" fillId="0" borderId="8" xfId="2" applyFont="1" applyBorder="1"/>
    <xf numFmtId="43" fontId="1" fillId="0" borderId="9" xfId="2" applyFont="1" applyBorder="1"/>
    <xf numFmtId="43" fontId="1" fillId="0" borderId="10" xfId="2" applyFont="1" applyBorder="1"/>
    <xf numFmtId="43" fontId="23" fillId="0" borderId="9" xfId="2" applyFont="1" applyBorder="1"/>
    <xf numFmtId="0" fontId="25" fillId="0" borderId="4" xfId="0" applyFont="1" applyBorder="1"/>
    <xf numFmtId="0" fontId="25" fillId="0" borderId="4" xfId="0" applyFont="1" applyFill="1" applyBorder="1"/>
    <xf numFmtId="0" fontId="25" fillId="4" borderId="4" xfId="0" applyFont="1" applyFill="1" applyBorder="1"/>
    <xf numFmtId="0" fontId="21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4"/>
  <sheetViews>
    <sheetView tabSelected="1" workbookViewId="0">
      <pane xSplit="2" ySplit="10" topLeftCell="C71" activePane="bottomRight" state="frozen"/>
      <selection pane="topRight" activeCell="C1" sqref="C1"/>
      <selection pane="bottomLeft" activeCell="A11" sqref="A11"/>
      <selection pane="bottomRight" activeCell="J85" sqref="J85"/>
    </sheetView>
  </sheetViews>
  <sheetFormatPr baseColWidth="10" defaultRowHeight="11.25"/>
  <cols>
    <col min="1" max="1" width="7.85546875" style="2" customWidth="1"/>
    <col min="2" max="2" width="27.42578125" style="1" customWidth="1"/>
    <col min="3" max="3" width="13.85546875" style="1" customWidth="1"/>
    <col min="4" max="4" width="11.42578125" style="1"/>
    <col min="5" max="5" width="14.42578125" style="1" customWidth="1"/>
    <col min="6" max="7" width="11.7109375" style="1" bestFit="1" customWidth="1"/>
    <col min="8" max="8" width="14.85546875" style="1" customWidth="1"/>
    <col min="9" max="9" width="12.28515625" style="1" bestFit="1" customWidth="1"/>
    <col min="10" max="10" width="14.28515625" style="1" customWidth="1"/>
    <col min="11" max="16384" width="11.42578125" style="1"/>
  </cols>
  <sheetData>
    <row r="1" spans="1:13" ht="18" customHeight="1">
      <c r="A1" s="3" t="s">
        <v>0</v>
      </c>
      <c r="B1" s="25" t="s">
        <v>163</v>
      </c>
    </row>
    <row r="2" spans="1:13" ht="24.95" customHeight="1">
      <c r="A2" s="4" t="s">
        <v>1</v>
      </c>
      <c r="B2" s="20" t="s">
        <v>2</v>
      </c>
    </row>
    <row r="3" spans="1:13" ht="15">
      <c r="B3" s="22" t="s">
        <v>3</v>
      </c>
    </row>
    <row r="4" spans="1:13" ht="12.75">
      <c r="B4" s="24" t="s">
        <v>4</v>
      </c>
    </row>
    <row r="5" spans="1:13">
      <c r="B5" s="6" t="s">
        <v>5</v>
      </c>
    </row>
    <row r="6" spans="1:13">
      <c r="B6" s="6" t="s">
        <v>6</v>
      </c>
    </row>
    <row r="7" spans="1:13" ht="15.75">
      <c r="E7" s="56" t="s">
        <v>180</v>
      </c>
      <c r="F7" s="56"/>
      <c r="G7" s="56"/>
      <c r="H7" s="56"/>
      <c r="I7" s="56"/>
      <c r="J7" s="56"/>
    </row>
    <row r="8" spans="1:13" s="5" customFormat="1" ht="23.25" thickBot="1">
      <c r="A8" s="8" t="s">
        <v>7</v>
      </c>
      <c r="B8" s="9" t="s">
        <v>8</v>
      </c>
      <c r="C8" s="10" t="s">
        <v>11</v>
      </c>
      <c r="E8" s="39" t="s">
        <v>11</v>
      </c>
      <c r="F8" s="39" t="s">
        <v>181</v>
      </c>
      <c r="G8" s="39" t="s">
        <v>182</v>
      </c>
      <c r="H8" s="39" t="s">
        <v>183</v>
      </c>
      <c r="I8" s="39" t="s">
        <v>184</v>
      </c>
      <c r="J8" s="39" t="s">
        <v>185</v>
      </c>
    </row>
    <row r="9" spans="1:13" ht="12" thickTop="1">
      <c r="A9" s="12" t="s">
        <v>24</v>
      </c>
    </row>
    <row r="11" spans="1:13" ht="15.75">
      <c r="A11" s="2" t="s">
        <v>25</v>
      </c>
      <c r="B11" s="1" t="s">
        <v>26</v>
      </c>
      <c r="C11" s="13">
        <v>21028.81</v>
      </c>
      <c r="E11" s="40">
        <f>+C11</f>
        <v>21028.81</v>
      </c>
      <c r="F11" s="40">
        <f>+E11*2%</f>
        <v>420.57620000000003</v>
      </c>
      <c r="G11" s="40">
        <f>+E11*7.5%</f>
        <v>1577.16075</v>
      </c>
      <c r="H11" s="40">
        <f>SUM(E11:G11)</f>
        <v>23026.54695</v>
      </c>
      <c r="I11" s="40">
        <f>+H11*16%</f>
        <v>3684.2475119999999</v>
      </c>
      <c r="J11" s="40">
        <f>+H11+I11</f>
        <v>26710.794461999998</v>
      </c>
      <c r="L11" s="53" t="s">
        <v>201</v>
      </c>
      <c r="M11" s="53" t="s">
        <v>202</v>
      </c>
    </row>
    <row r="12" spans="1:13" ht="15.75">
      <c r="A12" s="2" t="s">
        <v>27</v>
      </c>
      <c r="B12" s="1" t="s">
        <v>28</v>
      </c>
      <c r="C12" s="13">
        <v>7984.05</v>
      </c>
      <c r="E12" s="40">
        <f t="shared" ref="E12:E75" si="0">+C12</f>
        <v>7984.05</v>
      </c>
      <c r="F12" s="40">
        <f t="shared" ref="F12:F75" si="1">+E12*2%</f>
        <v>159.68100000000001</v>
      </c>
      <c r="G12" s="40">
        <f t="shared" ref="G12:G75" si="2">+E12*7.5%</f>
        <v>598.80375000000004</v>
      </c>
      <c r="H12" s="40">
        <f t="shared" ref="H12:H75" si="3">SUM(E12:G12)</f>
        <v>8742.5347499999989</v>
      </c>
      <c r="I12" s="40">
        <f t="shared" ref="I12:I75" si="4">+H12*16%</f>
        <v>1398.8055599999998</v>
      </c>
      <c r="J12" s="40">
        <f t="shared" ref="J12:J75" si="5">+H12+I12</f>
        <v>10141.34031</v>
      </c>
      <c r="L12" s="53" t="s">
        <v>203</v>
      </c>
      <c r="M12" s="53" t="s">
        <v>204</v>
      </c>
    </row>
    <row r="13" spans="1:13" ht="15.75">
      <c r="A13" s="2" t="s">
        <v>29</v>
      </c>
      <c r="B13" s="1" t="s">
        <v>30</v>
      </c>
      <c r="C13" s="13">
        <v>12000.1</v>
      </c>
      <c r="E13" s="40">
        <f t="shared" si="0"/>
        <v>12000.1</v>
      </c>
      <c r="F13" s="40">
        <f t="shared" si="1"/>
        <v>240.00200000000001</v>
      </c>
      <c r="G13" s="40">
        <f t="shared" si="2"/>
        <v>900.00750000000005</v>
      </c>
      <c r="H13" s="40">
        <f t="shared" si="3"/>
        <v>13140.1095</v>
      </c>
      <c r="I13" s="40">
        <f t="shared" si="4"/>
        <v>2102.41752</v>
      </c>
      <c r="J13" s="40">
        <f t="shared" si="5"/>
        <v>15242.527020000001</v>
      </c>
      <c r="L13" s="53" t="s">
        <v>201</v>
      </c>
      <c r="M13" s="53" t="s">
        <v>205</v>
      </c>
    </row>
    <row r="14" spans="1:13" ht="15.75">
      <c r="A14" s="2" t="s">
        <v>31</v>
      </c>
      <c r="B14" s="1" t="s">
        <v>32</v>
      </c>
      <c r="C14" s="13">
        <v>8000</v>
      </c>
      <c r="E14" s="40">
        <f t="shared" si="0"/>
        <v>8000</v>
      </c>
      <c r="F14" s="40">
        <f t="shared" si="1"/>
        <v>160</v>
      </c>
      <c r="G14" s="40">
        <f t="shared" si="2"/>
        <v>600</v>
      </c>
      <c r="H14" s="40">
        <f t="shared" si="3"/>
        <v>8760</v>
      </c>
      <c r="I14" s="40">
        <f t="shared" si="4"/>
        <v>1401.6000000000001</v>
      </c>
      <c r="J14" s="40">
        <f t="shared" si="5"/>
        <v>10161.6</v>
      </c>
      <c r="L14" s="53" t="s">
        <v>201</v>
      </c>
      <c r="M14" s="53" t="s">
        <v>206</v>
      </c>
    </row>
    <row r="15" spans="1:13" ht="15.75">
      <c r="A15" s="2" t="s">
        <v>33</v>
      </c>
      <c r="B15" s="1" t="s">
        <v>34</v>
      </c>
      <c r="C15" s="13">
        <v>13537.98</v>
      </c>
      <c r="E15" s="40">
        <f t="shared" si="0"/>
        <v>13537.98</v>
      </c>
      <c r="F15" s="40">
        <f t="shared" si="1"/>
        <v>270.75959999999998</v>
      </c>
      <c r="G15" s="40">
        <f t="shared" si="2"/>
        <v>1015.3484999999999</v>
      </c>
      <c r="H15" s="40">
        <f t="shared" si="3"/>
        <v>14824.088099999999</v>
      </c>
      <c r="I15" s="40">
        <f t="shared" si="4"/>
        <v>2371.854096</v>
      </c>
      <c r="J15" s="40">
        <f t="shared" si="5"/>
        <v>17195.942196</v>
      </c>
      <c r="L15" s="53" t="s">
        <v>201</v>
      </c>
      <c r="M15" s="53" t="s">
        <v>207</v>
      </c>
    </row>
    <row r="16" spans="1:13" ht="15.75">
      <c r="A16" s="2" t="s">
        <v>35</v>
      </c>
      <c r="B16" s="1" t="s">
        <v>36</v>
      </c>
      <c r="C16" s="13">
        <v>7500</v>
      </c>
      <c r="E16" s="40">
        <f t="shared" si="0"/>
        <v>7500</v>
      </c>
      <c r="F16" s="40">
        <f t="shared" si="1"/>
        <v>150</v>
      </c>
      <c r="G16" s="40">
        <f t="shared" si="2"/>
        <v>562.5</v>
      </c>
      <c r="H16" s="40">
        <f t="shared" si="3"/>
        <v>8212.5</v>
      </c>
      <c r="I16" s="40">
        <f t="shared" si="4"/>
        <v>1314</v>
      </c>
      <c r="J16" s="40">
        <f t="shared" si="5"/>
        <v>9526.5</v>
      </c>
      <c r="L16" s="53" t="s">
        <v>201</v>
      </c>
      <c r="M16" s="53" t="s">
        <v>208</v>
      </c>
    </row>
    <row r="17" spans="1:13" ht="15.75">
      <c r="A17" s="2" t="s">
        <v>37</v>
      </c>
      <c r="B17" s="1" t="s">
        <v>38</v>
      </c>
      <c r="C17" s="13">
        <v>4096.6000000000004</v>
      </c>
      <c r="E17" s="40">
        <f t="shared" si="0"/>
        <v>4096.6000000000004</v>
      </c>
      <c r="F17" s="40">
        <f t="shared" si="1"/>
        <v>81.932000000000002</v>
      </c>
      <c r="G17" s="40">
        <f t="shared" si="2"/>
        <v>307.245</v>
      </c>
      <c r="H17" s="40">
        <f t="shared" si="3"/>
        <v>4485.777</v>
      </c>
      <c r="I17" s="40">
        <f t="shared" si="4"/>
        <v>717.72432000000003</v>
      </c>
      <c r="J17" s="40">
        <f t="shared" si="5"/>
        <v>5203.5013200000003</v>
      </c>
      <c r="L17" s="53" t="s">
        <v>209</v>
      </c>
      <c r="M17" s="54" t="s">
        <v>210</v>
      </c>
    </row>
    <row r="18" spans="1:13" ht="15.75">
      <c r="A18" s="2" t="s">
        <v>39</v>
      </c>
      <c r="B18" s="1" t="s">
        <v>40</v>
      </c>
      <c r="C18" s="13">
        <v>1582.44</v>
      </c>
      <c r="E18" s="40">
        <f t="shared" si="0"/>
        <v>1582.44</v>
      </c>
      <c r="F18" s="40">
        <f t="shared" si="1"/>
        <v>31.648800000000001</v>
      </c>
      <c r="G18" s="40">
        <f t="shared" si="2"/>
        <v>118.68299999999999</v>
      </c>
      <c r="H18" s="40">
        <f t="shared" si="3"/>
        <v>1732.7718</v>
      </c>
      <c r="I18" s="40">
        <f t="shared" si="4"/>
        <v>277.24348800000001</v>
      </c>
      <c r="J18" s="40">
        <f t="shared" si="5"/>
        <v>2010.0152880000001</v>
      </c>
      <c r="L18" s="53" t="s">
        <v>211</v>
      </c>
      <c r="M18" s="54" t="s">
        <v>212</v>
      </c>
    </row>
    <row r="19" spans="1:13" ht="15.75">
      <c r="A19" s="2" t="s">
        <v>41</v>
      </c>
      <c r="B19" s="1" t="s">
        <v>42</v>
      </c>
      <c r="C19" s="13">
        <v>40306.980000000003</v>
      </c>
      <c r="E19" s="40">
        <f t="shared" si="0"/>
        <v>40306.980000000003</v>
      </c>
      <c r="F19" s="40">
        <f t="shared" si="1"/>
        <v>806.13960000000009</v>
      </c>
      <c r="G19" s="40">
        <f t="shared" si="2"/>
        <v>3023.0235000000002</v>
      </c>
      <c r="H19" s="40">
        <f t="shared" si="3"/>
        <v>44136.143100000008</v>
      </c>
      <c r="I19" s="40">
        <f t="shared" si="4"/>
        <v>7061.7828960000015</v>
      </c>
      <c r="J19" s="40">
        <f t="shared" si="5"/>
        <v>51197.925996000013</v>
      </c>
      <c r="L19" s="55" t="s">
        <v>209</v>
      </c>
      <c r="M19" s="55" t="s">
        <v>213</v>
      </c>
    </row>
    <row r="20" spans="1:13" ht="15.75">
      <c r="A20" s="2" t="s">
        <v>43</v>
      </c>
      <c r="B20" s="1" t="s">
        <v>44</v>
      </c>
      <c r="C20" s="13">
        <v>3850.6</v>
      </c>
      <c r="E20" s="40">
        <f t="shared" si="0"/>
        <v>3850.6</v>
      </c>
      <c r="F20" s="40">
        <f t="shared" si="1"/>
        <v>77.012</v>
      </c>
      <c r="G20" s="40">
        <f t="shared" si="2"/>
        <v>288.79499999999996</v>
      </c>
      <c r="H20" s="40">
        <f t="shared" si="3"/>
        <v>4216.4070000000002</v>
      </c>
      <c r="I20" s="40">
        <f t="shared" si="4"/>
        <v>674.62512000000004</v>
      </c>
      <c r="J20" s="40">
        <f t="shared" si="5"/>
        <v>4891.0321199999998</v>
      </c>
      <c r="L20" s="53" t="s">
        <v>209</v>
      </c>
      <c r="M20" s="54" t="s">
        <v>214</v>
      </c>
    </row>
    <row r="21" spans="1:13" ht="15.75">
      <c r="A21" s="2" t="s">
        <v>45</v>
      </c>
      <c r="B21" s="1" t="s">
        <v>46</v>
      </c>
      <c r="C21" s="13">
        <v>5166.71</v>
      </c>
      <c r="E21" s="40">
        <f t="shared" si="0"/>
        <v>5166.71</v>
      </c>
      <c r="F21" s="40">
        <f t="shared" si="1"/>
        <v>103.33420000000001</v>
      </c>
      <c r="G21" s="40">
        <f t="shared" si="2"/>
        <v>387.50324999999998</v>
      </c>
      <c r="H21" s="40">
        <f t="shared" si="3"/>
        <v>5657.54745</v>
      </c>
      <c r="I21" s="40">
        <f t="shared" si="4"/>
        <v>905.20759199999998</v>
      </c>
      <c r="J21" s="40">
        <f t="shared" si="5"/>
        <v>6562.7550419999998</v>
      </c>
      <c r="L21" s="53" t="s">
        <v>211</v>
      </c>
      <c r="M21" s="54" t="s">
        <v>215</v>
      </c>
    </row>
    <row r="22" spans="1:13" ht="15.75">
      <c r="A22" s="2" t="s">
        <v>47</v>
      </c>
      <c r="B22" s="1" t="s">
        <v>48</v>
      </c>
      <c r="C22" s="13">
        <v>4333.2</v>
      </c>
      <c r="E22" s="40">
        <f t="shared" si="0"/>
        <v>4333.2</v>
      </c>
      <c r="F22" s="40">
        <f t="shared" si="1"/>
        <v>86.664000000000001</v>
      </c>
      <c r="G22" s="40">
        <f t="shared" si="2"/>
        <v>324.98999999999995</v>
      </c>
      <c r="H22" s="40">
        <f t="shared" si="3"/>
        <v>4744.8539999999994</v>
      </c>
      <c r="I22" s="40">
        <f t="shared" si="4"/>
        <v>759.17663999999991</v>
      </c>
      <c r="J22" s="40">
        <f t="shared" si="5"/>
        <v>5504.030639999999</v>
      </c>
      <c r="L22" s="53" t="s">
        <v>201</v>
      </c>
      <c r="M22" s="54" t="s">
        <v>216</v>
      </c>
    </row>
    <row r="23" spans="1:13" ht="15.75">
      <c r="A23" s="2" t="s">
        <v>49</v>
      </c>
      <c r="B23" s="1" t="s">
        <v>50</v>
      </c>
      <c r="C23" s="13">
        <v>2853.1</v>
      </c>
      <c r="E23" s="40">
        <f t="shared" si="0"/>
        <v>2853.1</v>
      </c>
      <c r="F23" s="40">
        <f t="shared" si="1"/>
        <v>57.061999999999998</v>
      </c>
      <c r="G23" s="40">
        <f t="shared" si="2"/>
        <v>213.98249999999999</v>
      </c>
      <c r="H23" s="40">
        <f t="shared" si="3"/>
        <v>3124.1444999999999</v>
      </c>
      <c r="I23" s="40">
        <f t="shared" si="4"/>
        <v>499.86311999999998</v>
      </c>
      <c r="J23" s="40">
        <f t="shared" si="5"/>
        <v>3624.0076199999999</v>
      </c>
      <c r="L23" s="53" t="s">
        <v>209</v>
      </c>
      <c r="M23" s="54" t="s">
        <v>217</v>
      </c>
    </row>
    <row r="24" spans="1:13" ht="15.75">
      <c r="A24" s="2" t="s">
        <v>51</v>
      </c>
      <c r="B24" s="1" t="s">
        <v>52</v>
      </c>
      <c r="C24" s="13">
        <v>5500.05</v>
      </c>
      <c r="E24" s="40">
        <f t="shared" si="0"/>
        <v>5500.05</v>
      </c>
      <c r="F24" s="40">
        <f t="shared" si="1"/>
        <v>110.001</v>
      </c>
      <c r="G24" s="40">
        <f t="shared" si="2"/>
        <v>412.50375000000003</v>
      </c>
      <c r="H24" s="40">
        <f t="shared" si="3"/>
        <v>6022.5547500000002</v>
      </c>
      <c r="I24" s="40">
        <f t="shared" si="4"/>
        <v>963.60876000000007</v>
      </c>
      <c r="J24" s="40">
        <f t="shared" si="5"/>
        <v>6986.1635100000003</v>
      </c>
      <c r="L24" s="53" t="s">
        <v>211</v>
      </c>
      <c r="M24" s="54" t="s">
        <v>218</v>
      </c>
    </row>
    <row r="25" spans="1:13" ht="15.75">
      <c r="A25" s="2" t="s">
        <v>53</v>
      </c>
      <c r="B25" s="1" t="s">
        <v>54</v>
      </c>
      <c r="C25" s="13">
        <v>2200</v>
      </c>
      <c r="E25" s="40">
        <f t="shared" si="0"/>
        <v>2200</v>
      </c>
      <c r="F25" s="40">
        <f t="shared" si="1"/>
        <v>44</v>
      </c>
      <c r="G25" s="40">
        <f t="shared" si="2"/>
        <v>165</v>
      </c>
      <c r="H25" s="40">
        <f t="shared" si="3"/>
        <v>2409</v>
      </c>
      <c r="I25" s="40">
        <f t="shared" si="4"/>
        <v>385.44</v>
      </c>
      <c r="J25" s="40">
        <f t="shared" si="5"/>
        <v>2794.44</v>
      </c>
      <c r="L25" s="55" t="s">
        <v>201</v>
      </c>
      <c r="M25" s="55" t="s">
        <v>219</v>
      </c>
    </row>
    <row r="26" spans="1:13" ht="15.75">
      <c r="A26" s="2" t="s">
        <v>55</v>
      </c>
      <c r="B26" s="1" t="s">
        <v>56</v>
      </c>
      <c r="C26" s="13">
        <v>18536.53</v>
      </c>
      <c r="E26" s="40">
        <f t="shared" si="0"/>
        <v>18536.53</v>
      </c>
      <c r="F26" s="40">
        <f t="shared" si="1"/>
        <v>370.73059999999998</v>
      </c>
      <c r="G26" s="40">
        <f t="shared" si="2"/>
        <v>1390.23975</v>
      </c>
      <c r="H26" s="40">
        <f t="shared" si="3"/>
        <v>20297.500349999998</v>
      </c>
      <c r="I26" s="40">
        <f t="shared" si="4"/>
        <v>3247.6000559999998</v>
      </c>
      <c r="J26" s="40">
        <f t="shared" si="5"/>
        <v>23545.100405999998</v>
      </c>
      <c r="L26" s="53" t="s">
        <v>220</v>
      </c>
      <c r="M26" s="54" t="s">
        <v>221</v>
      </c>
    </row>
    <row r="27" spans="1:13" ht="15.75">
      <c r="A27" s="2" t="s">
        <v>57</v>
      </c>
      <c r="B27" s="1" t="s">
        <v>58</v>
      </c>
      <c r="C27" s="13">
        <v>4880.6000000000004</v>
      </c>
      <c r="E27" s="40">
        <f t="shared" si="0"/>
        <v>4880.6000000000004</v>
      </c>
      <c r="F27" s="40">
        <f t="shared" si="1"/>
        <v>97.612000000000009</v>
      </c>
      <c r="G27" s="40">
        <f t="shared" si="2"/>
        <v>366.04500000000002</v>
      </c>
      <c r="H27" s="40">
        <f t="shared" si="3"/>
        <v>5344.2570000000005</v>
      </c>
      <c r="I27" s="40">
        <f t="shared" si="4"/>
        <v>855.08112000000006</v>
      </c>
      <c r="J27" s="40">
        <f t="shared" si="5"/>
        <v>6199.3381200000003</v>
      </c>
      <c r="L27" s="53" t="s">
        <v>209</v>
      </c>
      <c r="M27" s="54" t="s">
        <v>222</v>
      </c>
    </row>
    <row r="28" spans="1:13" ht="15.75">
      <c r="A28" s="2" t="s">
        <v>59</v>
      </c>
      <c r="B28" s="1" t="s">
        <v>60</v>
      </c>
      <c r="C28" s="13">
        <v>4840.6000000000004</v>
      </c>
      <c r="E28" s="40">
        <f t="shared" si="0"/>
        <v>4840.6000000000004</v>
      </c>
      <c r="F28" s="40">
        <f t="shared" si="1"/>
        <v>96.812000000000012</v>
      </c>
      <c r="G28" s="40">
        <f t="shared" si="2"/>
        <v>363.04500000000002</v>
      </c>
      <c r="H28" s="40">
        <f t="shared" si="3"/>
        <v>5300.4570000000003</v>
      </c>
      <c r="I28" s="40">
        <f t="shared" si="4"/>
        <v>848.07312000000002</v>
      </c>
      <c r="J28" s="40">
        <f t="shared" si="5"/>
        <v>6148.5301200000004</v>
      </c>
      <c r="L28" s="53" t="s">
        <v>209</v>
      </c>
      <c r="M28" s="53" t="s">
        <v>223</v>
      </c>
    </row>
    <row r="29" spans="1:13" ht="15.75">
      <c r="A29" s="2" t="s">
        <v>61</v>
      </c>
      <c r="B29" s="1" t="s">
        <v>62</v>
      </c>
      <c r="C29" s="13">
        <v>12225.05</v>
      </c>
      <c r="E29" s="40">
        <f t="shared" si="0"/>
        <v>12225.05</v>
      </c>
      <c r="F29" s="40">
        <f t="shared" si="1"/>
        <v>244.50099999999998</v>
      </c>
      <c r="G29" s="40">
        <f t="shared" si="2"/>
        <v>916.87874999999997</v>
      </c>
      <c r="H29" s="40">
        <f t="shared" si="3"/>
        <v>13386.429749999999</v>
      </c>
      <c r="I29" s="40">
        <f t="shared" si="4"/>
        <v>2141.8287599999999</v>
      </c>
      <c r="J29" s="40">
        <f t="shared" si="5"/>
        <v>15528.25851</v>
      </c>
      <c r="L29" s="53" t="s">
        <v>203</v>
      </c>
      <c r="M29" s="53" t="s">
        <v>224</v>
      </c>
    </row>
    <row r="30" spans="1:13" ht="15.75">
      <c r="A30" s="2" t="s">
        <v>63</v>
      </c>
      <c r="B30" s="1" t="s">
        <v>64</v>
      </c>
      <c r="C30" s="13">
        <v>4333.3500000000004</v>
      </c>
      <c r="E30" s="40">
        <f t="shared" si="0"/>
        <v>4333.3500000000004</v>
      </c>
      <c r="F30" s="40">
        <f t="shared" si="1"/>
        <v>86.667000000000016</v>
      </c>
      <c r="G30" s="40">
        <f t="shared" si="2"/>
        <v>325.00125000000003</v>
      </c>
      <c r="H30" s="40">
        <f t="shared" si="3"/>
        <v>4745.018250000001</v>
      </c>
      <c r="I30" s="40">
        <f t="shared" si="4"/>
        <v>759.20292000000018</v>
      </c>
      <c r="J30" s="40">
        <f t="shared" si="5"/>
        <v>5504.2211700000007</v>
      </c>
      <c r="L30" s="53" t="s">
        <v>201</v>
      </c>
      <c r="M30" s="53" t="s">
        <v>225</v>
      </c>
    </row>
    <row r="31" spans="1:13" ht="15.75">
      <c r="A31" s="2" t="s">
        <v>65</v>
      </c>
      <c r="B31" s="1" t="s">
        <v>66</v>
      </c>
      <c r="C31" s="13">
        <v>307556.71999999997</v>
      </c>
      <c r="E31" s="40">
        <f t="shared" si="0"/>
        <v>307556.71999999997</v>
      </c>
      <c r="F31" s="40">
        <f t="shared" si="1"/>
        <v>6151.1343999999999</v>
      </c>
      <c r="G31" s="40">
        <f t="shared" si="2"/>
        <v>23066.753999999997</v>
      </c>
      <c r="H31" s="40">
        <f t="shared" si="3"/>
        <v>336774.60839999997</v>
      </c>
      <c r="I31" s="40">
        <f t="shared" si="4"/>
        <v>53883.937343999998</v>
      </c>
      <c r="J31" s="40">
        <f t="shared" si="5"/>
        <v>390658.54574399994</v>
      </c>
      <c r="L31" s="53" t="s">
        <v>211</v>
      </c>
      <c r="M31" s="53" t="s">
        <v>226</v>
      </c>
    </row>
    <row r="32" spans="1:13" ht="15.75">
      <c r="A32" s="2" t="s">
        <v>67</v>
      </c>
      <c r="B32" s="1" t="s">
        <v>68</v>
      </c>
      <c r="C32" s="13">
        <v>10112.049999999999</v>
      </c>
      <c r="E32" s="40">
        <f t="shared" si="0"/>
        <v>10112.049999999999</v>
      </c>
      <c r="F32" s="40">
        <f t="shared" si="1"/>
        <v>202.24099999999999</v>
      </c>
      <c r="G32" s="40">
        <f t="shared" si="2"/>
        <v>758.40374999999995</v>
      </c>
      <c r="H32" s="40">
        <f t="shared" si="3"/>
        <v>11072.694749999999</v>
      </c>
      <c r="I32" s="40">
        <f t="shared" si="4"/>
        <v>1771.6311599999999</v>
      </c>
      <c r="J32" s="40">
        <f t="shared" si="5"/>
        <v>12844.32591</v>
      </c>
      <c r="L32" s="53" t="s">
        <v>211</v>
      </c>
      <c r="M32" s="54" t="s">
        <v>227</v>
      </c>
    </row>
    <row r="33" spans="1:13" ht="15.75">
      <c r="A33" s="2" t="s">
        <v>69</v>
      </c>
      <c r="B33" s="1" t="s">
        <v>70</v>
      </c>
      <c r="C33" s="13">
        <v>38036.25</v>
      </c>
      <c r="E33" s="40">
        <f t="shared" si="0"/>
        <v>38036.25</v>
      </c>
      <c r="F33" s="40">
        <f t="shared" si="1"/>
        <v>760.72500000000002</v>
      </c>
      <c r="G33" s="40">
        <f t="shared" si="2"/>
        <v>2852.71875</v>
      </c>
      <c r="H33" s="40">
        <f t="shared" si="3"/>
        <v>41649.693749999999</v>
      </c>
      <c r="I33" s="40">
        <f t="shared" si="4"/>
        <v>6663.951</v>
      </c>
      <c r="J33" s="40">
        <f t="shared" si="5"/>
        <v>48313.644749999999</v>
      </c>
      <c r="L33" s="53" t="s">
        <v>201</v>
      </c>
      <c r="M33" s="54" t="s">
        <v>228</v>
      </c>
    </row>
    <row r="34" spans="1:13" ht="15.75">
      <c r="A34" s="2" t="s">
        <v>71</v>
      </c>
      <c r="B34" s="1" t="s">
        <v>72</v>
      </c>
      <c r="C34" s="13">
        <v>1245.44</v>
      </c>
      <c r="E34" s="40">
        <f t="shared" si="0"/>
        <v>1245.44</v>
      </c>
      <c r="F34" s="40">
        <f t="shared" si="1"/>
        <v>24.908800000000003</v>
      </c>
      <c r="G34" s="40">
        <f t="shared" si="2"/>
        <v>93.408000000000001</v>
      </c>
      <c r="H34" s="40">
        <f t="shared" si="3"/>
        <v>1363.7567999999999</v>
      </c>
      <c r="I34" s="40">
        <f t="shared" si="4"/>
        <v>218.201088</v>
      </c>
      <c r="J34" s="40">
        <f t="shared" si="5"/>
        <v>1581.9578879999999</v>
      </c>
      <c r="L34" s="55" t="s">
        <v>209</v>
      </c>
      <c r="M34" s="55" t="s">
        <v>229</v>
      </c>
    </row>
    <row r="35" spans="1:13" ht="15.75">
      <c r="A35" s="2" t="s">
        <v>73</v>
      </c>
      <c r="B35" s="1" t="s">
        <v>74</v>
      </c>
      <c r="C35" s="13">
        <v>22764.240000000002</v>
      </c>
      <c r="E35" s="40">
        <f t="shared" si="0"/>
        <v>22764.240000000002</v>
      </c>
      <c r="F35" s="40">
        <f t="shared" si="1"/>
        <v>455.28480000000002</v>
      </c>
      <c r="G35" s="40">
        <f t="shared" si="2"/>
        <v>1707.318</v>
      </c>
      <c r="H35" s="40">
        <f t="shared" si="3"/>
        <v>24926.842800000002</v>
      </c>
      <c r="I35" s="40">
        <f t="shared" si="4"/>
        <v>3988.2948480000005</v>
      </c>
      <c r="J35" s="40">
        <f t="shared" si="5"/>
        <v>28915.137648000004</v>
      </c>
      <c r="L35" s="53" t="s">
        <v>201</v>
      </c>
      <c r="M35" s="54" t="s">
        <v>230</v>
      </c>
    </row>
    <row r="36" spans="1:13" ht="15.75">
      <c r="A36" s="2" t="s">
        <v>75</v>
      </c>
      <c r="B36" s="1" t="s">
        <v>76</v>
      </c>
      <c r="C36" s="13">
        <v>5499.95</v>
      </c>
      <c r="E36" s="40">
        <f t="shared" si="0"/>
        <v>5499.95</v>
      </c>
      <c r="F36" s="40">
        <f t="shared" si="1"/>
        <v>109.999</v>
      </c>
      <c r="G36" s="40">
        <f t="shared" si="2"/>
        <v>412.49624999999997</v>
      </c>
      <c r="H36" s="40">
        <f t="shared" si="3"/>
        <v>6022.4452499999998</v>
      </c>
      <c r="I36" s="40">
        <f t="shared" si="4"/>
        <v>963.59123999999997</v>
      </c>
      <c r="J36" s="40">
        <f t="shared" si="5"/>
        <v>6986.0364899999995</v>
      </c>
      <c r="L36" s="53" t="s">
        <v>201</v>
      </c>
      <c r="M36" s="54" t="s">
        <v>231</v>
      </c>
    </row>
    <row r="37" spans="1:13" ht="15.75">
      <c r="A37" s="2" t="s">
        <v>77</v>
      </c>
      <c r="B37" s="1" t="s">
        <v>78</v>
      </c>
      <c r="C37" s="13">
        <v>2250</v>
      </c>
      <c r="E37" s="40">
        <f t="shared" si="0"/>
        <v>2250</v>
      </c>
      <c r="F37" s="40">
        <f t="shared" si="1"/>
        <v>45</v>
      </c>
      <c r="G37" s="40">
        <f t="shared" si="2"/>
        <v>168.75</v>
      </c>
      <c r="H37" s="40">
        <f t="shared" si="3"/>
        <v>2463.75</v>
      </c>
      <c r="I37" s="40">
        <f t="shared" si="4"/>
        <v>394.2</v>
      </c>
      <c r="J37" s="40">
        <f t="shared" si="5"/>
        <v>2857.95</v>
      </c>
      <c r="L37" s="53" t="s">
        <v>211</v>
      </c>
      <c r="M37" s="54" t="s">
        <v>232</v>
      </c>
    </row>
    <row r="38" spans="1:13" ht="15.75">
      <c r="A38" s="2" t="s">
        <v>79</v>
      </c>
      <c r="B38" s="1" t="s">
        <v>80</v>
      </c>
      <c r="C38" s="13">
        <v>3743</v>
      </c>
      <c r="E38" s="40">
        <f t="shared" si="0"/>
        <v>3743</v>
      </c>
      <c r="F38" s="40">
        <f t="shared" si="1"/>
        <v>74.86</v>
      </c>
      <c r="G38" s="40">
        <f t="shared" si="2"/>
        <v>280.72499999999997</v>
      </c>
      <c r="H38" s="40">
        <f t="shared" si="3"/>
        <v>4098.585</v>
      </c>
      <c r="I38" s="40">
        <f t="shared" si="4"/>
        <v>655.77359999999999</v>
      </c>
      <c r="J38" s="40">
        <f t="shared" si="5"/>
        <v>4754.3585999999996</v>
      </c>
      <c r="L38" s="53" t="s">
        <v>209</v>
      </c>
      <c r="M38" s="54" t="s">
        <v>233</v>
      </c>
    </row>
    <row r="39" spans="1:13" ht="15.75">
      <c r="A39" s="2" t="s">
        <v>81</v>
      </c>
      <c r="B39" s="1" t="s">
        <v>82</v>
      </c>
      <c r="C39" s="13">
        <v>5090.6000000000004</v>
      </c>
      <c r="E39" s="40">
        <f t="shared" si="0"/>
        <v>5090.6000000000004</v>
      </c>
      <c r="F39" s="40">
        <f t="shared" si="1"/>
        <v>101.81200000000001</v>
      </c>
      <c r="G39" s="40">
        <f t="shared" si="2"/>
        <v>381.79500000000002</v>
      </c>
      <c r="H39" s="40">
        <f t="shared" si="3"/>
        <v>5574.2070000000003</v>
      </c>
      <c r="I39" s="40">
        <f t="shared" si="4"/>
        <v>891.87312000000009</v>
      </c>
      <c r="J39" s="40">
        <f t="shared" si="5"/>
        <v>6466.0801200000005</v>
      </c>
      <c r="L39" s="53" t="s">
        <v>209</v>
      </c>
      <c r="M39" s="54" t="s">
        <v>234</v>
      </c>
    </row>
    <row r="40" spans="1:13" ht="15.75">
      <c r="A40" s="2" t="s">
        <v>83</v>
      </c>
      <c r="B40" s="1" t="s">
        <v>84</v>
      </c>
      <c r="C40" s="13">
        <v>7984.05</v>
      </c>
      <c r="E40" s="40">
        <f t="shared" si="0"/>
        <v>7984.05</v>
      </c>
      <c r="F40" s="40">
        <f t="shared" si="1"/>
        <v>159.68100000000001</v>
      </c>
      <c r="G40" s="40">
        <f t="shared" si="2"/>
        <v>598.80375000000004</v>
      </c>
      <c r="H40" s="40">
        <f t="shared" si="3"/>
        <v>8742.5347499999989</v>
      </c>
      <c r="I40" s="40">
        <f t="shared" si="4"/>
        <v>1398.8055599999998</v>
      </c>
      <c r="J40" s="40">
        <f t="shared" si="5"/>
        <v>10141.34031</v>
      </c>
      <c r="L40" s="53" t="s">
        <v>211</v>
      </c>
      <c r="M40" s="54" t="s">
        <v>235</v>
      </c>
    </row>
    <row r="41" spans="1:13" ht="15.75">
      <c r="A41" s="2" t="s">
        <v>85</v>
      </c>
      <c r="B41" s="1" t="s">
        <v>86</v>
      </c>
      <c r="C41" s="13">
        <v>7984.05</v>
      </c>
      <c r="E41" s="40">
        <f t="shared" si="0"/>
        <v>7984.05</v>
      </c>
      <c r="F41" s="40">
        <f t="shared" si="1"/>
        <v>159.68100000000001</v>
      </c>
      <c r="G41" s="40">
        <f t="shared" si="2"/>
        <v>598.80375000000004</v>
      </c>
      <c r="H41" s="40">
        <f t="shared" si="3"/>
        <v>8742.5347499999989</v>
      </c>
      <c r="I41" s="40">
        <f t="shared" si="4"/>
        <v>1398.8055599999998</v>
      </c>
      <c r="J41" s="40">
        <f t="shared" si="5"/>
        <v>10141.34031</v>
      </c>
      <c r="L41" s="53" t="s">
        <v>211</v>
      </c>
      <c r="M41" s="54" t="s">
        <v>236</v>
      </c>
    </row>
    <row r="42" spans="1:13" ht="15.75">
      <c r="A42" s="2" t="s">
        <v>87</v>
      </c>
      <c r="B42" s="1" t="s">
        <v>88</v>
      </c>
      <c r="C42" s="13">
        <v>5556.6</v>
      </c>
      <c r="E42" s="40">
        <f t="shared" si="0"/>
        <v>5556.6</v>
      </c>
      <c r="F42" s="40">
        <f t="shared" si="1"/>
        <v>111.13200000000001</v>
      </c>
      <c r="G42" s="40">
        <f t="shared" si="2"/>
        <v>416.745</v>
      </c>
      <c r="H42" s="40">
        <f t="shared" si="3"/>
        <v>6084.4769999999999</v>
      </c>
      <c r="I42" s="40">
        <f t="shared" si="4"/>
        <v>973.51631999999995</v>
      </c>
      <c r="J42" s="40">
        <f t="shared" si="5"/>
        <v>7057.9933199999996</v>
      </c>
      <c r="L42" s="54" t="s">
        <v>209</v>
      </c>
      <c r="M42" s="54" t="s">
        <v>237</v>
      </c>
    </row>
    <row r="43" spans="1:13" ht="15.75">
      <c r="A43" s="2" t="s">
        <v>89</v>
      </c>
      <c r="B43" s="1" t="s">
        <v>90</v>
      </c>
      <c r="C43" s="13">
        <v>4945.6000000000004</v>
      </c>
      <c r="E43" s="40">
        <f t="shared" si="0"/>
        <v>4945.6000000000004</v>
      </c>
      <c r="F43" s="40">
        <f t="shared" si="1"/>
        <v>98.912000000000006</v>
      </c>
      <c r="G43" s="40">
        <f t="shared" si="2"/>
        <v>370.92</v>
      </c>
      <c r="H43" s="40">
        <f t="shared" si="3"/>
        <v>5415.4320000000007</v>
      </c>
      <c r="I43" s="40">
        <f t="shared" si="4"/>
        <v>866.46912000000009</v>
      </c>
      <c r="J43" s="40">
        <f t="shared" si="5"/>
        <v>6281.9011200000004</v>
      </c>
      <c r="L43" s="53" t="s">
        <v>209</v>
      </c>
      <c r="M43" s="53" t="s">
        <v>238</v>
      </c>
    </row>
    <row r="44" spans="1:13" ht="15.75">
      <c r="A44" s="2" t="s">
        <v>91</v>
      </c>
      <c r="B44" s="1" t="s">
        <v>92</v>
      </c>
      <c r="C44" s="13">
        <v>9281.0499999999993</v>
      </c>
      <c r="E44" s="40">
        <f t="shared" si="0"/>
        <v>9281.0499999999993</v>
      </c>
      <c r="F44" s="40">
        <f t="shared" si="1"/>
        <v>185.62099999999998</v>
      </c>
      <c r="G44" s="40">
        <f t="shared" si="2"/>
        <v>696.0787499999999</v>
      </c>
      <c r="H44" s="40">
        <f t="shared" si="3"/>
        <v>10162.749749999999</v>
      </c>
      <c r="I44" s="40">
        <f t="shared" si="4"/>
        <v>1626.0399599999998</v>
      </c>
      <c r="J44" s="40">
        <f t="shared" si="5"/>
        <v>11788.789709999999</v>
      </c>
      <c r="L44" s="54" t="s">
        <v>201</v>
      </c>
      <c r="M44" s="54" t="s">
        <v>239</v>
      </c>
    </row>
    <row r="45" spans="1:13" ht="15.75">
      <c r="A45" s="2" t="s">
        <v>93</v>
      </c>
      <c r="B45" s="1" t="s">
        <v>94</v>
      </c>
      <c r="C45" s="13">
        <v>4053</v>
      </c>
      <c r="E45" s="40">
        <f t="shared" si="0"/>
        <v>4053</v>
      </c>
      <c r="F45" s="40">
        <f t="shared" si="1"/>
        <v>81.06</v>
      </c>
      <c r="G45" s="40">
        <f t="shared" si="2"/>
        <v>303.97499999999997</v>
      </c>
      <c r="H45" s="40">
        <f t="shared" si="3"/>
        <v>4438.0350000000008</v>
      </c>
      <c r="I45" s="40">
        <f t="shared" si="4"/>
        <v>710.08560000000011</v>
      </c>
      <c r="J45" s="40">
        <f t="shared" si="5"/>
        <v>5148.1206000000011</v>
      </c>
      <c r="L45" s="54" t="s">
        <v>220</v>
      </c>
      <c r="M45" s="54" t="s">
        <v>240</v>
      </c>
    </row>
    <row r="46" spans="1:13" ht="15.75">
      <c r="A46" s="2" t="s">
        <v>95</v>
      </c>
      <c r="B46" s="1" t="s">
        <v>96</v>
      </c>
      <c r="C46" s="13">
        <v>11148.43</v>
      </c>
      <c r="E46" s="40">
        <f t="shared" si="0"/>
        <v>11148.43</v>
      </c>
      <c r="F46" s="40">
        <f t="shared" si="1"/>
        <v>222.96860000000001</v>
      </c>
      <c r="G46" s="40">
        <f t="shared" si="2"/>
        <v>836.13225</v>
      </c>
      <c r="H46" s="40">
        <f t="shared" si="3"/>
        <v>12207.530850000001</v>
      </c>
      <c r="I46" s="40">
        <f t="shared" si="4"/>
        <v>1953.2049360000001</v>
      </c>
      <c r="J46" s="40">
        <f t="shared" si="5"/>
        <v>14160.735786000001</v>
      </c>
      <c r="L46" s="53" t="s">
        <v>211</v>
      </c>
      <c r="M46" s="53" t="s">
        <v>241</v>
      </c>
    </row>
    <row r="47" spans="1:13" ht="15.75">
      <c r="A47" s="2" t="s">
        <v>97</v>
      </c>
      <c r="B47" s="1" t="s">
        <v>98</v>
      </c>
      <c r="C47" s="13">
        <v>10301.4</v>
      </c>
      <c r="E47" s="40">
        <f t="shared" si="0"/>
        <v>10301.4</v>
      </c>
      <c r="F47" s="40">
        <f t="shared" si="1"/>
        <v>206.02799999999999</v>
      </c>
      <c r="G47" s="40">
        <f t="shared" si="2"/>
        <v>772.6049999999999</v>
      </c>
      <c r="H47" s="40">
        <f t="shared" si="3"/>
        <v>11280.032999999999</v>
      </c>
      <c r="I47" s="40">
        <f t="shared" si="4"/>
        <v>1804.80528</v>
      </c>
      <c r="J47" s="40">
        <f t="shared" si="5"/>
        <v>13084.83828</v>
      </c>
      <c r="L47" s="53" t="s">
        <v>220</v>
      </c>
      <c r="M47" s="54" t="s">
        <v>242</v>
      </c>
    </row>
    <row r="48" spans="1:13" ht="15.75">
      <c r="A48" s="2" t="s">
        <v>99</v>
      </c>
      <c r="B48" s="1" t="s">
        <v>100</v>
      </c>
      <c r="C48" s="13">
        <v>64487.33</v>
      </c>
      <c r="E48" s="40">
        <f t="shared" si="0"/>
        <v>64487.33</v>
      </c>
      <c r="F48" s="40">
        <f t="shared" si="1"/>
        <v>1289.7466000000002</v>
      </c>
      <c r="G48" s="40">
        <f t="shared" si="2"/>
        <v>4836.5497500000001</v>
      </c>
      <c r="H48" s="40">
        <f t="shared" si="3"/>
        <v>70613.626350000006</v>
      </c>
      <c r="I48" s="40">
        <f t="shared" si="4"/>
        <v>11298.180216000001</v>
      </c>
      <c r="J48" s="40">
        <f t="shared" si="5"/>
        <v>81911.806566000014</v>
      </c>
      <c r="L48" s="53" t="s">
        <v>211</v>
      </c>
      <c r="M48" s="53" t="s">
        <v>243</v>
      </c>
    </row>
    <row r="49" spans="1:13" ht="15.75">
      <c r="A49" s="2" t="s">
        <v>101</v>
      </c>
      <c r="B49" s="1" t="s">
        <v>102</v>
      </c>
      <c r="C49" s="13">
        <v>4000.1</v>
      </c>
      <c r="E49" s="40">
        <f t="shared" si="0"/>
        <v>4000.1</v>
      </c>
      <c r="F49" s="40">
        <f t="shared" si="1"/>
        <v>80.001999999999995</v>
      </c>
      <c r="G49" s="40">
        <f t="shared" si="2"/>
        <v>300.00749999999999</v>
      </c>
      <c r="H49" s="40">
        <f t="shared" si="3"/>
        <v>4380.1094999999996</v>
      </c>
      <c r="I49" s="40">
        <f t="shared" si="4"/>
        <v>700.81751999999994</v>
      </c>
      <c r="J49" s="40">
        <f t="shared" si="5"/>
        <v>5080.9270199999992</v>
      </c>
      <c r="L49" s="53" t="s">
        <v>220</v>
      </c>
      <c r="M49" s="53" t="s">
        <v>244</v>
      </c>
    </row>
    <row r="50" spans="1:13" ht="15.75">
      <c r="A50" s="2" t="s">
        <v>103</v>
      </c>
      <c r="B50" s="1" t="s">
        <v>104</v>
      </c>
      <c r="C50" s="13">
        <v>7000.05</v>
      </c>
      <c r="E50" s="40">
        <f t="shared" si="0"/>
        <v>7000.05</v>
      </c>
      <c r="F50" s="40">
        <f t="shared" si="1"/>
        <v>140.001</v>
      </c>
      <c r="G50" s="40">
        <f t="shared" si="2"/>
        <v>525.00374999999997</v>
      </c>
      <c r="H50" s="40">
        <f t="shared" si="3"/>
        <v>7665.0547500000002</v>
      </c>
      <c r="I50" s="40">
        <f t="shared" si="4"/>
        <v>1226.40876</v>
      </c>
      <c r="J50" s="40">
        <f t="shared" si="5"/>
        <v>8891.4635099999996</v>
      </c>
      <c r="L50" s="54" t="s">
        <v>201</v>
      </c>
      <c r="M50" s="53" t="s">
        <v>245</v>
      </c>
    </row>
    <row r="51" spans="1:13" ht="15.75">
      <c r="A51" s="2" t="s">
        <v>105</v>
      </c>
      <c r="B51" s="1" t="s">
        <v>106</v>
      </c>
      <c r="C51" s="13">
        <v>4000.6</v>
      </c>
      <c r="E51" s="40">
        <f t="shared" si="0"/>
        <v>4000.6</v>
      </c>
      <c r="F51" s="40">
        <f t="shared" si="1"/>
        <v>80.012</v>
      </c>
      <c r="G51" s="40">
        <f t="shared" si="2"/>
        <v>300.04499999999996</v>
      </c>
      <c r="H51" s="40">
        <f t="shared" si="3"/>
        <v>4380.6570000000002</v>
      </c>
      <c r="I51" s="40">
        <f t="shared" si="4"/>
        <v>700.90512000000001</v>
      </c>
      <c r="J51" s="40">
        <f t="shared" si="5"/>
        <v>5081.5621200000005</v>
      </c>
      <c r="L51" s="53" t="s">
        <v>209</v>
      </c>
      <c r="M51" s="53" t="s">
        <v>246</v>
      </c>
    </row>
    <row r="52" spans="1:13" ht="15.75">
      <c r="A52" s="2" t="s">
        <v>107</v>
      </c>
      <c r="B52" s="1" t="s">
        <v>108</v>
      </c>
      <c r="C52" s="13">
        <v>4333.2</v>
      </c>
      <c r="E52" s="40">
        <f t="shared" si="0"/>
        <v>4333.2</v>
      </c>
      <c r="F52" s="40">
        <f t="shared" si="1"/>
        <v>86.664000000000001</v>
      </c>
      <c r="G52" s="40">
        <f t="shared" si="2"/>
        <v>324.98999999999995</v>
      </c>
      <c r="H52" s="40">
        <f t="shared" si="3"/>
        <v>4744.8539999999994</v>
      </c>
      <c r="I52" s="40">
        <f t="shared" si="4"/>
        <v>759.17663999999991</v>
      </c>
      <c r="J52" s="40">
        <f t="shared" si="5"/>
        <v>5504.030639999999</v>
      </c>
      <c r="L52" s="53" t="s">
        <v>201</v>
      </c>
      <c r="M52" s="53" t="s">
        <v>247</v>
      </c>
    </row>
    <row r="53" spans="1:13" ht="15.75">
      <c r="A53" s="2" t="s">
        <v>109</v>
      </c>
      <c r="B53" s="1" t="s">
        <v>110</v>
      </c>
      <c r="C53" s="13">
        <v>2799.9</v>
      </c>
      <c r="E53" s="40">
        <f t="shared" si="0"/>
        <v>2799.9</v>
      </c>
      <c r="F53" s="40">
        <f t="shared" si="1"/>
        <v>55.998000000000005</v>
      </c>
      <c r="G53" s="40">
        <f t="shared" si="2"/>
        <v>209.99250000000001</v>
      </c>
      <c r="H53" s="40">
        <f t="shared" si="3"/>
        <v>3065.8905</v>
      </c>
      <c r="I53" s="40">
        <f t="shared" si="4"/>
        <v>490.54248000000001</v>
      </c>
      <c r="J53" s="40">
        <f t="shared" si="5"/>
        <v>3556.43298</v>
      </c>
      <c r="L53" s="53" t="s">
        <v>201</v>
      </c>
      <c r="M53" s="53" t="s">
        <v>248</v>
      </c>
    </row>
    <row r="54" spans="1:13" ht="15.75">
      <c r="A54" s="2" t="s">
        <v>111</v>
      </c>
      <c r="B54" s="1" t="s">
        <v>112</v>
      </c>
      <c r="C54" s="13">
        <v>4614.26</v>
      </c>
      <c r="E54" s="40">
        <f t="shared" si="0"/>
        <v>4614.26</v>
      </c>
      <c r="F54" s="40">
        <f t="shared" si="1"/>
        <v>92.285200000000003</v>
      </c>
      <c r="G54" s="40">
        <f t="shared" si="2"/>
        <v>346.06950000000001</v>
      </c>
      <c r="H54" s="40">
        <f t="shared" si="3"/>
        <v>5052.6147000000001</v>
      </c>
      <c r="I54" s="40">
        <f t="shared" si="4"/>
        <v>808.41835200000003</v>
      </c>
      <c r="J54" s="40">
        <f t="shared" si="5"/>
        <v>5861.0330519999998</v>
      </c>
      <c r="L54" s="53" t="s">
        <v>209</v>
      </c>
      <c r="M54" s="53" t="s">
        <v>249</v>
      </c>
    </row>
    <row r="55" spans="1:13" ht="15.75">
      <c r="A55" s="2" t="s">
        <v>113</v>
      </c>
      <c r="B55" s="1" t="s">
        <v>114</v>
      </c>
      <c r="C55" s="13">
        <v>2799.9</v>
      </c>
      <c r="E55" s="40">
        <f t="shared" si="0"/>
        <v>2799.9</v>
      </c>
      <c r="F55" s="40">
        <f t="shared" si="1"/>
        <v>55.998000000000005</v>
      </c>
      <c r="G55" s="40">
        <f t="shared" si="2"/>
        <v>209.99250000000001</v>
      </c>
      <c r="H55" s="40">
        <f t="shared" si="3"/>
        <v>3065.8905</v>
      </c>
      <c r="I55" s="40">
        <f t="shared" si="4"/>
        <v>490.54248000000001</v>
      </c>
      <c r="J55" s="40">
        <f t="shared" si="5"/>
        <v>3556.43298</v>
      </c>
      <c r="L55" s="53" t="s">
        <v>220</v>
      </c>
      <c r="M55" s="53" t="s">
        <v>250</v>
      </c>
    </row>
    <row r="56" spans="1:13" ht="15.75">
      <c r="A56" s="2" t="s">
        <v>115</v>
      </c>
      <c r="B56" s="1" t="s">
        <v>116</v>
      </c>
      <c r="C56" s="13">
        <v>43208.27</v>
      </c>
      <c r="E56" s="40">
        <f t="shared" si="0"/>
        <v>43208.27</v>
      </c>
      <c r="F56" s="40">
        <f t="shared" si="1"/>
        <v>864.16539999999998</v>
      </c>
      <c r="G56" s="40">
        <f t="shared" si="2"/>
        <v>3240.6202499999995</v>
      </c>
      <c r="H56" s="40">
        <f t="shared" si="3"/>
        <v>47313.055649999995</v>
      </c>
      <c r="I56" s="40">
        <f t="shared" si="4"/>
        <v>7570.0889039999993</v>
      </c>
      <c r="J56" s="40">
        <f t="shared" si="5"/>
        <v>54883.144553999991</v>
      </c>
      <c r="L56" s="53" t="s">
        <v>251</v>
      </c>
      <c r="M56" s="53" t="s">
        <v>252</v>
      </c>
    </row>
    <row r="57" spans="1:13" ht="15.75">
      <c r="A57" s="2" t="s">
        <v>117</v>
      </c>
      <c r="B57" s="1" t="s">
        <v>118</v>
      </c>
      <c r="C57" s="13">
        <v>1666.7</v>
      </c>
      <c r="E57" s="40">
        <f t="shared" si="0"/>
        <v>1666.7</v>
      </c>
      <c r="F57" s="40">
        <f t="shared" si="1"/>
        <v>33.334000000000003</v>
      </c>
      <c r="G57" s="40">
        <f t="shared" si="2"/>
        <v>125.0025</v>
      </c>
      <c r="H57" s="40">
        <f t="shared" si="3"/>
        <v>1825.0365000000002</v>
      </c>
      <c r="I57" s="40">
        <f t="shared" si="4"/>
        <v>292.00584000000003</v>
      </c>
      <c r="J57" s="40">
        <f t="shared" si="5"/>
        <v>2117.04234</v>
      </c>
      <c r="L57" s="55" t="s">
        <v>211</v>
      </c>
      <c r="M57" s="55" t="s">
        <v>253</v>
      </c>
    </row>
    <row r="58" spans="1:13" ht="15.75">
      <c r="A58" s="2" t="s">
        <v>119</v>
      </c>
      <c r="B58" s="1" t="s">
        <v>120</v>
      </c>
      <c r="C58" s="13">
        <v>11975</v>
      </c>
      <c r="E58" s="40">
        <f t="shared" si="0"/>
        <v>11975</v>
      </c>
      <c r="F58" s="40">
        <f t="shared" si="1"/>
        <v>239.5</v>
      </c>
      <c r="G58" s="40">
        <f t="shared" si="2"/>
        <v>898.125</v>
      </c>
      <c r="H58" s="40">
        <f t="shared" si="3"/>
        <v>13112.625</v>
      </c>
      <c r="I58" s="40">
        <f t="shared" si="4"/>
        <v>2098.02</v>
      </c>
      <c r="J58" s="40">
        <f t="shared" si="5"/>
        <v>15210.645</v>
      </c>
      <c r="L58" s="53" t="s">
        <v>203</v>
      </c>
      <c r="M58" s="53" t="s">
        <v>254</v>
      </c>
    </row>
    <row r="59" spans="1:13" ht="15.75">
      <c r="A59" s="2" t="s">
        <v>121</v>
      </c>
      <c r="B59" s="1" t="s">
        <v>122</v>
      </c>
      <c r="C59" s="13">
        <v>13662.95</v>
      </c>
      <c r="E59" s="40">
        <f t="shared" si="0"/>
        <v>13662.95</v>
      </c>
      <c r="F59" s="40">
        <f t="shared" si="1"/>
        <v>273.25900000000001</v>
      </c>
      <c r="G59" s="40">
        <f t="shared" si="2"/>
        <v>1024.7212500000001</v>
      </c>
      <c r="H59" s="40">
        <f t="shared" si="3"/>
        <v>14960.930250000001</v>
      </c>
      <c r="I59" s="40">
        <f t="shared" si="4"/>
        <v>2393.7488400000002</v>
      </c>
      <c r="J59" s="40">
        <f t="shared" si="5"/>
        <v>17354.679090000001</v>
      </c>
      <c r="L59" s="53" t="s">
        <v>211</v>
      </c>
      <c r="M59" s="53" t="s">
        <v>255</v>
      </c>
    </row>
    <row r="60" spans="1:13" ht="15.75">
      <c r="A60" s="2" t="s">
        <v>123</v>
      </c>
      <c r="B60" s="1" t="s">
        <v>124</v>
      </c>
      <c r="C60" s="13">
        <v>3290</v>
      </c>
      <c r="E60" s="40">
        <f t="shared" si="0"/>
        <v>3290</v>
      </c>
      <c r="F60" s="40">
        <f t="shared" si="1"/>
        <v>65.8</v>
      </c>
      <c r="G60" s="40">
        <f t="shared" si="2"/>
        <v>246.75</v>
      </c>
      <c r="H60" s="40">
        <f t="shared" si="3"/>
        <v>3602.55</v>
      </c>
      <c r="I60" s="40">
        <f t="shared" si="4"/>
        <v>576.40800000000002</v>
      </c>
      <c r="J60" s="40">
        <f t="shared" si="5"/>
        <v>4178.9580000000005</v>
      </c>
      <c r="L60" s="53" t="s">
        <v>209</v>
      </c>
      <c r="M60" s="53" t="s">
        <v>256</v>
      </c>
    </row>
    <row r="61" spans="1:13" ht="15.75">
      <c r="A61" s="2" t="s">
        <v>125</v>
      </c>
      <c r="B61" s="1" t="s">
        <v>126</v>
      </c>
      <c r="C61" s="13">
        <v>3499.95</v>
      </c>
      <c r="E61" s="40">
        <f t="shared" si="0"/>
        <v>3499.95</v>
      </c>
      <c r="F61" s="40">
        <f t="shared" si="1"/>
        <v>69.998999999999995</v>
      </c>
      <c r="G61" s="40">
        <f t="shared" si="2"/>
        <v>262.49624999999997</v>
      </c>
      <c r="H61" s="40">
        <f t="shared" si="3"/>
        <v>3832.4452499999998</v>
      </c>
      <c r="I61" s="40">
        <f t="shared" si="4"/>
        <v>613.19123999999999</v>
      </c>
      <c r="J61" s="40">
        <f t="shared" si="5"/>
        <v>4445.6364899999999</v>
      </c>
      <c r="L61" s="53" t="s">
        <v>201</v>
      </c>
      <c r="M61" s="53" t="s">
        <v>257</v>
      </c>
    </row>
    <row r="62" spans="1:13" ht="15.75">
      <c r="A62" s="2" t="s">
        <v>127</v>
      </c>
      <c r="B62" s="1" t="s">
        <v>128</v>
      </c>
      <c r="C62" s="13">
        <v>3249.9</v>
      </c>
      <c r="E62" s="40">
        <f t="shared" si="0"/>
        <v>3249.9</v>
      </c>
      <c r="F62" s="40">
        <f t="shared" si="1"/>
        <v>64.998000000000005</v>
      </c>
      <c r="G62" s="40">
        <f t="shared" si="2"/>
        <v>243.74250000000001</v>
      </c>
      <c r="H62" s="40">
        <f t="shared" si="3"/>
        <v>3558.6405</v>
      </c>
      <c r="I62" s="40">
        <f t="shared" si="4"/>
        <v>569.38247999999999</v>
      </c>
      <c r="J62" s="40">
        <f t="shared" si="5"/>
        <v>4128.0229799999997</v>
      </c>
      <c r="L62" s="53" t="s">
        <v>201</v>
      </c>
      <c r="M62" s="53" t="s">
        <v>258</v>
      </c>
    </row>
    <row r="63" spans="1:13" ht="15.75">
      <c r="A63" s="2" t="s">
        <v>129</v>
      </c>
      <c r="B63" s="1" t="s">
        <v>130</v>
      </c>
      <c r="C63" s="13">
        <v>10441.76</v>
      </c>
      <c r="E63" s="40">
        <f t="shared" si="0"/>
        <v>10441.76</v>
      </c>
      <c r="F63" s="40">
        <f t="shared" si="1"/>
        <v>208.83520000000001</v>
      </c>
      <c r="G63" s="40">
        <f t="shared" si="2"/>
        <v>783.13199999999995</v>
      </c>
      <c r="H63" s="40">
        <f t="shared" si="3"/>
        <v>11433.727199999999</v>
      </c>
      <c r="I63" s="40">
        <f t="shared" si="4"/>
        <v>1829.396352</v>
      </c>
      <c r="J63" s="40">
        <f t="shared" si="5"/>
        <v>13263.123551999999</v>
      </c>
      <c r="L63" s="53" t="s">
        <v>259</v>
      </c>
      <c r="M63" s="53" t="s">
        <v>260</v>
      </c>
    </row>
    <row r="64" spans="1:13" ht="15.75">
      <c r="A64" s="2" t="s">
        <v>131</v>
      </c>
      <c r="B64" s="1" t="s">
        <v>132</v>
      </c>
      <c r="C64" s="13">
        <v>3225.85</v>
      </c>
      <c r="E64" s="40">
        <f t="shared" si="0"/>
        <v>3225.85</v>
      </c>
      <c r="F64" s="40">
        <f t="shared" si="1"/>
        <v>64.516999999999996</v>
      </c>
      <c r="G64" s="40">
        <f t="shared" si="2"/>
        <v>241.93874999999997</v>
      </c>
      <c r="H64" s="40">
        <f t="shared" si="3"/>
        <v>3532.3057499999995</v>
      </c>
      <c r="I64" s="40">
        <f t="shared" si="4"/>
        <v>565.16891999999996</v>
      </c>
      <c r="J64" s="40">
        <f t="shared" si="5"/>
        <v>4097.4746699999996</v>
      </c>
      <c r="L64" s="54" t="s">
        <v>209</v>
      </c>
      <c r="M64" s="54" t="s">
        <v>261</v>
      </c>
    </row>
    <row r="65" spans="1:13" ht="15.75">
      <c r="A65" s="2" t="s">
        <v>133</v>
      </c>
      <c r="B65" s="1" t="s">
        <v>134</v>
      </c>
      <c r="C65" s="13">
        <v>1727.1</v>
      </c>
      <c r="E65" s="40">
        <f t="shared" si="0"/>
        <v>1727.1</v>
      </c>
      <c r="F65" s="40">
        <f t="shared" si="1"/>
        <v>34.542000000000002</v>
      </c>
      <c r="G65" s="40">
        <f t="shared" si="2"/>
        <v>129.5325</v>
      </c>
      <c r="H65" s="40">
        <f t="shared" si="3"/>
        <v>1891.1744999999999</v>
      </c>
      <c r="I65" s="40">
        <f t="shared" si="4"/>
        <v>302.58792</v>
      </c>
      <c r="J65" s="40">
        <f t="shared" si="5"/>
        <v>2193.76242</v>
      </c>
      <c r="L65" s="54" t="s">
        <v>209</v>
      </c>
      <c r="M65" s="54" t="s">
        <v>262</v>
      </c>
    </row>
    <row r="66" spans="1:13" ht="15.75">
      <c r="A66" s="2" t="s">
        <v>135</v>
      </c>
      <c r="B66" s="1" t="s">
        <v>136</v>
      </c>
      <c r="C66" s="13">
        <v>9000</v>
      </c>
      <c r="E66" s="40">
        <f t="shared" si="0"/>
        <v>9000</v>
      </c>
      <c r="F66" s="40">
        <f t="shared" si="1"/>
        <v>180</v>
      </c>
      <c r="G66" s="40">
        <f t="shared" si="2"/>
        <v>675</v>
      </c>
      <c r="H66" s="40">
        <f t="shared" si="3"/>
        <v>9855</v>
      </c>
      <c r="I66" s="40">
        <f t="shared" si="4"/>
        <v>1576.8</v>
      </c>
      <c r="J66" s="40">
        <f t="shared" si="5"/>
        <v>11431.8</v>
      </c>
      <c r="L66" s="53" t="s">
        <v>220</v>
      </c>
      <c r="M66" s="54" t="s">
        <v>263</v>
      </c>
    </row>
    <row r="67" spans="1:13" ht="15.75">
      <c r="A67" s="2" t="s">
        <v>137</v>
      </c>
      <c r="B67" s="1" t="s">
        <v>138</v>
      </c>
      <c r="C67" s="13">
        <v>18218.419999999998</v>
      </c>
      <c r="E67" s="40">
        <f t="shared" si="0"/>
        <v>18218.419999999998</v>
      </c>
      <c r="F67" s="40">
        <f t="shared" si="1"/>
        <v>364.36839999999995</v>
      </c>
      <c r="G67" s="40">
        <f t="shared" si="2"/>
        <v>1366.3814999999997</v>
      </c>
      <c r="H67" s="40">
        <f t="shared" si="3"/>
        <v>19949.169899999997</v>
      </c>
      <c r="I67" s="40">
        <f t="shared" si="4"/>
        <v>3191.8671839999997</v>
      </c>
      <c r="J67" s="40">
        <f t="shared" si="5"/>
        <v>23141.037083999996</v>
      </c>
      <c r="L67" s="53" t="s">
        <v>220</v>
      </c>
      <c r="M67" s="53" t="s">
        <v>264</v>
      </c>
    </row>
    <row r="68" spans="1:13" ht="15.75">
      <c r="A68" s="2" t="s">
        <v>139</v>
      </c>
      <c r="B68" s="1" t="s">
        <v>140</v>
      </c>
      <c r="C68" s="13">
        <v>24679.99</v>
      </c>
      <c r="E68" s="40">
        <f t="shared" si="0"/>
        <v>24679.99</v>
      </c>
      <c r="F68" s="40">
        <f t="shared" si="1"/>
        <v>493.59980000000002</v>
      </c>
      <c r="G68" s="40">
        <f t="shared" si="2"/>
        <v>1850.9992500000001</v>
      </c>
      <c r="H68" s="40">
        <f t="shared" si="3"/>
        <v>27024.589050000002</v>
      </c>
      <c r="I68" s="40">
        <f t="shared" si="4"/>
        <v>4323.9342480000005</v>
      </c>
      <c r="J68" s="40">
        <f t="shared" si="5"/>
        <v>31348.523298000004</v>
      </c>
      <c r="L68" s="53" t="s">
        <v>259</v>
      </c>
      <c r="M68" s="53" t="s">
        <v>265</v>
      </c>
    </row>
    <row r="69" spans="1:13" ht="15.75">
      <c r="A69" s="2" t="s">
        <v>141</v>
      </c>
      <c r="B69" s="1" t="s">
        <v>142</v>
      </c>
      <c r="C69" s="13">
        <v>13800</v>
      </c>
      <c r="E69" s="40">
        <f t="shared" si="0"/>
        <v>13800</v>
      </c>
      <c r="F69" s="40">
        <f t="shared" si="1"/>
        <v>276</v>
      </c>
      <c r="G69" s="40">
        <f t="shared" si="2"/>
        <v>1035</v>
      </c>
      <c r="H69" s="40">
        <f t="shared" si="3"/>
        <v>15111</v>
      </c>
      <c r="I69" s="40">
        <f t="shared" si="4"/>
        <v>2417.7600000000002</v>
      </c>
      <c r="J69" s="40">
        <f t="shared" si="5"/>
        <v>17528.760000000002</v>
      </c>
      <c r="L69" s="53" t="s">
        <v>201</v>
      </c>
      <c r="M69" s="53" t="s">
        <v>266</v>
      </c>
    </row>
    <row r="70" spans="1:13" ht="15.75">
      <c r="A70" s="2" t="s">
        <v>143</v>
      </c>
      <c r="B70" s="1" t="s">
        <v>144</v>
      </c>
      <c r="C70" s="13">
        <v>3590</v>
      </c>
      <c r="E70" s="40">
        <f t="shared" si="0"/>
        <v>3590</v>
      </c>
      <c r="F70" s="40">
        <f t="shared" si="1"/>
        <v>71.8</v>
      </c>
      <c r="G70" s="40">
        <f t="shared" si="2"/>
        <v>269.25</v>
      </c>
      <c r="H70" s="40">
        <f t="shared" si="3"/>
        <v>3931.05</v>
      </c>
      <c r="I70" s="40">
        <f t="shared" si="4"/>
        <v>628.96800000000007</v>
      </c>
      <c r="J70" s="40">
        <f t="shared" si="5"/>
        <v>4560.018</v>
      </c>
      <c r="L70" s="53" t="s">
        <v>220</v>
      </c>
      <c r="M70" s="53" t="s">
        <v>267</v>
      </c>
    </row>
    <row r="71" spans="1:13" ht="15.75">
      <c r="A71" s="2" t="s">
        <v>145</v>
      </c>
      <c r="B71" s="1" t="s">
        <v>146</v>
      </c>
      <c r="C71" s="13">
        <v>7868.75</v>
      </c>
      <c r="E71" s="40">
        <f t="shared" si="0"/>
        <v>7868.75</v>
      </c>
      <c r="F71" s="40">
        <f t="shared" si="1"/>
        <v>157.375</v>
      </c>
      <c r="G71" s="40">
        <f t="shared" si="2"/>
        <v>590.15625</v>
      </c>
      <c r="H71" s="40">
        <f t="shared" si="3"/>
        <v>8616.28125</v>
      </c>
      <c r="I71" s="40">
        <f t="shared" si="4"/>
        <v>1378.605</v>
      </c>
      <c r="J71" s="40">
        <f t="shared" si="5"/>
        <v>9994.8862499999996</v>
      </c>
      <c r="L71" s="53" t="s">
        <v>211</v>
      </c>
      <c r="M71" s="53" t="s">
        <v>268</v>
      </c>
    </row>
    <row r="72" spans="1:13" ht="15.75">
      <c r="A72" s="2" t="s">
        <v>147</v>
      </c>
      <c r="B72" s="1" t="s">
        <v>148</v>
      </c>
      <c r="C72" s="13">
        <v>17662.41</v>
      </c>
      <c r="E72" s="40">
        <f t="shared" si="0"/>
        <v>17662.41</v>
      </c>
      <c r="F72" s="40">
        <f t="shared" si="1"/>
        <v>353.2482</v>
      </c>
      <c r="G72" s="40">
        <f t="shared" si="2"/>
        <v>1324.68075</v>
      </c>
      <c r="H72" s="40">
        <f t="shared" si="3"/>
        <v>19340.338949999998</v>
      </c>
      <c r="I72" s="40">
        <f t="shared" si="4"/>
        <v>3094.4542319999996</v>
      </c>
      <c r="J72" s="40">
        <f t="shared" si="5"/>
        <v>22434.793181999998</v>
      </c>
      <c r="L72" s="53" t="s">
        <v>220</v>
      </c>
      <c r="M72" s="53" t="s">
        <v>269</v>
      </c>
    </row>
    <row r="73" spans="1:13" ht="15.75">
      <c r="A73" s="2" t="s">
        <v>149</v>
      </c>
      <c r="B73" s="1" t="s">
        <v>150</v>
      </c>
      <c r="C73" s="13">
        <v>8064.6</v>
      </c>
      <c r="E73" s="40">
        <f t="shared" si="0"/>
        <v>8064.6</v>
      </c>
      <c r="F73" s="40">
        <f t="shared" si="1"/>
        <v>161.292</v>
      </c>
      <c r="G73" s="40">
        <f t="shared" si="2"/>
        <v>604.84500000000003</v>
      </c>
      <c r="H73" s="40">
        <f t="shared" si="3"/>
        <v>8830.7369999999992</v>
      </c>
      <c r="I73" s="40">
        <f t="shared" si="4"/>
        <v>1412.9179199999999</v>
      </c>
      <c r="J73" s="40">
        <f t="shared" si="5"/>
        <v>10243.654919999999</v>
      </c>
      <c r="L73" s="53" t="s">
        <v>209</v>
      </c>
      <c r="M73" s="53" t="s">
        <v>270</v>
      </c>
    </row>
    <row r="74" spans="1:13" ht="15.75">
      <c r="A74" s="2" t="s">
        <v>151</v>
      </c>
      <c r="B74" s="1" t="s">
        <v>152</v>
      </c>
      <c r="C74" s="13">
        <v>2200</v>
      </c>
      <c r="E74" s="40">
        <f t="shared" si="0"/>
        <v>2200</v>
      </c>
      <c r="F74" s="40">
        <f t="shared" si="1"/>
        <v>44</v>
      </c>
      <c r="G74" s="40">
        <f t="shared" si="2"/>
        <v>165</v>
      </c>
      <c r="H74" s="40">
        <f t="shared" si="3"/>
        <v>2409</v>
      </c>
      <c r="I74" s="40">
        <f t="shared" si="4"/>
        <v>385.44</v>
      </c>
      <c r="J74" s="40">
        <f t="shared" si="5"/>
        <v>2794.44</v>
      </c>
      <c r="L74" s="55" t="s">
        <v>201</v>
      </c>
      <c r="M74" s="55" t="s">
        <v>271</v>
      </c>
    </row>
    <row r="75" spans="1:13" ht="15.75">
      <c r="A75" s="2" t="s">
        <v>153</v>
      </c>
      <c r="B75" s="1" t="s">
        <v>154</v>
      </c>
      <c r="C75" s="13">
        <v>3678.6</v>
      </c>
      <c r="E75" s="40">
        <f t="shared" si="0"/>
        <v>3678.6</v>
      </c>
      <c r="F75" s="40">
        <f t="shared" si="1"/>
        <v>73.572000000000003</v>
      </c>
      <c r="G75" s="40">
        <f t="shared" si="2"/>
        <v>275.89499999999998</v>
      </c>
      <c r="H75" s="40">
        <f t="shared" si="3"/>
        <v>4028.067</v>
      </c>
      <c r="I75" s="40">
        <f t="shared" si="4"/>
        <v>644.49072000000001</v>
      </c>
      <c r="J75" s="40">
        <f t="shared" si="5"/>
        <v>4672.5577199999998</v>
      </c>
      <c r="L75" s="53" t="s">
        <v>209</v>
      </c>
      <c r="M75" s="53" t="s">
        <v>272</v>
      </c>
    </row>
    <row r="76" spans="1:13" ht="15.75">
      <c r="A76" s="2" t="s">
        <v>155</v>
      </c>
      <c r="B76" s="1" t="s">
        <v>156</v>
      </c>
      <c r="C76" s="13">
        <v>18764.349999999999</v>
      </c>
      <c r="E76" s="40">
        <f t="shared" ref="E76:E78" si="6">+C76</f>
        <v>18764.349999999999</v>
      </c>
      <c r="F76" s="40">
        <f t="shared" ref="F76:F78" si="7">+E76*2%</f>
        <v>375.28699999999998</v>
      </c>
      <c r="G76" s="40">
        <f t="shared" ref="G76:G78" si="8">+E76*7.5%</f>
        <v>1407.3262499999998</v>
      </c>
      <c r="H76" s="40">
        <f t="shared" ref="H76:H78" si="9">SUM(E76:G76)</f>
        <v>20546.963249999997</v>
      </c>
      <c r="I76" s="40">
        <f t="shared" ref="I76:I78" si="10">+H76*16%</f>
        <v>3287.5141199999998</v>
      </c>
      <c r="J76" s="40">
        <f t="shared" ref="J76:J78" si="11">+H76+I76</f>
        <v>23834.477369999997</v>
      </c>
      <c r="L76" s="53" t="s">
        <v>251</v>
      </c>
      <c r="M76" s="53" t="s">
        <v>273</v>
      </c>
    </row>
    <row r="77" spans="1:13" ht="15.75">
      <c r="A77" s="2" t="s">
        <v>157</v>
      </c>
      <c r="B77" s="1" t="s">
        <v>158</v>
      </c>
      <c r="C77" s="13">
        <v>11499.95</v>
      </c>
      <c r="E77" s="40">
        <f t="shared" si="6"/>
        <v>11499.95</v>
      </c>
      <c r="F77" s="40">
        <f t="shared" si="7"/>
        <v>229.99900000000002</v>
      </c>
      <c r="G77" s="40">
        <f t="shared" si="8"/>
        <v>862.49625000000003</v>
      </c>
      <c r="H77" s="40">
        <f t="shared" si="9"/>
        <v>12592.445250000001</v>
      </c>
      <c r="I77" s="40">
        <f t="shared" si="10"/>
        <v>2014.7912400000002</v>
      </c>
      <c r="J77" s="40">
        <f t="shared" si="11"/>
        <v>14607.236490000001</v>
      </c>
      <c r="L77" s="53" t="s">
        <v>201</v>
      </c>
      <c r="M77" s="53" t="s">
        <v>274</v>
      </c>
    </row>
    <row r="78" spans="1:13" ht="15.75">
      <c r="A78" s="2" t="s">
        <v>159</v>
      </c>
      <c r="B78" s="1" t="s">
        <v>160</v>
      </c>
      <c r="C78" s="13">
        <v>4750.05</v>
      </c>
      <c r="E78" s="40">
        <f t="shared" si="6"/>
        <v>4750.05</v>
      </c>
      <c r="F78" s="40">
        <f t="shared" si="7"/>
        <v>95.001000000000005</v>
      </c>
      <c r="G78" s="40">
        <f t="shared" si="8"/>
        <v>356.25375000000003</v>
      </c>
      <c r="H78" s="40">
        <f t="shared" si="9"/>
        <v>5201.3047500000002</v>
      </c>
      <c r="I78" s="40">
        <f t="shared" si="10"/>
        <v>832.2087600000001</v>
      </c>
      <c r="J78" s="40">
        <f t="shared" si="11"/>
        <v>6033.5135100000007</v>
      </c>
      <c r="L78" s="53" t="s">
        <v>201</v>
      </c>
      <c r="M78" s="54" t="s">
        <v>275</v>
      </c>
    </row>
    <row r="80" spans="1:13" s="7" customFormat="1">
      <c r="A80" s="15"/>
      <c r="C80" s="7" t="s">
        <v>161</v>
      </c>
      <c r="E80" s="38" t="s">
        <v>161</v>
      </c>
      <c r="F80" s="38" t="s">
        <v>161</v>
      </c>
      <c r="G80" s="38" t="s">
        <v>161</v>
      </c>
      <c r="H80" s="38" t="s">
        <v>161</v>
      </c>
      <c r="I80" s="38" t="s">
        <v>161</v>
      </c>
      <c r="J80" s="38" t="s">
        <v>161</v>
      </c>
    </row>
    <row r="81" spans="1:10" ht="13.5" thickBot="1">
      <c r="A81" s="18" t="s">
        <v>162</v>
      </c>
      <c r="B81" s="1" t="s">
        <v>163</v>
      </c>
      <c r="C81" s="17">
        <v>976069.12</v>
      </c>
      <c r="E81" s="41">
        <f>SUM(E11:E78)</f>
        <v>976069.11999999988</v>
      </c>
      <c r="F81" s="41">
        <f t="shared" ref="F81:J81" si="12">SUM(F11:F78)</f>
        <v>19521.382399999999</v>
      </c>
      <c r="G81" s="41">
        <f t="shared" si="12"/>
        <v>73205.183999999994</v>
      </c>
      <c r="H81" s="41">
        <f t="shared" si="12"/>
        <v>1068795.6864</v>
      </c>
      <c r="I81" s="41">
        <f t="shared" si="12"/>
        <v>171007.30982399994</v>
      </c>
      <c r="J81" s="41">
        <f t="shared" si="12"/>
        <v>1239802.9962239999</v>
      </c>
    </row>
    <row r="82" spans="1:10" ht="12" thickTop="1"/>
    <row r="83" spans="1:10">
      <c r="C83" s="1" t="s">
        <v>163</v>
      </c>
    </row>
    <row r="84" spans="1:10">
      <c r="A84" s="2" t="s">
        <v>163</v>
      </c>
      <c r="B84" s="1" t="s">
        <v>163</v>
      </c>
      <c r="C84" s="16"/>
    </row>
  </sheetData>
  <autoFilter ref="A10:M78"/>
  <mergeCells count="1">
    <mergeCell ref="E7:J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84"/>
  <sheetViews>
    <sheetView workbookViewId="0">
      <pane xSplit="2" ySplit="10" topLeftCell="H61" activePane="bottomRight" state="frozen"/>
      <selection pane="topRight" activeCell="C1" sqref="C1"/>
      <selection pane="bottomLeft" activeCell="A11" sqref="A11"/>
      <selection pane="bottomRight" activeCell="L91" sqref="L91"/>
    </sheetView>
  </sheetViews>
  <sheetFormatPr baseColWidth="10" defaultRowHeight="11.25"/>
  <cols>
    <col min="1" max="1" width="7.85546875" style="2" customWidth="1"/>
    <col min="2" max="2" width="27.42578125" style="1" customWidth="1"/>
    <col min="3" max="3" width="11.42578125" style="1" customWidth="1"/>
    <col min="4" max="4" width="13.7109375" style="1" customWidth="1"/>
    <col min="5" max="5" width="13.85546875" style="1" customWidth="1"/>
    <col min="6" max="6" width="14.5703125" style="1" bestFit="1" customWidth="1"/>
    <col min="7" max="12" width="13" style="1" bestFit="1" customWidth="1"/>
    <col min="13" max="13" width="11" style="1" customWidth="1"/>
    <col min="14" max="14" width="13" style="1" bestFit="1" customWidth="1"/>
    <col min="15" max="15" width="12.7109375" style="1" customWidth="1"/>
    <col min="16" max="17" width="13" style="1" bestFit="1" customWidth="1"/>
    <col min="18" max="16384" width="11.42578125" style="1"/>
  </cols>
  <sheetData>
    <row r="1" spans="1:17" ht="18" customHeight="1">
      <c r="A1" s="3" t="s">
        <v>0</v>
      </c>
      <c r="B1" s="57" t="s">
        <v>163</v>
      </c>
      <c r="C1" s="58"/>
    </row>
    <row r="2" spans="1:17" ht="24.95" customHeight="1">
      <c r="A2" s="4" t="s">
        <v>1</v>
      </c>
      <c r="B2" s="20" t="s">
        <v>2</v>
      </c>
      <c r="C2" s="21"/>
    </row>
    <row r="3" spans="1:17" ht="15.75">
      <c r="B3" s="22" t="s">
        <v>3</v>
      </c>
      <c r="C3" s="23"/>
      <c r="D3" s="7"/>
    </row>
    <row r="4" spans="1:17" ht="15">
      <c r="B4" s="24" t="s">
        <v>4</v>
      </c>
      <c r="C4" s="23"/>
      <c r="D4" s="7"/>
    </row>
    <row r="5" spans="1:17">
      <c r="B5" s="6" t="s">
        <v>5</v>
      </c>
    </row>
    <row r="6" spans="1:17">
      <c r="B6" s="6" t="s">
        <v>6</v>
      </c>
    </row>
    <row r="8" spans="1:17" s="5" customFormat="1" ht="23.25" thickBot="1">
      <c r="A8" s="8" t="s">
        <v>7</v>
      </c>
      <c r="B8" s="9" t="s">
        <v>8</v>
      </c>
      <c r="C8" s="9" t="s">
        <v>9</v>
      </c>
      <c r="D8" s="9" t="s">
        <v>10</v>
      </c>
      <c r="E8" s="10" t="s">
        <v>11</v>
      </c>
      <c r="F8" s="9" t="s">
        <v>12</v>
      </c>
      <c r="G8" s="9" t="s">
        <v>13</v>
      </c>
      <c r="H8" s="9" t="s">
        <v>14</v>
      </c>
      <c r="I8" s="9" t="s">
        <v>15</v>
      </c>
      <c r="J8" s="9" t="s">
        <v>16</v>
      </c>
      <c r="K8" s="9" t="s">
        <v>17</v>
      </c>
      <c r="L8" s="9" t="s">
        <v>18</v>
      </c>
      <c r="M8" s="9" t="s">
        <v>19</v>
      </c>
      <c r="N8" s="9" t="s">
        <v>20</v>
      </c>
      <c r="O8" s="9" t="s">
        <v>21</v>
      </c>
      <c r="P8" s="10" t="s">
        <v>22</v>
      </c>
      <c r="Q8" s="11" t="s">
        <v>23</v>
      </c>
    </row>
    <row r="9" spans="1:17" ht="12" thickTop="1">
      <c r="A9" s="12" t="s">
        <v>24</v>
      </c>
    </row>
    <row r="11" spans="1:17">
      <c r="A11" s="2" t="s">
        <v>25</v>
      </c>
      <c r="B11" s="1" t="s">
        <v>26</v>
      </c>
      <c r="C11" s="13">
        <v>2750.1</v>
      </c>
      <c r="D11" s="13">
        <v>18278.71</v>
      </c>
      <c r="E11" s="13">
        <v>21028.81</v>
      </c>
      <c r="F11" s="13">
        <v>15</v>
      </c>
      <c r="G11" s="13">
        <v>1347.12</v>
      </c>
      <c r="H11" s="13">
        <v>0</v>
      </c>
      <c r="I11" s="13">
        <v>0</v>
      </c>
      <c r="J11" s="13">
        <v>4493.3</v>
      </c>
      <c r="K11" s="13">
        <v>352.76</v>
      </c>
      <c r="L11" s="13">
        <v>0</v>
      </c>
      <c r="M11" s="13">
        <v>0.03</v>
      </c>
      <c r="N11" s="13">
        <v>0</v>
      </c>
      <c r="O11" s="13">
        <v>0</v>
      </c>
      <c r="P11" s="13">
        <v>6208.21</v>
      </c>
      <c r="Q11" s="13">
        <v>14820.6</v>
      </c>
    </row>
    <row r="12" spans="1:17">
      <c r="A12" s="2" t="s">
        <v>27</v>
      </c>
      <c r="B12" s="1" t="s">
        <v>28</v>
      </c>
      <c r="C12" s="13">
        <v>2500.0500000000002</v>
      </c>
      <c r="D12" s="13">
        <v>5484</v>
      </c>
      <c r="E12" s="13">
        <v>7984.05</v>
      </c>
      <c r="F12" s="13">
        <v>0</v>
      </c>
      <c r="G12" s="13">
        <v>0</v>
      </c>
      <c r="H12" s="13">
        <v>0</v>
      </c>
      <c r="I12" s="13">
        <v>0</v>
      </c>
      <c r="J12" s="13">
        <v>1158.1300000000001</v>
      </c>
      <c r="K12" s="13">
        <v>95.39</v>
      </c>
      <c r="L12" s="13">
        <v>0</v>
      </c>
      <c r="M12" s="13">
        <v>0.13</v>
      </c>
      <c r="N12" s="13">
        <v>0</v>
      </c>
      <c r="O12" s="13">
        <v>880</v>
      </c>
      <c r="P12" s="13">
        <v>2133.65</v>
      </c>
      <c r="Q12" s="13">
        <v>5850.4</v>
      </c>
    </row>
    <row r="13" spans="1:17">
      <c r="A13" s="2" t="s">
        <v>29</v>
      </c>
      <c r="B13" s="1" t="s">
        <v>30</v>
      </c>
      <c r="C13" s="13">
        <v>5000.1000000000004</v>
      </c>
      <c r="D13" s="13">
        <v>7000</v>
      </c>
      <c r="E13" s="13">
        <v>12000.1</v>
      </c>
      <c r="F13" s="13">
        <v>15</v>
      </c>
      <c r="G13" s="13">
        <v>2820</v>
      </c>
      <c r="H13" s="13">
        <v>0</v>
      </c>
      <c r="I13" s="13">
        <v>0</v>
      </c>
      <c r="J13" s="13">
        <v>2053.79</v>
      </c>
      <c r="K13" s="13">
        <v>302.79000000000002</v>
      </c>
      <c r="L13" s="13">
        <v>0</v>
      </c>
      <c r="M13" s="13">
        <v>0.12</v>
      </c>
      <c r="N13" s="13">
        <v>0</v>
      </c>
      <c r="O13" s="13">
        <v>640</v>
      </c>
      <c r="P13" s="13">
        <v>5831.7</v>
      </c>
      <c r="Q13" s="13">
        <v>6168.4</v>
      </c>
    </row>
    <row r="14" spans="1:17">
      <c r="A14" s="2" t="s">
        <v>31</v>
      </c>
      <c r="B14" s="1" t="s">
        <v>32</v>
      </c>
      <c r="C14" s="13">
        <v>3000</v>
      </c>
      <c r="D14" s="13">
        <v>5000</v>
      </c>
      <c r="E14" s="13">
        <v>8000</v>
      </c>
      <c r="F14" s="13">
        <v>15</v>
      </c>
      <c r="G14" s="13">
        <v>924.83</v>
      </c>
      <c r="H14" s="13">
        <v>0</v>
      </c>
      <c r="I14" s="13">
        <v>0</v>
      </c>
      <c r="J14" s="13">
        <v>1161.54</v>
      </c>
      <c r="K14" s="13">
        <v>170.77</v>
      </c>
      <c r="L14" s="13">
        <v>0</v>
      </c>
      <c r="M14" s="13">
        <v>0.06</v>
      </c>
      <c r="N14" s="13">
        <v>0</v>
      </c>
      <c r="O14" s="13">
        <v>0</v>
      </c>
      <c r="P14" s="13">
        <v>2272.1999999999998</v>
      </c>
      <c r="Q14" s="13">
        <v>5727.8</v>
      </c>
    </row>
    <row r="15" spans="1:17">
      <c r="A15" s="2" t="s">
        <v>33</v>
      </c>
      <c r="B15" s="1" t="s">
        <v>34</v>
      </c>
      <c r="C15" s="13">
        <v>2500.0500000000002</v>
      </c>
      <c r="D15" s="13">
        <v>11037.93</v>
      </c>
      <c r="E15" s="13">
        <v>13537.98</v>
      </c>
      <c r="F15" s="13">
        <v>0</v>
      </c>
      <c r="G15" s="13">
        <v>0</v>
      </c>
      <c r="H15" s="13">
        <v>0</v>
      </c>
      <c r="I15" s="13">
        <v>0</v>
      </c>
      <c r="J15" s="13">
        <v>2415.5</v>
      </c>
      <c r="K15" s="13">
        <v>193.19</v>
      </c>
      <c r="L15" s="13">
        <v>0</v>
      </c>
      <c r="M15" s="14">
        <v>-0.11</v>
      </c>
      <c r="N15" s="13">
        <v>0</v>
      </c>
      <c r="O15" s="13">
        <v>0</v>
      </c>
      <c r="P15" s="13">
        <v>2608.58</v>
      </c>
      <c r="Q15" s="13">
        <v>10929.4</v>
      </c>
    </row>
    <row r="16" spans="1:17">
      <c r="A16" s="2" t="s">
        <v>35</v>
      </c>
      <c r="B16" s="1" t="s">
        <v>36</v>
      </c>
      <c r="C16" s="13">
        <v>7500</v>
      </c>
      <c r="D16" s="13">
        <v>0</v>
      </c>
      <c r="E16" s="13">
        <v>7500</v>
      </c>
      <c r="F16" s="13">
        <v>0</v>
      </c>
      <c r="G16" s="13">
        <v>0</v>
      </c>
      <c r="H16" s="13">
        <v>0</v>
      </c>
      <c r="I16" s="13">
        <v>0</v>
      </c>
      <c r="J16" s="13">
        <v>1054.74</v>
      </c>
      <c r="K16" s="13">
        <v>204.22</v>
      </c>
      <c r="L16" s="13">
        <v>0</v>
      </c>
      <c r="M16" s="13">
        <v>0.04</v>
      </c>
      <c r="N16" s="13">
        <v>0</v>
      </c>
      <c r="O16" s="13">
        <v>0</v>
      </c>
      <c r="P16" s="13">
        <v>1259</v>
      </c>
      <c r="Q16" s="13">
        <v>6241</v>
      </c>
    </row>
    <row r="17" spans="1:17">
      <c r="A17" s="2" t="s">
        <v>37</v>
      </c>
      <c r="B17" s="1" t="s">
        <v>38</v>
      </c>
      <c r="C17" s="13">
        <v>1200.5999999999999</v>
      </c>
      <c r="D17" s="13">
        <v>2896</v>
      </c>
      <c r="E17" s="13">
        <v>4096.6000000000004</v>
      </c>
      <c r="F17" s="13">
        <v>0</v>
      </c>
      <c r="G17" s="13">
        <v>0</v>
      </c>
      <c r="H17" s="13">
        <v>0</v>
      </c>
      <c r="I17" s="13">
        <v>0</v>
      </c>
      <c r="J17" s="13">
        <v>364.49</v>
      </c>
      <c r="K17" s="13">
        <v>93.61</v>
      </c>
      <c r="L17" s="13">
        <v>0</v>
      </c>
      <c r="M17" s="13">
        <v>0.1</v>
      </c>
      <c r="N17" s="13">
        <v>0</v>
      </c>
      <c r="O17" s="13">
        <v>0</v>
      </c>
      <c r="P17" s="13">
        <v>458.2</v>
      </c>
      <c r="Q17" s="13">
        <v>3638.4</v>
      </c>
    </row>
    <row r="18" spans="1:17">
      <c r="A18" s="2" t="s">
        <v>39</v>
      </c>
      <c r="B18" s="1" t="s">
        <v>40</v>
      </c>
      <c r="C18" s="13">
        <v>880.44</v>
      </c>
      <c r="D18" s="13">
        <v>702</v>
      </c>
      <c r="E18" s="13">
        <v>1582.44</v>
      </c>
      <c r="F18" s="13">
        <v>0</v>
      </c>
      <c r="G18" s="13">
        <v>0</v>
      </c>
      <c r="H18" s="13">
        <v>0</v>
      </c>
      <c r="I18" s="14">
        <v>-110.33</v>
      </c>
      <c r="J18" s="13">
        <v>0</v>
      </c>
      <c r="K18" s="13">
        <v>0</v>
      </c>
      <c r="L18" s="13">
        <v>0</v>
      </c>
      <c r="M18" s="14">
        <v>-0.03</v>
      </c>
      <c r="N18" s="13">
        <v>0</v>
      </c>
      <c r="O18" s="13">
        <v>0</v>
      </c>
      <c r="P18" s="13">
        <v>-110.36</v>
      </c>
      <c r="Q18" s="13">
        <v>1692.8</v>
      </c>
    </row>
    <row r="19" spans="1:17">
      <c r="A19" s="2" t="s">
        <v>41</v>
      </c>
      <c r="B19" s="1" t="s">
        <v>42</v>
      </c>
      <c r="C19" s="13">
        <v>10000.049999999999</v>
      </c>
      <c r="D19" s="13">
        <v>30306.93</v>
      </c>
      <c r="E19" s="13">
        <v>40306.980000000003</v>
      </c>
      <c r="F19" s="13">
        <v>15</v>
      </c>
      <c r="G19" s="13">
        <v>0</v>
      </c>
      <c r="H19" s="13">
        <v>4053.44</v>
      </c>
      <c r="I19" s="13">
        <v>0</v>
      </c>
      <c r="J19" s="13">
        <v>10466.11</v>
      </c>
      <c r="K19" s="13">
        <v>744.76</v>
      </c>
      <c r="L19" s="13">
        <v>0</v>
      </c>
      <c r="M19" s="13">
        <v>7.0000000000000007E-2</v>
      </c>
      <c r="N19" s="13">
        <v>0</v>
      </c>
      <c r="O19" s="13">
        <v>0</v>
      </c>
      <c r="P19" s="13">
        <v>15279.38</v>
      </c>
      <c r="Q19" s="13">
        <v>25027.599999999999</v>
      </c>
    </row>
    <row r="20" spans="1:17">
      <c r="A20" s="2" t="s">
        <v>43</v>
      </c>
      <c r="B20" s="1" t="s">
        <v>44</v>
      </c>
      <c r="C20" s="13">
        <v>1200.5999999999999</v>
      </c>
      <c r="D20" s="13">
        <v>2650</v>
      </c>
      <c r="E20" s="13">
        <v>3850.6</v>
      </c>
      <c r="F20" s="13">
        <v>0</v>
      </c>
      <c r="G20" s="13">
        <v>0</v>
      </c>
      <c r="H20" s="13">
        <v>0</v>
      </c>
      <c r="I20" s="13">
        <v>0</v>
      </c>
      <c r="J20" s="13">
        <v>325.13</v>
      </c>
      <c r="K20" s="13">
        <v>77.72</v>
      </c>
      <c r="L20" s="13">
        <v>0</v>
      </c>
      <c r="M20" s="14">
        <v>-0.05</v>
      </c>
      <c r="N20" s="13">
        <v>0</v>
      </c>
      <c r="O20" s="13">
        <v>0</v>
      </c>
      <c r="P20" s="13">
        <v>402.8</v>
      </c>
      <c r="Q20" s="13">
        <v>3447.8</v>
      </c>
    </row>
    <row r="21" spans="1:17">
      <c r="A21" s="2" t="s">
        <v>45</v>
      </c>
      <c r="B21" s="1" t="s">
        <v>46</v>
      </c>
      <c r="C21" s="13">
        <v>2166.71</v>
      </c>
      <c r="D21" s="13">
        <v>3000</v>
      </c>
      <c r="E21" s="13">
        <v>5166.71</v>
      </c>
      <c r="F21" s="13">
        <v>0</v>
      </c>
      <c r="G21" s="13">
        <v>0</v>
      </c>
      <c r="H21" s="13">
        <v>0</v>
      </c>
      <c r="I21" s="13">
        <v>0</v>
      </c>
      <c r="J21" s="13">
        <v>556.35</v>
      </c>
      <c r="K21" s="13">
        <v>106.79</v>
      </c>
      <c r="L21" s="13">
        <v>0</v>
      </c>
      <c r="M21" s="14">
        <v>-0.03</v>
      </c>
      <c r="N21" s="13">
        <v>0</v>
      </c>
      <c r="O21" s="13">
        <v>0</v>
      </c>
      <c r="P21" s="13">
        <v>663.11</v>
      </c>
      <c r="Q21" s="13">
        <v>4503.6000000000004</v>
      </c>
    </row>
    <row r="22" spans="1:17">
      <c r="A22" s="2" t="s">
        <v>47</v>
      </c>
      <c r="B22" s="1" t="s">
        <v>48</v>
      </c>
      <c r="C22" s="13">
        <v>3249.9</v>
      </c>
      <c r="D22" s="13">
        <v>1083.3</v>
      </c>
      <c r="E22" s="13">
        <v>4333.2</v>
      </c>
      <c r="F22" s="13">
        <v>0</v>
      </c>
      <c r="G22" s="13">
        <v>0</v>
      </c>
      <c r="H22" s="13">
        <v>0</v>
      </c>
      <c r="I22" s="13">
        <v>0</v>
      </c>
      <c r="J22" s="13">
        <v>404.05</v>
      </c>
      <c r="K22" s="13">
        <v>92.5</v>
      </c>
      <c r="L22" s="13">
        <v>0</v>
      </c>
      <c r="M22" s="14">
        <v>-0.08</v>
      </c>
      <c r="N22" s="13">
        <v>0</v>
      </c>
      <c r="O22" s="13">
        <v>533.33000000000004</v>
      </c>
      <c r="P22" s="13">
        <v>1029.8</v>
      </c>
      <c r="Q22" s="13">
        <v>3303.4</v>
      </c>
    </row>
    <row r="23" spans="1:17">
      <c r="A23" s="2" t="s">
        <v>49</v>
      </c>
      <c r="B23" s="1" t="s">
        <v>50</v>
      </c>
      <c r="C23" s="13">
        <v>1200.5999999999999</v>
      </c>
      <c r="D23" s="13">
        <v>1652.5</v>
      </c>
      <c r="E23" s="13">
        <v>2853.1</v>
      </c>
      <c r="F23" s="13">
        <v>0</v>
      </c>
      <c r="G23" s="13">
        <v>0</v>
      </c>
      <c r="H23" s="13">
        <v>0</v>
      </c>
      <c r="I23" s="13">
        <v>0</v>
      </c>
      <c r="J23" s="13">
        <v>61</v>
      </c>
      <c r="K23" s="13">
        <v>59.49</v>
      </c>
      <c r="L23" s="13">
        <v>0</v>
      </c>
      <c r="M23" s="13">
        <v>0.01</v>
      </c>
      <c r="N23" s="13">
        <v>0</v>
      </c>
      <c r="O23" s="13">
        <v>0</v>
      </c>
      <c r="P23" s="13">
        <v>120.5</v>
      </c>
      <c r="Q23" s="13">
        <v>2732.6</v>
      </c>
    </row>
    <row r="24" spans="1:17">
      <c r="A24" s="2" t="s">
        <v>51</v>
      </c>
      <c r="B24" s="1" t="s">
        <v>52</v>
      </c>
      <c r="C24" s="13">
        <v>2500.0500000000002</v>
      </c>
      <c r="D24" s="13">
        <v>3000</v>
      </c>
      <c r="E24" s="13">
        <v>5500.05</v>
      </c>
      <c r="F24" s="13">
        <v>0</v>
      </c>
      <c r="G24" s="13">
        <v>0</v>
      </c>
      <c r="H24" s="13">
        <v>0</v>
      </c>
      <c r="I24" s="13">
        <v>0</v>
      </c>
      <c r="J24" s="13">
        <v>627.54999999999995</v>
      </c>
      <c r="K24" s="13">
        <v>94.08</v>
      </c>
      <c r="L24" s="13">
        <v>0</v>
      </c>
      <c r="M24" s="13">
        <v>0.02</v>
      </c>
      <c r="N24" s="13">
        <v>0</v>
      </c>
      <c r="O24" s="13">
        <v>0</v>
      </c>
      <c r="P24" s="13">
        <v>721.65</v>
      </c>
      <c r="Q24" s="13">
        <v>4778.3999999999996</v>
      </c>
    </row>
    <row r="25" spans="1:17">
      <c r="A25" s="2" t="s">
        <v>53</v>
      </c>
      <c r="B25" s="1" t="s">
        <v>54</v>
      </c>
      <c r="C25" s="13">
        <v>2200</v>
      </c>
      <c r="D25" s="13">
        <v>0</v>
      </c>
      <c r="E25" s="13">
        <v>2200</v>
      </c>
      <c r="F25" s="13">
        <v>0</v>
      </c>
      <c r="G25" s="13">
        <v>0</v>
      </c>
      <c r="H25" s="13">
        <v>0</v>
      </c>
      <c r="I25" s="14">
        <v>-39.46</v>
      </c>
      <c r="J25" s="13">
        <v>0</v>
      </c>
      <c r="K25" s="13">
        <v>54.61</v>
      </c>
      <c r="L25" s="13">
        <v>0</v>
      </c>
      <c r="M25" s="13">
        <v>0.05</v>
      </c>
      <c r="N25" s="13">
        <v>0</v>
      </c>
      <c r="O25" s="13">
        <v>0</v>
      </c>
      <c r="P25" s="13">
        <v>15.2</v>
      </c>
      <c r="Q25" s="13">
        <v>2184.8000000000002</v>
      </c>
    </row>
    <row r="26" spans="1:17">
      <c r="A26" s="2" t="s">
        <v>55</v>
      </c>
      <c r="B26" s="1" t="s">
        <v>56</v>
      </c>
      <c r="C26" s="13">
        <v>2500.0500000000002</v>
      </c>
      <c r="D26" s="13">
        <v>16036.48</v>
      </c>
      <c r="E26" s="13">
        <v>18536.53</v>
      </c>
      <c r="F26" s="13">
        <v>0</v>
      </c>
      <c r="G26" s="13">
        <v>0</v>
      </c>
      <c r="H26" s="13">
        <v>0</v>
      </c>
      <c r="I26" s="13">
        <v>0</v>
      </c>
      <c r="J26" s="13">
        <v>3745.61</v>
      </c>
      <c r="K26" s="13">
        <v>318.5</v>
      </c>
      <c r="L26" s="13">
        <v>0</v>
      </c>
      <c r="M26" s="13">
        <v>0.02</v>
      </c>
      <c r="N26" s="13">
        <v>0</v>
      </c>
      <c r="O26" s="13">
        <v>0</v>
      </c>
      <c r="P26" s="13">
        <v>4064.13</v>
      </c>
      <c r="Q26" s="13">
        <v>14472.4</v>
      </c>
    </row>
    <row r="27" spans="1:17">
      <c r="A27" s="2" t="s">
        <v>57</v>
      </c>
      <c r="B27" s="1" t="s">
        <v>58</v>
      </c>
      <c r="C27" s="13">
        <v>1200.5999999999999</v>
      </c>
      <c r="D27" s="13">
        <v>3680</v>
      </c>
      <c r="E27" s="13">
        <v>4880.6000000000004</v>
      </c>
      <c r="F27" s="13">
        <v>0</v>
      </c>
      <c r="G27" s="13">
        <v>0</v>
      </c>
      <c r="H27" s="13">
        <v>0</v>
      </c>
      <c r="I27" s="13">
        <v>0</v>
      </c>
      <c r="J27" s="13">
        <v>502.14</v>
      </c>
      <c r="K27" s="13">
        <v>131.47</v>
      </c>
      <c r="L27" s="13">
        <v>0</v>
      </c>
      <c r="M27" s="14">
        <v>-0.01</v>
      </c>
      <c r="N27" s="13">
        <v>0</v>
      </c>
      <c r="O27" s="13">
        <v>0</v>
      </c>
      <c r="P27" s="13">
        <v>633.6</v>
      </c>
      <c r="Q27" s="13">
        <v>4247</v>
      </c>
    </row>
    <row r="28" spans="1:17">
      <c r="A28" s="2" t="s">
        <v>59</v>
      </c>
      <c r="B28" s="1" t="s">
        <v>60</v>
      </c>
      <c r="C28" s="13">
        <v>1200.5999999999999</v>
      </c>
      <c r="D28" s="13">
        <v>3640</v>
      </c>
      <c r="E28" s="13">
        <v>4840.6000000000004</v>
      </c>
      <c r="F28" s="13">
        <v>0</v>
      </c>
      <c r="G28" s="13">
        <v>0</v>
      </c>
      <c r="H28" s="13">
        <v>0</v>
      </c>
      <c r="I28" s="13">
        <v>0</v>
      </c>
      <c r="J28" s="13">
        <v>494.98</v>
      </c>
      <c r="K28" s="13">
        <v>105.83</v>
      </c>
      <c r="L28" s="13">
        <v>0</v>
      </c>
      <c r="M28" s="14">
        <v>-0.21</v>
      </c>
      <c r="N28" s="13">
        <v>0</v>
      </c>
      <c r="O28" s="13">
        <v>0</v>
      </c>
      <c r="P28" s="13">
        <v>600.6</v>
      </c>
      <c r="Q28" s="13">
        <v>4240</v>
      </c>
    </row>
    <row r="29" spans="1:17">
      <c r="A29" s="2" t="s">
        <v>61</v>
      </c>
      <c r="B29" s="1" t="s">
        <v>62</v>
      </c>
      <c r="C29" s="13">
        <v>2500.0500000000002</v>
      </c>
      <c r="D29" s="13">
        <v>9725</v>
      </c>
      <c r="E29" s="13">
        <v>12225.05</v>
      </c>
      <c r="F29" s="13">
        <v>15</v>
      </c>
      <c r="G29" s="13">
        <v>238.67</v>
      </c>
      <c r="H29" s="13">
        <v>0</v>
      </c>
      <c r="I29" s="13">
        <v>0</v>
      </c>
      <c r="J29" s="13">
        <v>2106.6999999999998</v>
      </c>
      <c r="K29" s="13">
        <v>444.22</v>
      </c>
      <c r="L29" s="13">
        <v>0</v>
      </c>
      <c r="M29" s="13">
        <v>0.06</v>
      </c>
      <c r="N29" s="13">
        <v>0</v>
      </c>
      <c r="O29" s="13">
        <v>0</v>
      </c>
      <c r="P29" s="13">
        <v>2804.65</v>
      </c>
      <c r="Q29" s="13">
        <v>9420.4</v>
      </c>
    </row>
    <row r="30" spans="1:17">
      <c r="A30" s="2" t="s">
        <v>63</v>
      </c>
      <c r="B30" s="1" t="s">
        <v>64</v>
      </c>
      <c r="C30" s="13">
        <v>3250.05</v>
      </c>
      <c r="D30" s="13">
        <v>1083.3</v>
      </c>
      <c r="E30" s="13">
        <v>4333.3500000000004</v>
      </c>
      <c r="F30" s="13">
        <v>0</v>
      </c>
      <c r="G30" s="13">
        <v>0</v>
      </c>
      <c r="H30" s="13">
        <v>0</v>
      </c>
      <c r="I30" s="13">
        <v>0</v>
      </c>
      <c r="J30" s="13">
        <v>404.08</v>
      </c>
      <c r="K30" s="13">
        <v>89.7</v>
      </c>
      <c r="L30" s="13">
        <v>0</v>
      </c>
      <c r="M30" s="14">
        <v>-0.03</v>
      </c>
      <c r="N30" s="13">
        <v>0</v>
      </c>
      <c r="O30" s="13">
        <v>0</v>
      </c>
      <c r="P30" s="13">
        <v>493.75</v>
      </c>
      <c r="Q30" s="13">
        <v>3839.6</v>
      </c>
    </row>
    <row r="31" spans="1:17">
      <c r="A31" s="2" t="s">
        <v>65</v>
      </c>
      <c r="B31" s="1" t="s">
        <v>66</v>
      </c>
      <c r="C31" s="13">
        <v>20000.099999999999</v>
      </c>
      <c r="D31" s="13">
        <v>287556.62</v>
      </c>
      <c r="E31" s="13">
        <v>307556.71999999997</v>
      </c>
      <c r="F31" s="13">
        <v>0</v>
      </c>
      <c r="G31" s="13">
        <v>0</v>
      </c>
      <c r="H31" s="13">
        <v>0</v>
      </c>
      <c r="I31" s="13">
        <v>0</v>
      </c>
      <c r="J31" s="13">
        <v>103156.81</v>
      </c>
      <c r="K31" s="13">
        <v>771.98</v>
      </c>
      <c r="L31" s="13">
        <v>0</v>
      </c>
      <c r="M31" s="13">
        <v>0.13</v>
      </c>
      <c r="N31" s="13">
        <v>0</v>
      </c>
      <c r="O31" s="13">
        <v>0</v>
      </c>
      <c r="P31" s="13">
        <v>103928.92</v>
      </c>
      <c r="Q31" s="13">
        <v>203627.8</v>
      </c>
    </row>
    <row r="32" spans="1:17">
      <c r="A32" s="2" t="s">
        <v>67</v>
      </c>
      <c r="B32" s="1" t="s">
        <v>68</v>
      </c>
      <c r="C32" s="13">
        <v>2500.0500000000002</v>
      </c>
      <c r="D32" s="13">
        <v>7612</v>
      </c>
      <c r="E32" s="13">
        <v>10112.049999999999</v>
      </c>
      <c r="F32" s="13">
        <v>0</v>
      </c>
      <c r="G32" s="13">
        <v>0</v>
      </c>
      <c r="H32" s="13">
        <v>0</v>
      </c>
      <c r="I32" s="13">
        <v>0</v>
      </c>
      <c r="J32" s="13">
        <v>1612.67</v>
      </c>
      <c r="K32" s="13">
        <v>154.25</v>
      </c>
      <c r="L32" s="13">
        <v>0</v>
      </c>
      <c r="M32" s="13">
        <v>0.13</v>
      </c>
      <c r="N32" s="13">
        <v>0</v>
      </c>
      <c r="O32" s="13">
        <v>0</v>
      </c>
      <c r="P32" s="13">
        <v>1767.05</v>
      </c>
      <c r="Q32" s="13">
        <v>8345</v>
      </c>
    </row>
    <row r="33" spans="1:17">
      <c r="A33" s="2" t="s">
        <v>69</v>
      </c>
      <c r="B33" s="1" t="s">
        <v>70</v>
      </c>
      <c r="C33" s="13">
        <v>38036.25</v>
      </c>
      <c r="D33" s="13">
        <v>0</v>
      </c>
      <c r="E33" s="13">
        <v>38036.25</v>
      </c>
      <c r="F33" s="13">
        <v>15</v>
      </c>
      <c r="G33" s="13">
        <v>327.02999999999997</v>
      </c>
      <c r="H33" s="13">
        <v>0</v>
      </c>
      <c r="I33" s="13">
        <v>0</v>
      </c>
      <c r="J33" s="13">
        <v>9739.48</v>
      </c>
      <c r="K33" s="13">
        <v>771.98</v>
      </c>
      <c r="L33" s="13">
        <v>0</v>
      </c>
      <c r="M33" s="13">
        <v>0.16</v>
      </c>
      <c r="N33" s="13">
        <v>0</v>
      </c>
      <c r="O33" s="13">
        <v>0</v>
      </c>
      <c r="P33" s="13">
        <v>10853.65</v>
      </c>
      <c r="Q33" s="13">
        <v>27182.6</v>
      </c>
    </row>
    <row r="34" spans="1:17">
      <c r="A34" s="2" t="s">
        <v>71</v>
      </c>
      <c r="B34" s="1" t="s">
        <v>72</v>
      </c>
      <c r="C34" s="13">
        <v>880.44</v>
      </c>
      <c r="D34" s="13">
        <v>365</v>
      </c>
      <c r="E34" s="13">
        <v>1245.44</v>
      </c>
      <c r="F34" s="13">
        <v>0</v>
      </c>
      <c r="G34" s="13">
        <v>0</v>
      </c>
      <c r="H34" s="13">
        <v>0</v>
      </c>
      <c r="I34" s="14">
        <v>-132</v>
      </c>
      <c r="J34" s="13">
        <v>0</v>
      </c>
      <c r="K34" s="13">
        <v>0</v>
      </c>
      <c r="L34" s="13">
        <v>0</v>
      </c>
      <c r="M34" s="13">
        <v>0.04</v>
      </c>
      <c r="N34" s="13">
        <v>0</v>
      </c>
      <c r="O34" s="13">
        <v>0</v>
      </c>
      <c r="P34" s="13">
        <v>-131.96</v>
      </c>
      <c r="Q34" s="13">
        <v>1377.4</v>
      </c>
    </row>
    <row r="35" spans="1:17">
      <c r="A35" s="2" t="s">
        <v>73</v>
      </c>
      <c r="B35" s="1" t="s">
        <v>74</v>
      </c>
      <c r="C35" s="13">
        <v>7500</v>
      </c>
      <c r="D35" s="13">
        <v>15264.24</v>
      </c>
      <c r="E35" s="13">
        <v>22764.240000000002</v>
      </c>
      <c r="F35" s="13">
        <v>15</v>
      </c>
      <c r="G35" s="13">
        <v>1273.67</v>
      </c>
      <c r="H35" s="13">
        <v>0</v>
      </c>
      <c r="I35" s="13">
        <v>0</v>
      </c>
      <c r="J35" s="13">
        <v>5013.93</v>
      </c>
      <c r="K35" s="13">
        <v>397.5</v>
      </c>
      <c r="L35" s="13">
        <v>0</v>
      </c>
      <c r="M35" s="14">
        <v>-0.06</v>
      </c>
      <c r="N35" s="13">
        <v>0</v>
      </c>
      <c r="O35" s="13">
        <v>0</v>
      </c>
      <c r="P35" s="13">
        <v>6700.04</v>
      </c>
      <c r="Q35" s="13">
        <v>16064.2</v>
      </c>
    </row>
    <row r="36" spans="1:17">
      <c r="A36" s="2" t="s">
        <v>75</v>
      </c>
      <c r="B36" s="1" t="s">
        <v>76</v>
      </c>
      <c r="C36" s="13">
        <v>3499.95</v>
      </c>
      <c r="D36" s="13">
        <v>2000</v>
      </c>
      <c r="E36" s="13">
        <v>5499.95</v>
      </c>
      <c r="F36" s="13">
        <v>0</v>
      </c>
      <c r="G36" s="13">
        <v>0</v>
      </c>
      <c r="H36" s="13">
        <v>0</v>
      </c>
      <c r="I36" s="13">
        <v>0</v>
      </c>
      <c r="J36" s="13">
        <v>627.53</v>
      </c>
      <c r="K36" s="13">
        <v>109.31</v>
      </c>
      <c r="L36" s="13">
        <v>0</v>
      </c>
      <c r="M36" s="14">
        <v>-0.09</v>
      </c>
      <c r="N36" s="13">
        <v>0</v>
      </c>
      <c r="O36" s="13">
        <v>0</v>
      </c>
      <c r="P36" s="13">
        <v>736.75</v>
      </c>
      <c r="Q36" s="13">
        <v>4763.2</v>
      </c>
    </row>
    <row r="37" spans="1:17">
      <c r="A37" s="2" t="s">
        <v>77</v>
      </c>
      <c r="B37" s="1" t="s">
        <v>78</v>
      </c>
      <c r="C37" s="13">
        <v>2250</v>
      </c>
      <c r="D37" s="13">
        <v>0</v>
      </c>
      <c r="E37" s="13">
        <v>2250</v>
      </c>
      <c r="F37" s="13">
        <v>0</v>
      </c>
      <c r="G37" s="13">
        <v>0</v>
      </c>
      <c r="H37" s="13">
        <v>0</v>
      </c>
      <c r="I37" s="14">
        <v>-34.020000000000003</v>
      </c>
      <c r="J37" s="13">
        <v>0</v>
      </c>
      <c r="K37" s="13">
        <v>57.2</v>
      </c>
      <c r="L37" s="13">
        <v>0</v>
      </c>
      <c r="M37" s="13">
        <v>0.02</v>
      </c>
      <c r="N37" s="13">
        <v>0</v>
      </c>
      <c r="O37" s="13">
        <v>0</v>
      </c>
      <c r="P37" s="13">
        <v>23.2</v>
      </c>
      <c r="Q37" s="13">
        <v>2226.8000000000002</v>
      </c>
    </row>
    <row r="38" spans="1:17">
      <c r="A38" s="2" t="s">
        <v>79</v>
      </c>
      <c r="B38" s="1" t="s">
        <v>80</v>
      </c>
      <c r="C38" s="13">
        <v>1200.5999999999999</v>
      </c>
      <c r="D38" s="13">
        <v>2542.4</v>
      </c>
      <c r="E38" s="13">
        <v>3743</v>
      </c>
      <c r="F38" s="13">
        <v>0</v>
      </c>
      <c r="G38" s="13">
        <v>0</v>
      </c>
      <c r="H38" s="13">
        <v>0</v>
      </c>
      <c r="I38" s="13">
        <v>0</v>
      </c>
      <c r="J38" s="13">
        <v>307.91000000000003</v>
      </c>
      <c r="K38" s="13">
        <v>102.23</v>
      </c>
      <c r="L38" s="13">
        <v>0</v>
      </c>
      <c r="M38" s="13">
        <v>0.06</v>
      </c>
      <c r="N38" s="13">
        <v>0</v>
      </c>
      <c r="O38" s="13">
        <v>500</v>
      </c>
      <c r="P38" s="13">
        <v>910.2</v>
      </c>
      <c r="Q38" s="13">
        <v>2832.8</v>
      </c>
    </row>
    <row r="39" spans="1:17">
      <c r="A39" s="2" t="s">
        <v>81</v>
      </c>
      <c r="B39" s="1" t="s">
        <v>82</v>
      </c>
      <c r="C39" s="13">
        <v>1200.5999999999999</v>
      </c>
      <c r="D39" s="13">
        <v>3890</v>
      </c>
      <c r="E39" s="13">
        <v>5090.6000000000004</v>
      </c>
      <c r="F39" s="13">
        <v>0</v>
      </c>
      <c r="G39" s="13">
        <v>0</v>
      </c>
      <c r="H39" s="13">
        <v>0</v>
      </c>
      <c r="I39" s="13">
        <v>0</v>
      </c>
      <c r="J39" s="13">
        <v>540.09</v>
      </c>
      <c r="K39" s="13">
        <v>106.79</v>
      </c>
      <c r="L39" s="13">
        <v>0</v>
      </c>
      <c r="M39" s="13">
        <v>0.12</v>
      </c>
      <c r="N39" s="13">
        <v>0</v>
      </c>
      <c r="O39" s="13">
        <v>0</v>
      </c>
      <c r="P39" s="13">
        <v>647</v>
      </c>
      <c r="Q39" s="13">
        <v>4443.6000000000004</v>
      </c>
    </row>
    <row r="40" spans="1:17">
      <c r="A40" s="2" t="s">
        <v>83</v>
      </c>
      <c r="B40" s="1" t="s">
        <v>84</v>
      </c>
      <c r="C40" s="13">
        <v>2500.0500000000002</v>
      </c>
      <c r="D40" s="13">
        <v>5484</v>
      </c>
      <c r="E40" s="13">
        <v>7984.05</v>
      </c>
      <c r="F40" s="13">
        <v>0</v>
      </c>
      <c r="G40" s="13">
        <v>0</v>
      </c>
      <c r="H40" s="13">
        <v>0</v>
      </c>
      <c r="I40" s="13">
        <v>0</v>
      </c>
      <c r="J40" s="13">
        <v>1158.1300000000001</v>
      </c>
      <c r="K40" s="13">
        <v>94.75</v>
      </c>
      <c r="L40" s="13">
        <v>0</v>
      </c>
      <c r="M40" s="13">
        <v>0.17</v>
      </c>
      <c r="N40" s="13">
        <v>0</v>
      </c>
      <c r="O40" s="13">
        <v>0</v>
      </c>
      <c r="P40" s="13">
        <v>1253.05</v>
      </c>
      <c r="Q40" s="13">
        <v>6731</v>
      </c>
    </row>
    <row r="41" spans="1:17">
      <c r="A41" s="2" t="s">
        <v>85</v>
      </c>
      <c r="B41" s="1" t="s">
        <v>86</v>
      </c>
      <c r="C41" s="13">
        <v>2500.0500000000002</v>
      </c>
      <c r="D41" s="13">
        <v>5484</v>
      </c>
      <c r="E41" s="13">
        <v>7984.05</v>
      </c>
      <c r="F41" s="13">
        <v>0</v>
      </c>
      <c r="G41" s="13">
        <v>0</v>
      </c>
      <c r="H41" s="13">
        <v>0</v>
      </c>
      <c r="I41" s="13">
        <v>0</v>
      </c>
      <c r="J41" s="13">
        <v>1158.1300000000001</v>
      </c>
      <c r="K41" s="13">
        <v>93.51</v>
      </c>
      <c r="L41" s="13">
        <v>0</v>
      </c>
      <c r="M41" s="13">
        <v>0.01</v>
      </c>
      <c r="N41" s="13">
        <v>0</v>
      </c>
      <c r="O41" s="13">
        <v>0</v>
      </c>
      <c r="P41" s="13">
        <v>1251.6500000000001</v>
      </c>
      <c r="Q41" s="13">
        <v>6732.4</v>
      </c>
    </row>
    <row r="42" spans="1:17">
      <c r="A42" s="2" t="s">
        <v>87</v>
      </c>
      <c r="B42" s="1" t="s">
        <v>88</v>
      </c>
      <c r="C42" s="13">
        <v>1200.5999999999999</v>
      </c>
      <c r="D42" s="13">
        <v>4356</v>
      </c>
      <c r="E42" s="13">
        <v>5556.6</v>
      </c>
      <c r="F42" s="13">
        <v>0</v>
      </c>
      <c r="G42" s="13">
        <v>0</v>
      </c>
      <c r="H42" s="13">
        <v>0</v>
      </c>
      <c r="I42" s="13">
        <v>0</v>
      </c>
      <c r="J42" s="13">
        <v>639.63</v>
      </c>
      <c r="K42" s="13">
        <v>168.8</v>
      </c>
      <c r="L42" s="13">
        <v>0</v>
      </c>
      <c r="M42" s="14">
        <v>-0.03</v>
      </c>
      <c r="N42" s="13">
        <v>0</v>
      </c>
      <c r="O42" s="13">
        <v>0</v>
      </c>
      <c r="P42" s="13">
        <v>808.4</v>
      </c>
      <c r="Q42" s="13">
        <v>4748.2</v>
      </c>
    </row>
    <row r="43" spans="1:17">
      <c r="A43" s="2" t="s">
        <v>89</v>
      </c>
      <c r="B43" s="1" t="s">
        <v>90</v>
      </c>
      <c r="C43" s="13">
        <v>1200.5999999999999</v>
      </c>
      <c r="D43" s="13">
        <v>3745</v>
      </c>
      <c r="E43" s="13">
        <v>4945.6000000000004</v>
      </c>
      <c r="F43" s="13">
        <v>15</v>
      </c>
      <c r="G43" s="13">
        <v>465.5</v>
      </c>
      <c r="H43" s="13">
        <v>0</v>
      </c>
      <c r="I43" s="13">
        <v>0</v>
      </c>
      <c r="J43" s="13">
        <v>513.79</v>
      </c>
      <c r="K43" s="13">
        <v>131.74</v>
      </c>
      <c r="L43" s="13">
        <v>0</v>
      </c>
      <c r="M43" s="14">
        <v>-0.03</v>
      </c>
      <c r="N43" s="13">
        <v>0</v>
      </c>
      <c r="O43" s="13">
        <v>0</v>
      </c>
      <c r="P43" s="13">
        <v>1126</v>
      </c>
      <c r="Q43" s="13">
        <v>3819.6</v>
      </c>
    </row>
    <row r="44" spans="1:17">
      <c r="A44" s="2" t="s">
        <v>91</v>
      </c>
      <c r="B44" s="1" t="s">
        <v>92</v>
      </c>
      <c r="C44" s="13">
        <v>4000.05</v>
      </c>
      <c r="D44" s="13">
        <v>5281</v>
      </c>
      <c r="E44" s="13">
        <v>9281.0499999999993</v>
      </c>
      <c r="F44" s="13">
        <v>0</v>
      </c>
      <c r="G44" s="13">
        <v>0</v>
      </c>
      <c r="H44" s="13">
        <v>0</v>
      </c>
      <c r="I44" s="13">
        <v>0</v>
      </c>
      <c r="J44" s="13">
        <v>1435.17</v>
      </c>
      <c r="K44" s="13">
        <v>159.47999999999999</v>
      </c>
      <c r="L44" s="13">
        <v>0</v>
      </c>
      <c r="M44" s="13">
        <v>0</v>
      </c>
      <c r="N44" s="13">
        <v>0</v>
      </c>
      <c r="O44" s="13">
        <v>400</v>
      </c>
      <c r="P44" s="13">
        <v>1994.65</v>
      </c>
      <c r="Q44" s="13">
        <v>7286.4</v>
      </c>
    </row>
    <row r="45" spans="1:17">
      <c r="A45" s="2" t="s">
        <v>93</v>
      </c>
      <c r="B45" s="1" t="s">
        <v>94</v>
      </c>
      <c r="C45" s="13">
        <v>2250</v>
      </c>
      <c r="D45" s="13">
        <v>1803</v>
      </c>
      <c r="E45" s="13">
        <v>4053</v>
      </c>
      <c r="F45" s="13">
        <v>0</v>
      </c>
      <c r="G45" s="13">
        <v>0</v>
      </c>
      <c r="H45" s="13">
        <v>0</v>
      </c>
      <c r="I45" s="13">
        <v>0</v>
      </c>
      <c r="J45" s="13">
        <v>357.51</v>
      </c>
      <c r="K45" s="13">
        <v>93.51</v>
      </c>
      <c r="L45" s="13">
        <v>0</v>
      </c>
      <c r="M45" s="14">
        <v>-0.02</v>
      </c>
      <c r="N45" s="13">
        <v>0</v>
      </c>
      <c r="O45" s="13">
        <v>0</v>
      </c>
      <c r="P45" s="13">
        <v>451</v>
      </c>
      <c r="Q45" s="13">
        <v>3602</v>
      </c>
    </row>
    <row r="46" spans="1:17">
      <c r="A46" s="2" t="s">
        <v>95</v>
      </c>
      <c r="B46" s="1" t="s">
        <v>96</v>
      </c>
      <c r="C46" s="13">
        <v>1750.05</v>
      </c>
      <c r="D46" s="13">
        <v>9398.3799999999992</v>
      </c>
      <c r="E46" s="13">
        <v>11148.43</v>
      </c>
      <c r="F46" s="13">
        <v>0</v>
      </c>
      <c r="G46" s="13">
        <v>0</v>
      </c>
      <c r="H46" s="13">
        <v>0</v>
      </c>
      <c r="I46" s="13">
        <v>0</v>
      </c>
      <c r="J46" s="13">
        <v>1853.48</v>
      </c>
      <c r="K46" s="13">
        <v>195.76</v>
      </c>
      <c r="L46" s="13">
        <v>0</v>
      </c>
      <c r="M46" s="14">
        <v>-0.01</v>
      </c>
      <c r="N46" s="13">
        <v>0</v>
      </c>
      <c r="O46" s="13">
        <v>400</v>
      </c>
      <c r="P46" s="13">
        <v>2449.23</v>
      </c>
      <c r="Q46" s="13">
        <v>8699.2000000000007</v>
      </c>
    </row>
    <row r="47" spans="1:17">
      <c r="A47" s="2" t="s">
        <v>97</v>
      </c>
      <c r="B47" s="1" t="s">
        <v>98</v>
      </c>
      <c r="C47" s="13">
        <v>2750.1</v>
      </c>
      <c r="D47" s="13">
        <v>7551.3</v>
      </c>
      <c r="E47" s="13">
        <v>10301.4</v>
      </c>
      <c r="F47" s="13">
        <v>0</v>
      </c>
      <c r="G47" s="13">
        <v>0</v>
      </c>
      <c r="H47" s="13">
        <v>0</v>
      </c>
      <c r="I47" s="13">
        <v>0</v>
      </c>
      <c r="J47" s="13">
        <v>1654.26</v>
      </c>
      <c r="K47" s="13">
        <v>142.28</v>
      </c>
      <c r="L47" s="13">
        <v>0</v>
      </c>
      <c r="M47" s="14">
        <v>-0.14000000000000001</v>
      </c>
      <c r="N47" s="13">
        <v>0</v>
      </c>
      <c r="O47" s="13">
        <v>0</v>
      </c>
      <c r="P47" s="13">
        <v>1796.4</v>
      </c>
      <c r="Q47" s="13">
        <v>8505</v>
      </c>
    </row>
    <row r="48" spans="1:17">
      <c r="A48" s="2" t="s">
        <v>99</v>
      </c>
      <c r="B48" s="1" t="s">
        <v>100</v>
      </c>
      <c r="C48" s="13">
        <v>3750</v>
      </c>
      <c r="D48" s="13">
        <v>60737.33</v>
      </c>
      <c r="E48" s="13">
        <v>64487.33</v>
      </c>
      <c r="F48" s="13">
        <v>15</v>
      </c>
      <c r="G48" s="13">
        <v>361.45</v>
      </c>
      <c r="H48" s="13">
        <v>0</v>
      </c>
      <c r="I48" s="13">
        <v>0</v>
      </c>
      <c r="J48" s="13">
        <v>18671.2</v>
      </c>
      <c r="K48" s="13">
        <v>539.85</v>
      </c>
      <c r="L48" s="13">
        <v>0</v>
      </c>
      <c r="M48" s="14">
        <v>-0.17</v>
      </c>
      <c r="N48" s="13">
        <v>0</v>
      </c>
      <c r="O48" s="13">
        <v>0</v>
      </c>
      <c r="P48" s="13">
        <v>19587.330000000002</v>
      </c>
      <c r="Q48" s="13">
        <v>44900</v>
      </c>
    </row>
    <row r="49" spans="1:17">
      <c r="A49" s="2" t="s">
        <v>101</v>
      </c>
      <c r="B49" s="1" t="s">
        <v>102</v>
      </c>
      <c r="C49" s="13">
        <v>2000.1</v>
      </c>
      <c r="D49" s="13">
        <v>2000</v>
      </c>
      <c r="E49" s="13">
        <v>4000.1</v>
      </c>
      <c r="F49" s="13">
        <v>0</v>
      </c>
      <c r="G49" s="13">
        <v>0</v>
      </c>
      <c r="H49" s="13">
        <v>0</v>
      </c>
      <c r="I49" s="13">
        <v>0</v>
      </c>
      <c r="J49" s="13">
        <v>349.05</v>
      </c>
      <c r="K49" s="13">
        <v>86.63</v>
      </c>
      <c r="L49" s="13">
        <v>0</v>
      </c>
      <c r="M49" s="13">
        <v>0.02</v>
      </c>
      <c r="N49" s="13">
        <v>0</v>
      </c>
      <c r="O49" s="13">
        <v>0</v>
      </c>
      <c r="P49" s="13">
        <v>435.7</v>
      </c>
      <c r="Q49" s="13">
        <v>3564.4</v>
      </c>
    </row>
    <row r="50" spans="1:17">
      <c r="A50" s="2" t="s">
        <v>103</v>
      </c>
      <c r="B50" s="1" t="s">
        <v>104</v>
      </c>
      <c r="C50" s="13">
        <v>7000.05</v>
      </c>
      <c r="D50" s="13">
        <v>0</v>
      </c>
      <c r="E50" s="13">
        <v>7000.05</v>
      </c>
      <c r="F50" s="13">
        <v>0</v>
      </c>
      <c r="G50" s="13">
        <v>0</v>
      </c>
      <c r="H50" s="13">
        <v>0</v>
      </c>
      <c r="I50" s="13">
        <v>0</v>
      </c>
      <c r="J50" s="13">
        <v>947.95</v>
      </c>
      <c r="K50" s="13">
        <v>189.72</v>
      </c>
      <c r="L50" s="13">
        <v>0</v>
      </c>
      <c r="M50" s="14">
        <v>-0.02</v>
      </c>
      <c r="N50" s="13">
        <v>0</v>
      </c>
      <c r="O50" s="13">
        <v>0</v>
      </c>
      <c r="P50" s="13">
        <v>1137.6500000000001</v>
      </c>
      <c r="Q50" s="13">
        <v>5862.4</v>
      </c>
    </row>
    <row r="51" spans="1:17">
      <c r="A51" s="2" t="s">
        <v>105</v>
      </c>
      <c r="B51" s="1" t="s">
        <v>106</v>
      </c>
      <c r="C51" s="13">
        <v>1200.5999999999999</v>
      </c>
      <c r="D51" s="13">
        <v>2800</v>
      </c>
      <c r="E51" s="13">
        <v>4000.6</v>
      </c>
      <c r="F51" s="13">
        <v>0</v>
      </c>
      <c r="G51" s="13">
        <v>0</v>
      </c>
      <c r="H51" s="13">
        <v>0</v>
      </c>
      <c r="I51" s="13">
        <v>0</v>
      </c>
      <c r="J51" s="13">
        <v>349.13</v>
      </c>
      <c r="K51" s="13">
        <v>87.41</v>
      </c>
      <c r="L51" s="13">
        <v>0</v>
      </c>
      <c r="M51" s="13">
        <v>0.06</v>
      </c>
      <c r="N51" s="13">
        <v>0</v>
      </c>
      <c r="O51" s="13">
        <v>0</v>
      </c>
      <c r="P51" s="13">
        <v>436.6</v>
      </c>
      <c r="Q51" s="13">
        <v>3564</v>
      </c>
    </row>
    <row r="52" spans="1:17">
      <c r="A52" s="2" t="s">
        <v>107</v>
      </c>
      <c r="B52" s="1" t="s">
        <v>108</v>
      </c>
      <c r="C52" s="13">
        <v>3249.9</v>
      </c>
      <c r="D52" s="13">
        <v>1083.3</v>
      </c>
      <c r="E52" s="13">
        <v>4333.2</v>
      </c>
      <c r="F52" s="13">
        <v>0</v>
      </c>
      <c r="G52" s="13">
        <v>0</v>
      </c>
      <c r="H52" s="13">
        <v>0</v>
      </c>
      <c r="I52" s="13">
        <v>0</v>
      </c>
      <c r="J52" s="13">
        <v>404.05</v>
      </c>
      <c r="K52" s="13">
        <v>91.02</v>
      </c>
      <c r="L52" s="13">
        <v>0</v>
      </c>
      <c r="M52" s="14">
        <v>-7.0000000000000007E-2</v>
      </c>
      <c r="N52" s="13">
        <v>0</v>
      </c>
      <c r="O52" s="13">
        <v>0</v>
      </c>
      <c r="P52" s="13">
        <v>495</v>
      </c>
      <c r="Q52" s="13">
        <v>3838.2</v>
      </c>
    </row>
    <row r="53" spans="1:17">
      <c r="A53" s="2" t="s">
        <v>109</v>
      </c>
      <c r="B53" s="1" t="s">
        <v>110</v>
      </c>
      <c r="C53" s="13">
        <v>2799.9</v>
      </c>
      <c r="D53" s="13">
        <v>0</v>
      </c>
      <c r="E53" s="13">
        <v>2799.9</v>
      </c>
      <c r="F53" s="13">
        <v>0</v>
      </c>
      <c r="G53" s="13">
        <v>0</v>
      </c>
      <c r="H53" s="13">
        <v>0</v>
      </c>
      <c r="I53" s="13">
        <v>0</v>
      </c>
      <c r="J53" s="13">
        <v>55.21</v>
      </c>
      <c r="K53" s="13">
        <v>69.5</v>
      </c>
      <c r="L53" s="13">
        <v>0</v>
      </c>
      <c r="M53" s="14">
        <v>-0.01</v>
      </c>
      <c r="N53" s="13">
        <v>0</v>
      </c>
      <c r="O53" s="13">
        <v>0</v>
      </c>
      <c r="P53" s="13">
        <v>124.7</v>
      </c>
      <c r="Q53" s="13">
        <v>2675.2</v>
      </c>
    </row>
    <row r="54" spans="1:17">
      <c r="A54" s="2" t="s">
        <v>111</v>
      </c>
      <c r="B54" s="1" t="s">
        <v>112</v>
      </c>
      <c r="C54" s="13">
        <v>1120.56</v>
      </c>
      <c r="D54" s="13">
        <v>3493.7</v>
      </c>
      <c r="E54" s="13">
        <v>4614.26</v>
      </c>
      <c r="F54" s="13">
        <v>15</v>
      </c>
      <c r="G54" s="13">
        <v>1200.76</v>
      </c>
      <c r="H54" s="13">
        <v>0</v>
      </c>
      <c r="I54" s="13">
        <v>0</v>
      </c>
      <c r="J54" s="13">
        <v>454.42</v>
      </c>
      <c r="K54" s="13">
        <v>92.41</v>
      </c>
      <c r="L54" s="13">
        <v>765.92</v>
      </c>
      <c r="M54" s="14">
        <v>-0.05</v>
      </c>
      <c r="N54" s="13">
        <v>0</v>
      </c>
      <c r="O54" s="13">
        <v>0</v>
      </c>
      <c r="P54" s="13">
        <v>2528.46</v>
      </c>
      <c r="Q54" s="13">
        <v>2085.8000000000002</v>
      </c>
    </row>
    <row r="55" spans="1:17">
      <c r="A55" s="2" t="s">
        <v>113</v>
      </c>
      <c r="B55" s="1" t="s">
        <v>114</v>
      </c>
      <c r="C55" s="13">
        <v>2799.9</v>
      </c>
      <c r="D55" s="13">
        <v>0</v>
      </c>
      <c r="E55" s="13">
        <v>2799.9</v>
      </c>
      <c r="F55" s="13">
        <v>0</v>
      </c>
      <c r="G55" s="13">
        <v>0</v>
      </c>
      <c r="H55" s="13">
        <v>0</v>
      </c>
      <c r="I55" s="13">
        <v>0</v>
      </c>
      <c r="J55" s="13">
        <v>55.21</v>
      </c>
      <c r="K55" s="13">
        <v>80.41</v>
      </c>
      <c r="L55" s="13">
        <v>0</v>
      </c>
      <c r="M55" s="14">
        <v>-0.12</v>
      </c>
      <c r="N55" s="13">
        <v>0</v>
      </c>
      <c r="O55" s="13">
        <v>440</v>
      </c>
      <c r="P55" s="13">
        <v>575.5</v>
      </c>
      <c r="Q55" s="13">
        <v>2224.4</v>
      </c>
    </row>
    <row r="56" spans="1:17">
      <c r="A56" s="2" t="s">
        <v>115</v>
      </c>
      <c r="B56" s="1" t="s">
        <v>116</v>
      </c>
      <c r="C56" s="13">
        <v>7500</v>
      </c>
      <c r="D56" s="13">
        <v>35708.269999999997</v>
      </c>
      <c r="E56" s="13">
        <v>43208.27</v>
      </c>
      <c r="F56" s="13">
        <v>15</v>
      </c>
      <c r="G56" s="13">
        <v>930.57</v>
      </c>
      <c r="H56" s="13">
        <v>0</v>
      </c>
      <c r="I56" s="13">
        <v>0</v>
      </c>
      <c r="J56" s="13">
        <v>11436.32</v>
      </c>
      <c r="K56" s="13">
        <v>530.36</v>
      </c>
      <c r="L56" s="13">
        <v>0</v>
      </c>
      <c r="M56" s="13">
        <v>0.02</v>
      </c>
      <c r="N56" s="13">
        <v>0</v>
      </c>
      <c r="O56" s="13">
        <v>680</v>
      </c>
      <c r="P56" s="13">
        <v>13592.27</v>
      </c>
      <c r="Q56" s="13">
        <v>29616</v>
      </c>
    </row>
    <row r="57" spans="1:17">
      <c r="A57" s="2" t="s">
        <v>117</v>
      </c>
      <c r="B57" s="1" t="s">
        <v>118</v>
      </c>
      <c r="C57" s="13">
        <v>1666.7</v>
      </c>
      <c r="D57" s="13">
        <v>0</v>
      </c>
      <c r="E57" s="13">
        <v>1666.7</v>
      </c>
      <c r="F57" s="13">
        <v>0</v>
      </c>
      <c r="G57" s="13">
        <v>0</v>
      </c>
      <c r="H57" s="13">
        <v>0</v>
      </c>
      <c r="I57" s="14">
        <v>-104.93</v>
      </c>
      <c r="J57" s="13">
        <v>0</v>
      </c>
      <c r="K57" s="13">
        <v>41.38</v>
      </c>
      <c r="L57" s="13">
        <v>0</v>
      </c>
      <c r="M57" s="13">
        <v>0.05</v>
      </c>
      <c r="N57" s="13">
        <v>0</v>
      </c>
      <c r="O57" s="13">
        <v>0</v>
      </c>
      <c r="P57" s="13">
        <v>-63.5</v>
      </c>
      <c r="Q57" s="13">
        <v>1730.2</v>
      </c>
    </row>
    <row r="58" spans="1:17">
      <c r="A58" s="2" t="s">
        <v>119</v>
      </c>
      <c r="B58" s="1" t="s">
        <v>120</v>
      </c>
      <c r="C58" s="13">
        <v>2250</v>
      </c>
      <c r="D58" s="13">
        <v>9725</v>
      </c>
      <c r="E58" s="13">
        <v>11975</v>
      </c>
      <c r="F58" s="13">
        <v>0</v>
      </c>
      <c r="G58" s="13">
        <v>0</v>
      </c>
      <c r="H58" s="13">
        <v>0</v>
      </c>
      <c r="I58" s="13">
        <v>0</v>
      </c>
      <c r="J58" s="13">
        <v>2047.89</v>
      </c>
      <c r="K58" s="13">
        <v>59.28</v>
      </c>
      <c r="L58" s="13">
        <v>428.29</v>
      </c>
      <c r="M58" s="14">
        <v>-0.06</v>
      </c>
      <c r="N58" s="13">
        <v>0</v>
      </c>
      <c r="O58" s="13">
        <v>0</v>
      </c>
      <c r="P58" s="13">
        <v>2535.4</v>
      </c>
      <c r="Q58" s="13">
        <v>9439.6</v>
      </c>
    </row>
    <row r="59" spans="1:17">
      <c r="A59" s="2" t="s">
        <v>121</v>
      </c>
      <c r="B59" s="1" t="s">
        <v>122</v>
      </c>
      <c r="C59" s="13">
        <v>1750.05</v>
      </c>
      <c r="D59" s="13">
        <v>11912.9</v>
      </c>
      <c r="E59" s="13">
        <v>13662.95</v>
      </c>
      <c r="F59" s="13">
        <v>15</v>
      </c>
      <c r="G59" s="13">
        <v>2118.19</v>
      </c>
      <c r="H59" s="13">
        <v>0</v>
      </c>
      <c r="I59" s="13">
        <v>0</v>
      </c>
      <c r="J59" s="13">
        <v>2444.9</v>
      </c>
      <c r="K59" s="13">
        <v>198.72</v>
      </c>
      <c r="L59" s="13">
        <v>0</v>
      </c>
      <c r="M59" s="14">
        <v>-0.06</v>
      </c>
      <c r="N59" s="13">
        <v>0</v>
      </c>
      <c r="O59" s="13">
        <v>0</v>
      </c>
      <c r="P59" s="13">
        <v>4776.75</v>
      </c>
      <c r="Q59" s="13">
        <v>8886.2000000000007</v>
      </c>
    </row>
    <row r="60" spans="1:17">
      <c r="A60" s="2" t="s">
        <v>123</v>
      </c>
      <c r="B60" s="1" t="s">
        <v>124</v>
      </c>
      <c r="C60" s="13">
        <v>1200</v>
      </c>
      <c r="D60" s="13">
        <v>2090</v>
      </c>
      <c r="E60" s="13">
        <v>3290</v>
      </c>
      <c r="F60" s="13">
        <v>0</v>
      </c>
      <c r="G60" s="13">
        <v>0</v>
      </c>
      <c r="H60" s="13">
        <v>0</v>
      </c>
      <c r="I60" s="13">
        <v>0</v>
      </c>
      <c r="J60" s="13">
        <v>128.81</v>
      </c>
      <c r="K60" s="13">
        <v>86.14</v>
      </c>
      <c r="L60" s="13">
        <v>0</v>
      </c>
      <c r="M60" s="13">
        <v>0.05</v>
      </c>
      <c r="N60" s="13">
        <v>0</v>
      </c>
      <c r="O60" s="13">
        <v>0</v>
      </c>
      <c r="P60" s="13">
        <v>215</v>
      </c>
      <c r="Q60" s="13">
        <v>3075</v>
      </c>
    </row>
    <row r="61" spans="1:17">
      <c r="A61" s="2" t="s">
        <v>125</v>
      </c>
      <c r="B61" s="1" t="s">
        <v>126</v>
      </c>
      <c r="C61" s="13">
        <v>3499.95</v>
      </c>
      <c r="D61" s="13">
        <v>0</v>
      </c>
      <c r="E61" s="13">
        <v>3499.95</v>
      </c>
      <c r="F61" s="13">
        <v>0</v>
      </c>
      <c r="G61" s="13">
        <v>0</v>
      </c>
      <c r="H61" s="13">
        <v>0</v>
      </c>
      <c r="I61" s="13">
        <v>0</v>
      </c>
      <c r="J61" s="13">
        <v>151.65</v>
      </c>
      <c r="K61" s="13">
        <v>87.92</v>
      </c>
      <c r="L61" s="13">
        <v>0</v>
      </c>
      <c r="M61" s="14">
        <v>-0.02</v>
      </c>
      <c r="N61" s="13">
        <v>0</v>
      </c>
      <c r="O61" s="13">
        <v>0</v>
      </c>
      <c r="P61" s="13">
        <v>239.55</v>
      </c>
      <c r="Q61" s="13">
        <v>3260.4</v>
      </c>
    </row>
    <row r="62" spans="1:17">
      <c r="A62" s="2" t="s">
        <v>127</v>
      </c>
      <c r="B62" s="1" t="s">
        <v>128</v>
      </c>
      <c r="C62" s="13">
        <v>3249.9</v>
      </c>
      <c r="D62" s="13">
        <v>0</v>
      </c>
      <c r="E62" s="13">
        <v>3249.9</v>
      </c>
      <c r="F62" s="13">
        <v>15</v>
      </c>
      <c r="G62" s="13">
        <v>1409.02</v>
      </c>
      <c r="H62" s="13">
        <v>0</v>
      </c>
      <c r="I62" s="13">
        <v>0</v>
      </c>
      <c r="J62" s="13">
        <v>124.45</v>
      </c>
      <c r="K62" s="13">
        <v>95.46</v>
      </c>
      <c r="L62" s="13">
        <v>0</v>
      </c>
      <c r="M62" s="14">
        <v>-0.03</v>
      </c>
      <c r="N62" s="13">
        <v>0</v>
      </c>
      <c r="O62" s="13">
        <v>640</v>
      </c>
      <c r="P62" s="13">
        <v>2283.9</v>
      </c>
      <c r="Q62" s="13">
        <v>966</v>
      </c>
    </row>
    <row r="63" spans="1:17">
      <c r="A63" s="2" t="s">
        <v>129</v>
      </c>
      <c r="B63" s="1" t="s">
        <v>130</v>
      </c>
      <c r="C63" s="13">
        <v>1999.95</v>
      </c>
      <c r="D63" s="13">
        <v>8441.81</v>
      </c>
      <c r="E63" s="13">
        <v>10441.76</v>
      </c>
      <c r="F63" s="13">
        <v>0</v>
      </c>
      <c r="G63" s="13">
        <v>0</v>
      </c>
      <c r="H63" s="13">
        <v>0</v>
      </c>
      <c r="I63" s="13">
        <v>0</v>
      </c>
      <c r="J63" s="13">
        <v>1687.27</v>
      </c>
      <c r="K63" s="13">
        <v>157.94</v>
      </c>
      <c r="L63" s="13">
        <v>0</v>
      </c>
      <c r="M63" s="14">
        <v>-0.05</v>
      </c>
      <c r="N63" s="13">
        <v>0</v>
      </c>
      <c r="O63" s="13">
        <v>800</v>
      </c>
      <c r="P63" s="13">
        <v>2645.16</v>
      </c>
      <c r="Q63" s="13">
        <v>7796.6</v>
      </c>
    </row>
    <row r="64" spans="1:17">
      <c r="A64" s="2" t="s">
        <v>131</v>
      </c>
      <c r="B64" s="1" t="s">
        <v>132</v>
      </c>
      <c r="C64" s="13">
        <v>1200.5999999999999</v>
      </c>
      <c r="D64" s="13">
        <v>2025.25</v>
      </c>
      <c r="E64" s="13">
        <v>3225.85</v>
      </c>
      <c r="F64" s="13">
        <v>0</v>
      </c>
      <c r="G64" s="13">
        <v>0</v>
      </c>
      <c r="H64" s="13">
        <v>0</v>
      </c>
      <c r="I64" s="13">
        <v>0</v>
      </c>
      <c r="J64" s="13">
        <v>121.83</v>
      </c>
      <c r="K64" s="13">
        <v>85.96</v>
      </c>
      <c r="L64" s="13">
        <v>0</v>
      </c>
      <c r="M64" s="13">
        <v>0.06</v>
      </c>
      <c r="N64" s="13">
        <v>0</v>
      </c>
      <c r="O64" s="13">
        <v>0</v>
      </c>
      <c r="P64" s="13">
        <v>207.85</v>
      </c>
      <c r="Q64" s="13">
        <v>3018</v>
      </c>
    </row>
    <row r="65" spans="1:17">
      <c r="A65" s="2" t="s">
        <v>133</v>
      </c>
      <c r="B65" s="1" t="s">
        <v>134</v>
      </c>
      <c r="C65" s="13">
        <v>1200.5999999999999</v>
      </c>
      <c r="D65" s="13">
        <v>526.5</v>
      </c>
      <c r="E65" s="13">
        <v>1727.1</v>
      </c>
      <c r="F65" s="13">
        <v>0</v>
      </c>
      <c r="G65" s="13">
        <v>0</v>
      </c>
      <c r="H65" s="13">
        <v>0</v>
      </c>
      <c r="I65" s="14">
        <v>-94.23</v>
      </c>
      <c r="J65" s="13">
        <v>0</v>
      </c>
      <c r="K65" s="13">
        <v>52.71</v>
      </c>
      <c r="L65" s="13">
        <v>0</v>
      </c>
      <c r="M65" s="13">
        <v>0.02</v>
      </c>
      <c r="N65" s="13">
        <v>0</v>
      </c>
      <c r="O65" s="13">
        <v>0</v>
      </c>
      <c r="P65" s="13">
        <v>-41.5</v>
      </c>
      <c r="Q65" s="13">
        <v>1768.6</v>
      </c>
    </row>
    <row r="66" spans="1:17">
      <c r="A66" s="2" t="s">
        <v>135</v>
      </c>
      <c r="B66" s="1" t="s">
        <v>136</v>
      </c>
      <c r="C66" s="13">
        <v>3000</v>
      </c>
      <c r="D66" s="13">
        <v>6000</v>
      </c>
      <c r="E66" s="13">
        <v>9000</v>
      </c>
      <c r="F66" s="13">
        <v>0</v>
      </c>
      <c r="G66" s="13">
        <v>0</v>
      </c>
      <c r="H66" s="13">
        <v>0</v>
      </c>
      <c r="I66" s="13">
        <v>0</v>
      </c>
      <c r="J66" s="13">
        <v>1375.14</v>
      </c>
      <c r="K66" s="13">
        <v>114.48</v>
      </c>
      <c r="L66" s="13">
        <v>0</v>
      </c>
      <c r="M66" s="14">
        <v>-0.02</v>
      </c>
      <c r="N66" s="13">
        <v>0</v>
      </c>
      <c r="O66" s="13">
        <v>0</v>
      </c>
      <c r="P66" s="13">
        <v>1489.6</v>
      </c>
      <c r="Q66" s="13">
        <v>7510.4</v>
      </c>
    </row>
    <row r="67" spans="1:17">
      <c r="A67" s="2" t="s">
        <v>137</v>
      </c>
      <c r="B67" s="1" t="s">
        <v>138</v>
      </c>
      <c r="C67" s="13">
        <v>2000.1</v>
      </c>
      <c r="D67" s="13">
        <v>16218.32</v>
      </c>
      <c r="E67" s="13">
        <v>18218.419999999998</v>
      </c>
      <c r="F67" s="13">
        <v>0</v>
      </c>
      <c r="G67" s="13">
        <v>0</v>
      </c>
      <c r="H67" s="13">
        <v>0</v>
      </c>
      <c r="I67" s="13">
        <v>0</v>
      </c>
      <c r="J67" s="13">
        <v>3650.18</v>
      </c>
      <c r="K67" s="13">
        <v>226.92</v>
      </c>
      <c r="L67" s="13">
        <v>0</v>
      </c>
      <c r="M67" s="14">
        <v>-0.28000000000000003</v>
      </c>
      <c r="N67" s="13">
        <v>0</v>
      </c>
      <c r="O67" s="13">
        <v>0</v>
      </c>
      <c r="P67" s="13">
        <v>3876.82</v>
      </c>
      <c r="Q67" s="13">
        <v>14341.6</v>
      </c>
    </row>
    <row r="68" spans="1:17">
      <c r="A68" s="2" t="s">
        <v>139</v>
      </c>
      <c r="B68" s="1" t="s">
        <v>140</v>
      </c>
      <c r="C68" s="13">
        <v>7000.05</v>
      </c>
      <c r="D68" s="13">
        <v>17679.939999999999</v>
      </c>
      <c r="E68" s="13">
        <v>24679.99</v>
      </c>
      <c r="F68" s="13">
        <v>0</v>
      </c>
      <c r="G68" s="13">
        <v>0</v>
      </c>
      <c r="H68" s="13">
        <v>0</v>
      </c>
      <c r="I68" s="13">
        <v>0</v>
      </c>
      <c r="J68" s="13">
        <v>5588.65</v>
      </c>
      <c r="K68" s="13">
        <v>418.77</v>
      </c>
      <c r="L68" s="13">
        <v>0</v>
      </c>
      <c r="M68" s="13">
        <v>0.17</v>
      </c>
      <c r="N68" s="13">
        <v>0</v>
      </c>
      <c r="O68" s="13">
        <v>0</v>
      </c>
      <c r="P68" s="13">
        <v>6007.59</v>
      </c>
      <c r="Q68" s="13">
        <v>18672.400000000001</v>
      </c>
    </row>
    <row r="69" spans="1:17">
      <c r="A69" s="2" t="s">
        <v>141</v>
      </c>
      <c r="B69" s="1" t="s">
        <v>142</v>
      </c>
      <c r="C69" s="13">
        <v>13800</v>
      </c>
      <c r="D69" s="13">
        <v>0</v>
      </c>
      <c r="E69" s="13">
        <v>13800</v>
      </c>
      <c r="F69" s="13">
        <v>0</v>
      </c>
      <c r="G69" s="13">
        <v>0</v>
      </c>
      <c r="H69" s="13">
        <v>0</v>
      </c>
      <c r="I69" s="13">
        <v>0</v>
      </c>
      <c r="J69" s="13">
        <v>2477.13</v>
      </c>
      <c r="K69" s="13">
        <v>387.72</v>
      </c>
      <c r="L69" s="13">
        <v>0</v>
      </c>
      <c r="M69" s="13">
        <v>0.25</v>
      </c>
      <c r="N69" s="13">
        <v>108.1</v>
      </c>
      <c r="O69" s="13">
        <v>0</v>
      </c>
      <c r="P69" s="13">
        <v>2973.2</v>
      </c>
      <c r="Q69" s="13">
        <v>10826.8</v>
      </c>
    </row>
    <row r="70" spans="1:17">
      <c r="A70" s="2" t="s">
        <v>143</v>
      </c>
      <c r="B70" s="1" t="s">
        <v>144</v>
      </c>
      <c r="C70" s="13">
        <v>2250</v>
      </c>
      <c r="D70" s="13">
        <v>1340</v>
      </c>
      <c r="E70" s="13">
        <v>3590</v>
      </c>
      <c r="F70" s="13">
        <v>0</v>
      </c>
      <c r="G70" s="13">
        <v>0</v>
      </c>
      <c r="H70" s="13">
        <v>0</v>
      </c>
      <c r="I70" s="13">
        <v>0</v>
      </c>
      <c r="J70" s="13">
        <v>179.18</v>
      </c>
      <c r="K70" s="13">
        <v>94.87</v>
      </c>
      <c r="L70" s="13">
        <v>0</v>
      </c>
      <c r="M70" s="14">
        <v>-0.05</v>
      </c>
      <c r="N70" s="13">
        <v>0</v>
      </c>
      <c r="O70" s="13">
        <v>0</v>
      </c>
      <c r="P70" s="13">
        <v>274</v>
      </c>
      <c r="Q70" s="13">
        <v>3316</v>
      </c>
    </row>
    <row r="71" spans="1:17">
      <c r="A71" s="2" t="s">
        <v>145</v>
      </c>
      <c r="B71" s="1" t="s">
        <v>146</v>
      </c>
      <c r="C71" s="13">
        <v>5868.75</v>
      </c>
      <c r="D71" s="13">
        <v>2000</v>
      </c>
      <c r="E71" s="13">
        <v>7868.75</v>
      </c>
      <c r="F71" s="13">
        <v>0</v>
      </c>
      <c r="G71" s="13">
        <v>0</v>
      </c>
      <c r="H71" s="13">
        <v>0</v>
      </c>
      <c r="I71" s="13">
        <v>0</v>
      </c>
      <c r="J71" s="13">
        <v>1133.5</v>
      </c>
      <c r="K71" s="13">
        <v>189.4</v>
      </c>
      <c r="L71" s="13">
        <v>0</v>
      </c>
      <c r="M71" s="13">
        <v>0.05</v>
      </c>
      <c r="N71" s="13">
        <v>0</v>
      </c>
      <c r="O71" s="13">
        <v>0</v>
      </c>
      <c r="P71" s="13">
        <v>1322.95</v>
      </c>
      <c r="Q71" s="13">
        <v>6545.8</v>
      </c>
    </row>
    <row r="72" spans="1:17">
      <c r="A72" s="2" t="s">
        <v>147</v>
      </c>
      <c r="B72" s="1" t="s">
        <v>148</v>
      </c>
      <c r="C72" s="13">
        <v>3250</v>
      </c>
      <c r="D72" s="13">
        <v>14412.41</v>
      </c>
      <c r="E72" s="13">
        <v>17662.41</v>
      </c>
      <c r="F72" s="13">
        <v>15</v>
      </c>
      <c r="G72" s="13">
        <v>783.7</v>
      </c>
      <c r="H72" s="13">
        <v>0</v>
      </c>
      <c r="I72" s="13">
        <v>0</v>
      </c>
      <c r="J72" s="13">
        <v>3483.38</v>
      </c>
      <c r="K72" s="13">
        <v>231.16</v>
      </c>
      <c r="L72" s="13">
        <v>0</v>
      </c>
      <c r="M72" s="14">
        <v>-0.03</v>
      </c>
      <c r="N72" s="13">
        <v>0</v>
      </c>
      <c r="O72" s="13">
        <v>0</v>
      </c>
      <c r="P72" s="13">
        <v>4513.21</v>
      </c>
      <c r="Q72" s="13">
        <v>13149.2</v>
      </c>
    </row>
    <row r="73" spans="1:17">
      <c r="A73" s="2" t="s">
        <v>149</v>
      </c>
      <c r="B73" s="1" t="s">
        <v>150</v>
      </c>
      <c r="C73" s="13">
        <v>1200.5999999999999</v>
      </c>
      <c r="D73" s="13">
        <v>6864</v>
      </c>
      <c r="E73" s="13">
        <v>8064.6</v>
      </c>
      <c r="F73" s="13">
        <v>0</v>
      </c>
      <c r="G73" s="13">
        <v>0</v>
      </c>
      <c r="H73" s="13">
        <v>0</v>
      </c>
      <c r="I73" s="13">
        <v>0</v>
      </c>
      <c r="J73" s="13">
        <v>1175.3399999999999</v>
      </c>
      <c r="K73" s="13">
        <v>127.52</v>
      </c>
      <c r="L73" s="13">
        <v>0</v>
      </c>
      <c r="M73" s="14">
        <v>-0.06</v>
      </c>
      <c r="N73" s="13">
        <v>0</v>
      </c>
      <c r="O73" s="13">
        <v>0</v>
      </c>
      <c r="P73" s="13">
        <v>1302.8</v>
      </c>
      <c r="Q73" s="13">
        <v>6761.8</v>
      </c>
    </row>
    <row r="74" spans="1:17">
      <c r="A74" s="2" t="s">
        <v>151</v>
      </c>
      <c r="B74" s="1" t="s">
        <v>152</v>
      </c>
      <c r="C74" s="13">
        <v>2200</v>
      </c>
      <c r="D74" s="13">
        <v>0</v>
      </c>
      <c r="E74" s="13">
        <v>2200</v>
      </c>
      <c r="F74" s="13">
        <v>0</v>
      </c>
      <c r="G74" s="13">
        <v>0</v>
      </c>
      <c r="H74" s="13">
        <v>0</v>
      </c>
      <c r="I74" s="14">
        <v>-39.46</v>
      </c>
      <c r="J74" s="13">
        <v>0</v>
      </c>
      <c r="K74" s="13">
        <v>54.61</v>
      </c>
      <c r="L74" s="13">
        <v>0</v>
      </c>
      <c r="M74" s="13">
        <v>0.05</v>
      </c>
      <c r="N74" s="13">
        <v>0</v>
      </c>
      <c r="O74" s="13">
        <v>0</v>
      </c>
      <c r="P74" s="13">
        <v>15.2</v>
      </c>
      <c r="Q74" s="13">
        <v>2184.8000000000002</v>
      </c>
    </row>
    <row r="75" spans="1:17">
      <c r="A75" s="2" t="s">
        <v>153</v>
      </c>
      <c r="B75" s="1" t="s">
        <v>154</v>
      </c>
      <c r="C75" s="13">
        <v>1200.5999999999999</v>
      </c>
      <c r="D75" s="13">
        <v>2478</v>
      </c>
      <c r="E75" s="13">
        <v>3678.6</v>
      </c>
      <c r="F75" s="13">
        <v>0</v>
      </c>
      <c r="G75" s="13">
        <v>0</v>
      </c>
      <c r="H75" s="13">
        <v>0</v>
      </c>
      <c r="I75" s="13">
        <v>0</v>
      </c>
      <c r="J75" s="13">
        <v>297.61</v>
      </c>
      <c r="K75" s="13">
        <v>79.75</v>
      </c>
      <c r="L75" s="13">
        <v>0</v>
      </c>
      <c r="M75" s="13">
        <v>0.04</v>
      </c>
      <c r="N75" s="13">
        <v>0</v>
      </c>
      <c r="O75" s="13">
        <v>500</v>
      </c>
      <c r="P75" s="13">
        <v>877.4</v>
      </c>
      <c r="Q75" s="13">
        <v>2801.2</v>
      </c>
    </row>
    <row r="76" spans="1:17">
      <c r="A76" s="2" t="s">
        <v>155</v>
      </c>
      <c r="B76" s="1" t="s">
        <v>156</v>
      </c>
      <c r="C76" s="13">
        <v>3750</v>
      </c>
      <c r="D76" s="13">
        <v>15014.35</v>
      </c>
      <c r="E76" s="13">
        <v>18764.349999999999</v>
      </c>
      <c r="F76" s="13">
        <v>15</v>
      </c>
      <c r="G76" s="13">
        <v>350</v>
      </c>
      <c r="H76" s="13">
        <v>0</v>
      </c>
      <c r="I76" s="13">
        <v>0</v>
      </c>
      <c r="J76" s="13">
        <v>3813.96</v>
      </c>
      <c r="K76" s="13">
        <v>190.11</v>
      </c>
      <c r="L76" s="13">
        <v>0</v>
      </c>
      <c r="M76" s="14">
        <v>-0.12</v>
      </c>
      <c r="N76" s="13">
        <v>0</v>
      </c>
      <c r="O76" s="13">
        <v>960</v>
      </c>
      <c r="P76" s="13">
        <v>5328.95</v>
      </c>
      <c r="Q76" s="13">
        <v>13435.4</v>
      </c>
    </row>
    <row r="77" spans="1:17">
      <c r="A77" s="2" t="s">
        <v>157</v>
      </c>
      <c r="B77" s="1" t="s">
        <v>158</v>
      </c>
      <c r="C77" s="13">
        <v>3499.95</v>
      </c>
      <c r="D77" s="13">
        <v>8000</v>
      </c>
      <c r="E77" s="13">
        <v>11499.95</v>
      </c>
      <c r="F77" s="13">
        <v>0</v>
      </c>
      <c r="G77" s="13">
        <v>0</v>
      </c>
      <c r="H77" s="13">
        <v>0</v>
      </c>
      <c r="I77" s="13">
        <v>0</v>
      </c>
      <c r="J77" s="13">
        <v>1936.16</v>
      </c>
      <c r="K77" s="13">
        <v>135.82</v>
      </c>
      <c r="L77" s="13">
        <v>0</v>
      </c>
      <c r="M77" s="14">
        <v>-0.03</v>
      </c>
      <c r="N77" s="13">
        <v>0</v>
      </c>
      <c r="O77" s="13">
        <v>0</v>
      </c>
      <c r="P77" s="13">
        <v>2071.9499999999998</v>
      </c>
      <c r="Q77" s="13">
        <v>9428</v>
      </c>
    </row>
    <row r="78" spans="1:17">
      <c r="A78" s="2" t="s">
        <v>159</v>
      </c>
      <c r="B78" s="1" t="s">
        <v>160</v>
      </c>
      <c r="C78" s="13">
        <v>3250.05</v>
      </c>
      <c r="D78" s="13">
        <v>1500</v>
      </c>
      <c r="E78" s="13">
        <v>4750.05</v>
      </c>
      <c r="F78" s="13">
        <v>0</v>
      </c>
      <c r="G78" s="13">
        <v>0</v>
      </c>
      <c r="H78" s="13">
        <v>0</v>
      </c>
      <c r="I78" s="13">
        <v>0</v>
      </c>
      <c r="J78" s="13">
        <v>478.75</v>
      </c>
      <c r="K78" s="13">
        <v>119.85</v>
      </c>
      <c r="L78" s="13">
        <v>297.48</v>
      </c>
      <c r="M78" s="14">
        <v>-0.03</v>
      </c>
      <c r="N78" s="13">
        <v>0</v>
      </c>
      <c r="O78" s="13">
        <v>0</v>
      </c>
      <c r="P78" s="13">
        <v>896.05</v>
      </c>
      <c r="Q78" s="13">
        <v>3854</v>
      </c>
    </row>
    <row r="80" spans="1:17" s="7" customFormat="1">
      <c r="A80" s="15"/>
      <c r="C80" s="7" t="s">
        <v>161</v>
      </c>
      <c r="D80" s="7" t="s">
        <v>161</v>
      </c>
      <c r="E80" s="7" t="s">
        <v>161</v>
      </c>
      <c r="F80" s="7" t="s">
        <v>161</v>
      </c>
      <c r="G80" s="7" t="s">
        <v>161</v>
      </c>
      <c r="H80" s="7" t="s">
        <v>161</v>
      </c>
      <c r="I80" s="7" t="s">
        <v>161</v>
      </c>
      <c r="J80" s="7" t="s">
        <v>161</v>
      </c>
      <c r="K80" s="7" t="s">
        <v>161</v>
      </c>
      <c r="L80" s="7" t="s">
        <v>161</v>
      </c>
      <c r="M80" s="7" t="s">
        <v>161</v>
      </c>
      <c r="N80" s="7" t="s">
        <v>161</v>
      </c>
      <c r="O80" s="7" t="s">
        <v>161</v>
      </c>
      <c r="P80" s="7" t="s">
        <v>161</v>
      </c>
      <c r="Q80" s="7" t="s">
        <v>161</v>
      </c>
    </row>
    <row r="81" spans="1:17">
      <c r="A81" s="18" t="s">
        <v>162</v>
      </c>
      <c r="B81" s="1" t="s">
        <v>163</v>
      </c>
      <c r="C81" s="17">
        <v>255428.95</v>
      </c>
      <c r="D81" s="17">
        <v>720640.17</v>
      </c>
      <c r="E81" s="17">
        <v>976069.12</v>
      </c>
      <c r="F81" s="17">
        <v>225</v>
      </c>
      <c r="G81" s="17">
        <v>14550.51</v>
      </c>
      <c r="H81" s="17">
        <v>4053.44</v>
      </c>
      <c r="I81" s="19">
        <v>-554.42999999999995</v>
      </c>
      <c r="J81" s="17">
        <v>227182.03</v>
      </c>
      <c r="K81" s="17">
        <v>12287.27</v>
      </c>
      <c r="L81" s="17">
        <v>1491.69</v>
      </c>
      <c r="M81" s="17">
        <v>0.18</v>
      </c>
      <c r="N81" s="17">
        <v>108.1</v>
      </c>
      <c r="O81" s="17">
        <v>7373.33</v>
      </c>
      <c r="P81" s="17">
        <v>266717.12</v>
      </c>
      <c r="Q81" s="17">
        <v>709352</v>
      </c>
    </row>
    <row r="83" spans="1:17">
      <c r="C83" s="1" t="s">
        <v>163</v>
      </c>
      <c r="D83" s="1" t="s">
        <v>163</v>
      </c>
      <c r="E83" s="1" t="s">
        <v>163</v>
      </c>
      <c r="F83" s="1" t="s">
        <v>163</v>
      </c>
      <c r="G83" s="1" t="s">
        <v>163</v>
      </c>
      <c r="H83" s="1" t="s">
        <v>163</v>
      </c>
      <c r="I83" s="1" t="s">
        <v>163</v>
      </c>
      <c r="J83" s="1" t="s">
        <v>163</v>
      </c>
      <c r="K83" s="1" t="s">
        <v>163</v>
      </c>
      <c r="L83" s="1" t="s">
        <v>163</v>
      </c>
      <c r="M83" s="1" t="s">
        <v>163</v>
      </c>
      <c r="N83" s="1" t="s">
        <v>163</v>
      </c>
      <c r="O83" s="1" t="s">
        <v>163</v>
      </c>
      <c r="P83" s="1" t="s">
        <v>163</v>
      </c>
      <c r="Q83" s="1" t="s">
        <v>163</v>
      </c>
    </row>
    <row r="84" spans="1:17">
      <c r="A84" s="2" t="s">
        <v>163</v>
      </c>
      <c r="B84" s="1" t="s">
        <v>163</v>
      </c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</row>
  </sheetData>
  <mergeCells count="1">
    <mergeCell ref="B1:C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86"/>
  <sheetViews>
    <sheetView topLeftCell="A67" workbookViewId="0">
      <selection activeCell="F21" sqref="F21"/>
    </sheetView>
  </sheetViews>
  <sheetFormatPr baseColWidth="10" defaultRowHeight="15"/>
  <cols>
    <col min="2" max="2" width="13.7109375" customWidth="1"/>
    <col min="3" max="3" width="20.140625" customWidth="1"/>
    <col min="4" max="4" width="12.5703125" bestFit="1" customWidth="1"/>
    <col min="5" max="5" width="34.7109375" bestFit="1" customWidth="1"/>
  </cols>
  <sheetData>
    <row r="1" spans="1:10">
      <c r="A1" s="27" t="s">
        <v>0</v>
      </c>
      <c r="B1" s="26"/>
      <c r="C1" s="26"/>
      <c r="D1" s="26"/>
      <c r="E1" s="26"/>
      <c r="F1" s="26"/>
      <c r="G1" s="26"/>
      <c r="H1" s="26"/>
      <c r="I1" s="26"/>
      <c r="J1" s="26"/>
    </row>
    <row r="2" spans="1:10">
      <c r="A2" s="28" t="s">
        <v>1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19.5">
      <c r="A3" s="26" t="s">
        <v>2</v>
      </c>
      <c r="B3" s="26"/>
      <c r="C3" s="29"/>
      <c r="D3" s="26"/>
      <c r="E3" s="26"/>
      <c r="F3" s="26"/>
      <c r="G3" s="26"/>
      <c r="H3" s="26"/>
      <c r="I3" s="26"/>
      <c r="J3" s="26"/>
    </row>
    <row r="4" spans="1:10">
      <c r="A4" s="26" t="s">
        <v>164</v>
      </c>
      <c r="B4" s="26"/>
      <c r="C4" s="26"/>
      <c r="D4" s="26"/>
      <c r="E4" s="26"/>
      <c r="F4" s="26"/>
      <c r="G4" s="26"/>
      <c r="H4" s="26"/>
      <c r="I4" s="26"/>
      <c r="J4" s="26"/>
    </row>
    <row r="6" spans="1:10">
      <c r="A6" s="30"/>
      <c r="B6" s="30"/>
      <c r="C6" s="30"/>
      <c r="D6" s="30"/>
      <c r="E6" s="30"/>
      <c r="F6" s="30"/>
      <c r="G6" s="30"/>
      <c r="H6" s="30"/>
      <c r="I6" s="26"/>
      <c r="J6" s="26"/>
    </row>
    <row r="7" spans="1:10">
      <c r="A7" s="31"/>
      <c r="B7" s="31"/>
      <c r="C7" s="31"/>
      <c r="D7" s="31"/>
      <c r="E7" s="31"/>
      <c r="F7" s="31"/>
      <c r="G7" s="31"/>
      <c r="H7" s="31"/>
      <c r="I7" s="26"/>
      <c r="J7" s="26"/>
    </row>
    <row r="8" spans="1:10">
      <c r="A8" s="33" t="s">
        <v>165</v>
      </c>
      <c r="B8" s="33" t="s">
        <v>166</v>
      </c>
      <c r="C8" s="33" t="s">
        <v>167</v>
      </c>
      <c r="D8" s="34" t="s">
        <v>168</v>
      </c>
      <c r="E8" s="33" t="s">
        <v>169</v>
      </c>
      <c r="F8" s="32"/>
      <c r="G8" s="32"/>
      <c r="H8" s="32"/>
      <c r="I8" s="32"/>
      <c r="J8" s="32"/>
    </row>
    <row r="9" spans="1:10">
      <c r="A9" s="26" t="s">
        <v>47</v>
      </c>
      <c r="B9" s="26"/>
      <c r="C9" s="26" t="s">
        <v>170</v>
      </c>
      <c r="D9" s="26">
        <v>3303.4</v>
      </c>
      <c r="E9" s="26" t="s">
        <v>48</v>
      </c>
      <c r="F9" s="26"/>
      <c r="G9" s="26"/>
      <c r="H9" s="26"/>
      <c r="I9" s="26"/>
      <c r="J9" s="26"/>
    </row>
    <row r="10" spans="1:10">
      <c r="A10" s="26" t="s">
        <v>125</v>
      </c>
      <c r="B10" s="26"/>
      <c r="C10" s="26" t="s">
        <v>170</v>
      </c>
      <c r="D10" s="26">
        <v>3260.4</v>
      </c>
      <c r="E10" s="26" t="s">
        <v>126</v>
      </c>
      <c r="F10" s="26"/>
      <c r="G10" s="26"/>
      <c r="H10" s="26"/>
      <c r="I10" s="26"/>
      <c r="J10" s="26"/>
    </row>
    <row r="11" spans="1:10">
      <c r="A11" s="26" t="s">
        <v>117</v>
      </c>
      <c r="B11" s="26"/>
      <c r="C11" s="26" t="s">
        <v>170</v>
      </c>
      <c r="D11" s="26">
        <v>1730.2</v>
      </c>
      <c r="E11" s="26" t="s">
        <v>118</v>
      </c>
      <c r="F11" s="26"/>
      <c r="G11" s="26"/>
      <c r="H11" s="26"/>
      <c r="I11" s="26"/>
      <c r="J11" s="26"/>
    </row>
    <row r="12" spans="1:10">
      <c r="A12" s="26" t="s">
        <v>53</v>
      </c>
      <c r="B12" s="26"/>
      <c r="C12" s="26" t="s">
        <v>170</v>
      </c>
      <c r="D12" s="26">
        <v>2184.8000000000002</v>
      </c>
      <c r="E12" s="26" t="s">
        <v>54</v>
      </c>
      <c r="F12" s="26"/>
      <c r="G12" s="26"/>
      <c r="H12" s="26"/>
      <c r="I12" s="26"/>
      <c r="J12" s="26"/>
    </row>
    <row r="13" spans="1:10">
      <c r="A13" s="26"/>
      <c r="B13" s="26" t="s">
        <v>171</v>
      </c>
      <c r="C13" s="26"/>
      <c r="D13" s="35">
        <v>10478.799999999999</v>
      </c>
      <c r="E13" s="26" t="s">
        <v>172</v>
      </c>
      <c r="F13" s="26"/>
      <c r="G13" s="26"/>
      <c r="H13" s="26"/>
      <c r="I13" s="26"/>
      <c r="J13" s="26"/>
    </row>
    <row r="15" spans="1:10">
      <c r="A15" s="26">
        <v>3</v>
      </c>
      <c r="B15" s="26">
        <v>56708880343</v>
      </c>
      <c r="C15" s="26" t="s">
        <v>173</v>
      </c>
      <c r="D15" s="26">
        <v>27182.600000000002</v>
      </c>
      <c r="E15" s="26" t="s">
        <v>70</v>
      </c>
      <c r="F15" s="26" t="s">
        <v>179</v>
      </c>
      <c r="G15" s="26"/>
      <c r="H15" s="26"/>
      <c r="I15" s="26"/>
      <c r="J15" s="26"/>
    </row>
    <row r="16" spans="1:10">
      <c r="A16" s="26">
        <v>8</v>
      </c>
      <c r="B16" s="26">
        <v>56708880482</v>
      </c>
      <c r="C16" s="26" t="s">
        <v>173</v>
      </c>
      <c r="D16" s="26">
        <v>18672.400000000001</v>
      </c>
      <c r="E16" s="26" t="s">
        <v>140</v>
      </c>
      <c r="F16" s="26" t="s">
        <v>179</v>
      </c>
      <c r="G16" s="26"/>
      <c r="H16" s="26"/>
      <c r="I16" s="26"/>
      <c r="J16" s="26"/>
    </row>
    <row r="17" spans="1:6">
      <c r="A17" s="26" t="s">
        <v>141</v>
      </c>
      <c r="B17" s="26">
        <v>56708843907</v>
      </c>
      <c r="C17" s="26" t="s">
        <v>173</v>
      </c>
      <c r="D17" s="26">
        <v>10826.800000000001</v>
      </c>
      <c r="E17" s="26" t="s">
        <v>142</v>
      </c>
      <c r="F17" t="s">
        <v>179</v>
      </c>
    </row>
    <row r="18" spans="1:6">
      <c r="A18" s="26" t="s">
        <v>65</v>
      </c>
      <c r="B18" s="26">
        <v>56708843708</v>
      </c>
      <c r="C18" s="26" t="s">
        <v>173</v>
      </c>
      <c r="D18" s="26">
        <v>203627.80000000002</v>
      </c>
      <c r="E18" s="26" t="s">
        <v>66</v>
      </c>
      <c r="F18" t="s">
        <v>179</v>
      </c>
    </row>
    <row r="19" spans="1:6">
      <c r="A19" s="26" t="s">
        <v>27</v>
      </c>
      <c r="B19" s="26">
        <v>56708883890</v>
      </c>
      <c r="C19" s="26" t="s">
        <v>173</v>
      </c>
      <c r="D19" s="26">
        <v>5850.4000000000005</v>
      </c>
      <c r="E19" s="26" t="s">
        <v>28</v>
      </c>
      <c r="F19" t="s">
        <v>179</v>
      </c>
    </row>
    <row r="20" spans="1:6">
      <c r="A20" s="26" t="s">
        <v>41</v>
      </c>
      <c r="B20" s="26">
        <v>56708883933</v>
      </c>
      <c r="C20" s="26" t="s">
        <v>173</v>
      </c>
      <c r="D20" s="26">
        <v>25027.600000000002</v>
      </c>
      <c r="E20" s="26" t="s">
        <v>42</v>
      </c>
      <c r="F20" t="s">
        <v>179</v>
      </c>
    </row>
    <row r="21" spans="1:6">
      <c r="A21" s="26"/>
      <c r="B21" s="26" t="s">
        <v>174</v>
      </c>
      <c r="C21" s="26"/>
      <c r="D21" s="35">
        <v>291187.59999999998</v>
      </c>
      <c r="E21" s="26" t="s">
        <v>175</v>
      </c>
    </row>
    <row r="23" spans="1:6">
      <c r="A23" s="26" t="s">
        <v>89</v>
      </c>
      <c r="B23" s="26">
        <v>56708880391</v>
      </c>
      <c r="C23" s="26" t="s">
        <v>176</v>
      </c>
      <c r="D23" s="26">
        <v>3819.6000000000004</v>
      </c>
      <c r="E23" s="26" t="s">
        <v>90</v>
      </c>
    </row>
    <row r="24" spans="1:6">
      <c r="A24" s="26">
        <v>56</v>
      </c>
      <c r="B24" s="26">
        <v>56708843816</v>
      </c>
      <c r="C24" s="26" t="s">
        <v>176</v>
      </c>
      <c r="D24" s="26">
        <v>8699.2000000000007</v>
      </c>
      <c r="E24" s="26" t="s">
        <v>96</v>
      </c>
    </row>
    <row r="25" spans="1:6">
      <c r="A25" s="26">
        <v>12</v>
      </c>
      <c r="B25" s="26">
        <v>56708843833</v>
      </c>
      <c r="C25" s="26" t="s">
        <v>176</v>
      </c>
      <c r="D25" s="26">
        <v>44900</v>
      </c>
      <c r="E25" s="26" t="s">
        <v>100</v>
      </c>
    </row>
    <row r="26" spans="1:6">
      <c r="A26" s="26">
        <v>23</v>
      </c>
      <c r="B26" s="26">
        <v>56710784363</v>
      </c>
      <c r="C26" s="26" t="s">
        <v>176</v>
      </c>
      <c r="D26" s="26">
        <v>3564.4</v>
      </c>
      <c r="E26" s="26" t="s">
        <v>102</v>
      </c>
    </row>
    <row r="27" spans="1:6">
      <c r="A27" s="26" t="s">
        <v>105</v>
      </c>
      <c r="B27" s="26">
        <v>56708843847</v>
      </c>
      <c r="C27" s="26" t="s">
        <v>176</v>
      </c>
      <c r="D27" s="26">
        <v>3564</v>
      </c>
      <c r="E27" s="26" t="s">
        <v>106</v>
      </c>
    </row>
    <row r="28" spans="1:6">
      <c r="A28" s="26" t="s">
        <v>137</v>
      </c>
      <c r="B28" s="26">
        <v>56708880479</v>
      </c>
      <c r="C28" s="26" t="s">
        <v>176</v>
      </c>
      <c r="D28" s="26">
        <v>14341.6</v>
      </c>
      <c r="E28" s="26" t="s">
        <v>138</v>
      </c>
    </row>
    <row r="29" spans="1:6">
      <c r="A29" s="26">
        <v>18</v>
      </c>
      <c r="B29" s="26">
        <v>56708843910</v>
      </c>
      <c r="C29" s="26" t="s">
        <v>176</v>
      </c>
      <c r="D29" s="26">
        <v>13149.2</v>
      </c>
      <c r="E29" s="26" t="s">
        <v>148</v>
      </c>
    </row>
    <row r="30" spans="1:6">
      <c r="A30" s="26" t="s">
        <v>155</v>
      </c>
      <c r="B30" s="26">
        <v>56708880539</v>
      </c>
      <c r="C30" s="26" t="s">
        <v>176</v>
      </c>
      <c r="D30" s="26">
        <v>13435.400000000001</v>
      </c>
      <c r="E30" s="26" t="s">
        <v>156</v>
      </c>
    </row>
    <row r="31" spans="1:6">
      <c r="A31" s="26" t="s">
        <v>93</v>
      </c>
      <c r="B31" s="26">
        <v>56708843802</v>
      </c>
      <c r="C31" s="26" t="s">
        <v>176</v>
      </c>
      <c r="D31" s="26">
        <v>3602</v>
      </c>
      <c r="E31" s="26" t="s">
        <v>94</v>
      </c>
    </row>
    <row r="32" spans="1:6">
      <c r="A32" s="26" t="s">
        <v>135</v>
      </c>
      <c r="B32" s="26">
        <v>56708843881</v>
      </c>
      <c r="C32" s="26" t="s">
        <v>176</v>
      </c>
      <c r="D32" s="26">
        <v>7510.4000000000005</v>
      </c>
      <c r="E32" s="26" t="s">
        <v>136</v>
      </c>
    </row>
    <row r="33" spans="1:5">
      <c r="A33" s="26" t="s">
        <v>97</v>
      </c>
      <c r="B33" s="26">
        <v>56708880434</v>
      </c>
      <c r="C33" s="26" t="s">
        <v>176</v>
      </c>
      <c r="D33" s="26">
        <v>8505</v>
      </c>
      <c r="E33" s="26" t="s">
        <v>98</v>
      </c>
    </row>
    <row r="34" spans="1:5">
      <c r="A34" s="26" t="s">
        <v>55</v>
      </c>
      <c r="B34" s="26">
        <v>56708843696</v>
      </c>
      <c r="C34" s="26" t="s">
        <v>176</v>
      </c>
      <c r="D34" s="26">
        <v>14472.400000000001</v>
      </c>
      <c r="E34" s="26" t="s">
        <v>56</v>
      </c>
    </row>
    <row r="35" spans="1:5">
      <c r="A35" s="26" t="s">
        <v>77</v>
      </c>
      <c r="B35" s="26">
        <v>56708880360</v>
      </c>
      <c r="C35" s="26" t="s">
        <v>176</v>
      </c>
      <c r="D35" s="26">
        <v>2226.8000000000002</v>
      </c>
      <c r="E35" s="26" t="s">
        <v>78</v>
      </c>
    </row>
    <row r="36" spans="1:5">
      <c r="A36" s="26" t="s">
        <v>83</v>
      </c>
      <c r="B36" s="26">
        <v>56708843773</v>
      </c>
      <c r="C36" s="26" t="s">
        <v>176</v>
      </c>
      <c r="D36" s="26">
        <v>6731</v>
      </c>
      <c r="E36" s="26" t="s">
        <v>84</v>
      </c>
    </row>
    <row r="37" spans="1:5">
      <c r="A37" s="26" t="s">
        <v>67</v>
      </c>
      <c r="B37" s="26">
        <v>56708843711</v>
      </c>
      <c r="C37" s="26" t="s">
        <v>176</v>
      </c>
      <c r="D37" s="26">
        <v>8345</v>
      </c>
      <c r="E37" s="26" t="s">
        <v>68</v>
      </c>
    </row>
    <row r="38" spans="1:5">
      <c r="A38" s="26" t="s">
        <v>103</v>
      </c>
      <c r="B38" s="26">
        <v>56708880448</v>
      </c>
      <c r="C38" s="26" t="s">
        <v>176</v>
      </c>
      <c r="D38" s="26">
        <v>5862.4000000000005</v>
      </c>
      <c r="E38" s="26" t="s">
        <v>104</v>
      </c>
    </row>
    <row r="39" spans="1:5">
      <c r="A39" s="26" t="s">
        <v>31</v>
      </c>
      <c r="B39" s="26">
        <v>56708848813</v>
      </c>
      <c r="C39" s="26" t="s">
        <v>176</v>
      </c>
      <c r="D39" s="26">
        <v>5727.8</v>
      </c>
      <c r="E39" s="26" t="s">
        <v>32</v>
      </c>
    </row>
    <row r="40" spans="1:5">
      <c r="A40" s="26" t="s">
        <v>35</v>
      </c>
      <c r="B40" s="26">
        <v>56708848827</v>
      </c>
      <c r="C40" s="26" t="s">
        <v>176</v>
      </c>
      <c r="D40" s="26">
        <v>6241</v>
      </c>
      <c r="E40" s="26" t="s">
        <v>36</v>
      </c>
    </row>
    <row r="41" spans="1:5">
      <c r="A41" s="26" t="s">
        <v>33</v>
      </c>
      <c r="B41" s="26">
        <v>56708883902</v>
      </c>
      <c r="C41" s="26" t="s">
        <v>176</v>
      </c>
      <c r="D41" s="26">
        <v>10929.400000000001</v>
      </c>
      <c r="E41" s="26" t="s">
        <v>34</v>
      </c>
    </row>
    <row r="42" spans="1:5">
      <c r="A42" s="26" t="s">
        <v>59</v>
      </c>
      <c r="B42" s="26">
        <v>56708843739</v>
      </c>
      <c r="C42" s="26" t="s">
        <v>176</v>
      </c>
      <c r="D42" s="26">
        <v>4240</v>
      </c>
      <c r="E42" s="26" t="s">
        <v>60</v>
      </c>
    </row>
    <row r="43" spans="1:5">
      <c r="A43" s="26" t="s">
        <v>131</v>
      </c>
      <c r="B43" s="26">
        <v>56708880465</v>
      </c>
      <c r="C43" s="26" t="s">
        <v>176</v>
      </c>
      <c r="D43" s="26">
        <v>3018</v>
      </c>
      <c r="E43" s="26" t="s">
        <v>132</v>
      </c>
    </row>
    <row r="44" spans="1:5">
      <c r="A44" s="26" t="s">
        <v>87</v>
      </c>
      <c r="B44" s="26">
        <v>56708843787</v>
      </c>
      <c r="C44" s="26" t="s">
        <v>176</v>
      </c>
      <c r="D44" s="26">
        <v>4748.2</v>
      </c>
      <c r="E44" s="26" t="s">
        <v>88</v>
      </c>
    </row>
    <row r="45" spans="1:5">
      <c r="A45" s="26" t="s">
        <v>61</v>
      </c>
      <c r="B45" s="26">
        <v>56708880326</v>
      </c>
      <c r="C45" s="26" t="s">
        <v>176</v>
      </c>
      <c r="D45" s="26">
        <v>9420.4</v>
      </c>
      <c r="E45" s="26" t="s">
        <v>62</v>
      </c>
    </row>
    <row r="46" spans="1:5">
      <c r="A46" s="26">
        <v>9</v>
      </c>
      <c r="B46" s="26">
        <v>56708880451</v>
      </c>
      <c r="C46" s="26" t="s">
        <v>176</v>
      </c>
      <c r="D46" s="26">
        <v>29616</v>
      </c>
      <c r="E46" s="26" t="s">
        <v>116</v>
      </c>
    </row>
    <row r="47" spans="1:5">
      <c r="A47" s="26" t="s">
        <v>91</v>
      </c>
      <c r="B47" s="26">
        <v>56708843790</v>
      </c>
      <c r="C47" s="26" t="s">
        <v>176</v>
      </c>
      <c r="D47" s="26">
        <v>7286.4000000000005</v>
      </c>
      <c r="E47" s="26" t="s">
        <v>92</v>
      </c>
    </row>
    <row r="48" spans="1:5">
      <c r="A48" s="26" t="s">
        <v>159</v>
      </c>
      <c r="B48" s="26">
        <v>56708880542</v>
      </c>
      <c r="C48" s="26" t="s">
        <v>176</v>
      </c>
      <c r="D48" s="26">
        <v>3854</v>
      </c>
      <c r="E48" s="26" t="s">
        <v>160</v>
      </c>
    </row>
    <row r="49" spans="1:5">
      <c r="A49" s="26" t="s">
        <v>145</v>
      </c>
      <c r="B49" s="26">
        <v>56708880508</v>
      </c>
      <c r="C49" s="26" t="s">
        <v>176</v>
      </c>
      <c r="D49" s="26">
        <v>6545.8</v>
      </c>
      <c r="E49" s="26" t="s">
        <v>146</v>
      </c>
    </row>
    <row r="50" spans="1:5">
      <c r="A50" s="26" t="s">
        <v>81</v>
      </c>
      <c r="B50" s="26">
        <v>56708843756</v>
      </c>
      <c r="C50" s="26" t="s">
        <v>176</v>
      </c>
      <c r="D50" s="26">
        <v>4443.6000000000004</v>
      </c>
      <c r="E50" s="26" t="s">
        <v>82</v>
      </c>
    </row>
    <row r="51" spans="1:5">
      <c r="A51" s="26" t="s">
        <v>73</v>
      </c>
      <c r="B51" s="26">
        <v>60589984696</v>
      </c>
      <c r="C51" s="26" t="s">
        <v>176</v>
      </c>
      <c r="D51" s="26">
        <v>16064.2</v>
      </c>
      <c r="E51" s="26" t="s">
        <v>74</v>
      </c>
    </row>
    <row r="52" spans="1:5">
      <c r="A52" s="26" t="s">
        <v>121</v>
      </c>
      <c r="B52" s="26">
        <v>60590029027</v>
      </c>
      <c r="C52" s="26" t="s">
        <v>176</v>
      </c>
      <c r="D52" s="26">
        <v>8886.2000000000007</v>
      </c>
      <c r="E52" s="26" t="s">
        <v>122</v>
      </c>
    </row>
    <row r="53" spans="1:5">
      <c r="A53" s="26" t="s">
        <v>25</v>
      </c>
      <c r="B53" s="26">
        <v>56708883873</v>
      </c>
      <c r="C53" s="26" t="s">
        <v>176</v>
      </c>
      <c r="D53" s="26">
        <v>14820.6</v>
      </c>
      <c r="E53" s="26" t="s">
        <v>26</v>
      </c>
    </row>
    <row r="54" spans="1:5">
      <c r="A54" s="26" t="s">
        <v>57</v>
      </c>
      <c r="B54" s="26">
        <v>56710772901</v>
      </c>
      <c r="C54" s="26" t="s">
        <v>176</v>
      </c>
      <c r="D54" s="26">
        <v>4247</v>
      </c>
      <c r="E54" s="26" t="s">
        <v>58</v>
      </c>
    </row>
    <row r="55" spans="1:5">
      <c r="A55" s="26" t="s">
        <v>143</v>
      </c>
      <c r="B55" s="26">
        <v>56708880496</v>
      </c>
      <c r="C55" s="26" t="s">
        <v>176</v>
      </c>
      <c r="D55" s="26">
        <v>3316</v>
      </c>
      <c r="E55" s="26" t="s">
        <v>144</v>
      </c>
    </row>
    <row r="56" spans="1:5">
      <c r="A56" s="26" t="s">
        <v>79</v>
      </c>
      <c r="B56" s="26">
        <v>56710772929</v>
      </c>
      <c r="C56" s="26" t="s">
        <v>176</v>
      </c>
      <c r="D56" s="26">
        <v>2832.8</v>
      </c>
      <c r="E56" s="26" t="s">
        <v>80</v>
      </c>
    </row>
    <row r="57" spans="1:5">
      <c r="A57" s="26" t="s">
        <v>45</v>
      </c>
      <c r="B57" s="26">
        <v>56710772872</v>
      </c>
      <c r="C57" s="26" t="s">
        <v>176</v>
      </c>
      <c r="D57" s="26">
        <v>4503.6000000000004</v>
      </c>
      <c r="E57" s="26" t="s">
        <v>46</v>
      </c>
    </row>
    <row r="58" spans="1:5">
      <c r="A58" s="26" t="s">
        <v>51</v>
      </c>
      <c r="B58" s="26">
        <v>56710772886</v>
      </c>
      <c r="C58" s="26" t="s">
        <v>176</v>
      </c>
      <c r="D58" s="26">
        <v>4778.4000000000005</v>
      </c>
      <c r="E58" s="26" t="s">
        <v>52</v>
      </c>
    </row>
    <row r="59" spans="1:5">
      <c r="A59" s="26" t="s">
        <v>153</v>
      </c>
      <c r="B59" s="26">
        <v>60590038119</v>
      </c>
      <c r="C59" s="26" t="s">
        <v>176</v>
      </c>
      <c r="D59" s="26">
        <v>2801.2000000000003</v>
      </c>
      <c r="E59" s="26" t="s">
        <v>154</v>
      </c>
    </row>
    <row r="60" spans="1:5">
      <c r="A60" s="26" t="s">
        <v>157</v>
      </c>
      <c r="B60" s="26">
        <v>56708883839</v>
      </c>
      <c r="C60" s="26" t="s">
        <v>176</v>
      </c>
      <c r="D60" s="26">
        <v>9428</v>
      </c>
      <c r="E60" s="26" t="s">
        <v>158</v>
      </c>
    </row>
    <row r="61" spans="1:5">
      <c r="A61" s="26" t="s">
        <v>29</v>
      </c>
      <c r="B61" s="26">
        <v>56708881869</v>
      </c>
      <c r="C61" s="26" t="s">
        <v>176</v>
      </c>
      <c r="D61" s="26">
        <v>6168.4000000000005</v>
      </c>
      <c r="E61" s="26" t="s">
        <v>30</v>
      </c>
    </row>
    <row r="62" spans="1:5">
      <c r="A62" s="26" t="s">
        <v>75</v>
      </c>
      <c r="B62" s="26">
        <v>60590101122</v>
      </c>
      <c r="C62" s="26" t="s">
        <v>176</v>
      </c>
      <c r="D62" s="26">
        <v>4763.2</v>
      </c>
      <c r="E62" s="26" t="s">
        <v>76</v>
      </c>
    </row>
    <row r="63" spans="1:5">
      <c r="A63" s="26" t="s">
        <v>113</v>
      </c>
      <c r="B63" s="26">
        <v>60590081785</v>
      </c>
      <c r="C63" s="26" t="s">
        <v>176</v>
      </c>
      <c r="D63" s="26">
        <v>2224.4</v>
      </c>
      <c r="E63" s="26" t="s">
        <v>114</v>
      </c>
    </row>
    <row r="64" spans="1:5">
      <c r="A64" s="26" t="s">
        <v>123</v>
      </c>
      <c r="B64" s="26">
        <v>60581213914</v>
      </c>
      <c r="C64" s="26" t="s">
        <v>176</v>
      </c>
      <c r="D64" s="26">
        <v>3075</v>
      </c>
      <c r="E64" s="26" t="s">
        <v>124</v>
      </c>
    </row>
    <row r="65" spans="1:5">
      <c r="A65" s="26" t="s">
        <v>37</v>
      </c>
      <c r="B65" s="26">
        <v>60590062055</v>
      </c>
      <c r="C65" s="26" t="s">
        <v>176</v>
      </c>
      <c r="D65" s="26">
        <v>3638.4</v>
      </c>
      <c r="E65" s="26" t="s">
        <v>38</v>
      </c>
    </row>
    <row r="66" spans="1:5">
      <c r="A66" s="26" t="s">
        <v>129</v>
      </c>
      <c r="B66" s="26">
        <v>60590127128</v>
      </c>
      <c r="C66" s="26" t="s">
        <v>176</v>
      </c>
      <c r="D66" s="26">
        <v>7796.6</v>
      </c>
      <c r="E66" s="26" t="s">
        <v>130</v>
      </c>
    </row>
    <row r="67" spans="1:5">
      <c r="A67" s="26" t="s">
        <v>127</v>
      </c>
      <c r="B67" s="26">
        <v>60590103231</v>
      </c>
      <c r="C67" s="26" t="s">
        <v>176</v>
      </c>
      <c r="D67" s="26">
        <v>966</v>
      </c>
      <c r="E67" s="26" t="s">
        <v>128</v>
      </c>
    </row>
    <row r="68" spans="1:5">
      <c r="A68" s="26" t="s">
        <v>85</v>
      </c>
      <c r="B68" s="26">
        <v>60590064926</v>
      </c>
      <c r="C68" s="26" t="s">
        <v>176</v>
      </c>
      <c r="D68" s="26">
        <v>6732.4000000000005</v>
      </c>
      <c r="E68" s="26" t="s">
        <v>86</v>
      </c>
    </row>
    <row r="69" spans="1:5">
      <c r="A69" s="26" t="s">
        <v>107</v>
      </c>
      <c r="B69" s="26">
        <v>56671290902</v>
      </c>
      <c r="C69" s="26" t="s">
        <v>176</v>
      </c>
      <c r="D69" s="26">
        <v>3838.2000000000003</v>
      </c>
      <c r="E69" s="26" t="s">
        <v>108</v>
      </c>
    </row>
    <row r="70" spans="1:5">
      <c r="A70" s="26" t="s">
        <v>111</v>
      </c>
      <c r="B70" s="26">
        <v>60590060361</v>
      </c>
      <c r="C70" s="26" t="s">
        <v>176</v>
      </c>
      <c r="D70" s="26">
        <v>2085.8000000000002</v>
      </c>
      <c r="E70" s="26" t="s">
        <v>112</v>
      </c>
    </row>
    <row r="71" spans="1:5">
      <c r="A71" s="26" t="s">
        <v>63</v>
      </c>
      <c r="B71" s="26">
        <v>60590162296</v>
      </c>
      <c r="C71" s="26" t="s">
        <v>176</v>
      </c>
      <c r="D71" s="26">
        <v>3839.6000000000004</v>
      </c>
      <c r="E71" s="26" t="s">
        <v>64</v>
      </c>
    </row>
    <row r="72" spans="1:5">
      <c r="A72" s="26" t="s">
        <v>43</v>
      </c>
      <c r="B72" s="26">
        <v>60589870076</v>
      </c>
      <c r="C72" s="26" t="s">
        <v>176</v>
      </c>
      <c r="D72" s="26">
        <v>3447.8</v>
      </c>
      <c r="E72" s="26" t="s">
        <v>44</v>
      </c>
    </row>
    <row r="73" spans="1:5">
      <c r="A73" s="26" t="s">
        <v>133</v>
      </c>
      <c r="B73" s="26">
        <v>60590074112</v>
      </c>
      <c r="C73" s="26" t="s">
        <v>176</v>
      </c>
      <c r="D73" s="26">
        <v>1768.6000000000001</v>
      </c>
      <c r="E73" s="26" t="s">
        <v>134</v>
      </c>
    </row>
    <row r="74" spans="1:5">
      <c r="A74" s="26" t="s">
        <v>109</v>
      </c>
      <c r="B74" s="26">
        <v>60590139386</v>
      </c>
      <c r="C74" s="26" t="s">
        <v>176</v>
      </c>
      <c r="D74" s="26">
        <v>2675.2000000000003</v>
      </c>
      <c r="E74" s="26" t="s">
        <v>110</v>
      </c>
    </row>
    <row r="75" spans="1:5">
      <c r="A75" s="26" t="s">
        <v>149</v>
      </c>
      <c r="B75" s="26">
        <v>60590392008</v>
      </c>
      <c r="C75" s="26" t="s">
        <v>176</v>
      </c>
      <c r="D75" s="26">
        <v>6761.8</v>
      </c>
      <c r="E75" s="26" t="s">
        <v>150</v>
      </c>
    </row>
    <row r="76" spans="1:5">
      <c r="A76" s="26" t="s">
        <v>49</v>
      </c>
      <c r="B76" s="26">
        <v>60590223734</v>
      </c>
      <c r="C76" s="26" t="s">
        <v>176</v>
      </c>
      <c r="D76" s="26">
        <v>2732.6000000000004</v>
      </c>
      <c r="E76" s="26" t="s">
        <v>50</v>
      </c>
    </row>
    <row r="77" spans="1:5">
      <c r="A77" s="26" t="s">
        <v>119</v>
      </c>
      <c r="B77" s="26">
        <v>56708843938</v>
      </c>
      <c r="C77" s="26" t="s">
        <v>176</v>
      </c>
      <c r="D77" s="26">
        <v>9439.6</v>
      </c>
      <c r="E77" s="26" t="s">
        <v>120</v>
      </c>
    </row>
    <row r="78" spans="1:5">
      <c r="A78" s="26" t="s">
        <v>39</v>
      </c>
      <c r="B78" s="26">
        <v>60590771853</v>
      </c>
      <c r="C78" s="26" t="s">
        <v>176</v>
      </c>
      <c r="D78" s="26">
        <v>1692.8000000000002</v>
      </c>
      <c r="E78" s="26" t="s">
        <v>40</v>
      </c>
    </row>
    <row r="79" spans="1:5">
      <c r="A79" s="26" t="s">
        <v>71</v>
      </c>
      <c r="B79" s="26">
        <v>60590384215</v>
      </c>
      <c r="C79" s="26" t="s">
        <v>176</v>
      </c>
      <c r="D79" s="26">
        <v>1377.4</v>
      </c>
      <c r="E79" s="26" t="s">
        <v>72</v>
      </c>
    </row>
    <row r="80" spans="1:5">
      <c r="A80" s="26" t="s">
        <v>151</v>
      </c>
      <c r="B80" s="26">
        <v>60590869767</v>
      </c>
      <c r="C80" s="26" t="s">
        <v>176</v>
      </c>
      <c r="D80" s="26">
        <v>2184.8000000000002</v>
      </c>
      <c r="E80" s="26" t="s">
        <v>152</v>
      </c>
    </row>
    <row r="81" spans="2:5">
      <c r="B81" s="26" t="s">
        <v>177</v>
      </c>
      <c r="C81" s="26"/>
      <c r="D81" s="35">
        <v>407685.6</v>
      </c>
      <c r="E81" s="26" t="s">
        <v>178</v>
      </c>
    </row>
    <row r="83" spans="2:5">
      <c r="B83" s="36" t="s">
        <v>171</v>
      </c>
      <c r="C83" s="36"/>
      <c r="D83" s="37">
        <v>10478.799999999999</v>
      </c>
      <c r="E83" s="36" t="s">
        <v>172</v>
      </c>
    </row>
    <row r="84" spans="2:5">
      <c r="B84" s="36" t="s">
        <v>174</v>
      </c>
      <c r="C84" s="36"/>
      <c r="D84" s="37">
        <v>291187.59999999998</v>
      </c>
      <c r="E84" s="36" t="s">
        <v>175</v>
      </c>
    </row>
    <row r="85" spans="2:5">
      <c r="B85" s="36" t="s">
        <v>177</v>
      </c>
      <c r="C85" s="36"/>
      <c r="D85" s="37">
        <v>407685.6</v>
      </c>
      <c r="E85" s="36" t="s">
        <v>178</v>
      </c>
    </row>
    <row r="86" spans="2:5">
      <c r="B86" s="36"/>
      <c r="C86" s="36"/>
      <c r="D86" s="37">
        <v>709352</v>
      </c>
      <c r="E86" s="3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0"/>
  <sheetViews>
    <sheetView workbookViewId="0"/>
  </sheetViews>
  <sheetFormatPr baseColWidth="10" defaultRowHeight="15"/>
  <cols>
    <col min="1" max="1" width="24.5703125" bestFit="1" customWidth="1"/>
    <col min="2" max="2" width="13.140625" bestFit="1" customWidth="1"/>
  </cols>
  <sheetData>
    <row r="1" spans="1:5">
      <c r="A1" s="42" t="s">
        <v>186</v>
      </c>
      <c r="B1" s="42"/>
      <c r="C1" s="43"/>
      <c r="D1" s="44"/>
      <c r="E1" s="44"/>
    </row>
    <row r="2" spans="1:5">
      <c r="A2" s="42" t="s">
        <v>187</v>
      </c>
      <c r="B2" s="42" t="s">
        <v>199</v>
      </c>
      <c r="C2" s="43"/>
      <c r="D2" s="44"/>
      <c r="E2" s="44"/>
    </row>
    <row r="3" spans="1:5">
      <c r="A3" s="42" t="s">
        <v>198</v>
      </c>
      <c r="B3" s="45" t="s">
        <v>200</v>
      </c>
      <c r="C3" s="43"/>
      <c r="D3" s="44"/>
      <c r="E3" s="44"/>
    </row>
    <row r="4" spans="1:5">
      <c r="A4" s="43"/>
      <c r="B4" s="43"/>
      <c r="C4" s="43"/>
      <c r="D4" s="44"/>
      <c r="E4" s="44"/>
    </row>
    <row r="5" spans="1:5">
      <c r="A5" s="43" t="s">
        <v>188</v>
      </c>
      <c r="B5" s="43" t="s">
        <v>189</v>
      </c>
      <c r="C5" s="43"/>
      <c r="D5" s="44"/>
      <c r="E5" s="44"/>
    </row>
    <row r="6" spans="1:5">
      <c r="A6" s="44" t="s">
        <v>190</v>
      </c>
      <c r="B6" s="46">
        <v>489432.4</v>
      </c>
      <c r="C6" s="44"/>
      <c r="D6" s="44"/>
      <c r="E6" s="44"/>
    </row>
    <row r="7" spans="1:5">
      <c r="A7" s="44" t="s">
        <v>191</v>
      </c>
      <c r="B7" s="46">
        <v>35241.589999999997</v>
      </c>
      <c r="C7" s="44"/>
      <c r="D7" s="44"/>
      <c r="E7" s="44"/>
    </row>
    <row r="8" spans="1:5">
      <c r="A8" s="44" t="s">
        <v>192</v>
      </c>
      <c r="B8" s="46">
        <v>67860.02</v>
      </c>
      <c r="C8" s="44"/>
      <c r="D8" s="44"/>
      <c r="E8" s="44"/>
    </row>
    <row r="9" spans="1:5">
      <c r="A9" s="44" t="s">
        <v>193</v>
      </c>
      <c r="B9" s="46">
        <v>220804.48000000001</v>
      </c>
      <c r="C9" s="44"/>
      <c r="D9" s="44"/>
      <c r="E9" s="44"/>
    </row>
    <row r="10" spans="1:5">
      <c r="A10" s="44" t="s">
        <v>194</v>
      </c>
      <c r="B10" s="46">
        <v>38458.32</v>
      </c>
      <c r="C10" s="44"/>
      <c r="D10" s="47"/>
      <c r="E10" s="44"/>
    </row>
    <row r="11" spans="1:5">
      <c r="A11" s="44" t="s">
        <v>195</v>
      </c>
      <c r="B11" s="46">
        <v>96537.13</v>
      </c>
      <c r="C11" s="44"/>
      <c r="D11" s="44"/>
      <c r="E11" s="44"/>
    </row>
    <row r="12" spans="1:5">
      <c r="A12" s="44" t="s">
        <v>196</v>
      </c>
      <c r="B12" s="48">
        <v>0</v>
      </c>
      <c r="C12" s="44"/>
      <c r="D12" s="44"/>
      <c r="E12" s="44"/>
    </row>
    <row r="13" spans="1:5" ht="15.75" thickBot="1">
      <c r="A13" s="44" t="s">
        <v>197</v>
      </c>
      <c r="B13" s="49">
        <v>120461.75</v>
      </c>
      <c r="C13" s="44"/>
      <c r="D13" s="44"/>
      <c r="E13" s="44"/>
    </row>
    <row r="14" spans="1:5">
      <c r="A14" s="44"/>
      <c r="B14" s="50">
        <f>SUM(B6:B13)</f>
        <v>1068795.69</v>
      </c>
      <c r="C14" s="44"/>
      <c r="D14" s="44"/>
      <c r="E14" s="44"/>
    </row>
    <row r="15" spans="1:5" ht="15.75" thickBot="1">
      <c r="A15" s="44"/>
      <c r="B15" s="51">
        <f>B14*0.16</f>
        <v>171007.31039999999</v>
      </c>
      <c r="C15" s="44"/>
      <c r="D15" s="44"/>
      <c r="E15" s="44"/>
    </row>
    <row r="16" spans="1:5" ht="15.75" thickTop="1">
      <c r="A16" s="44"/>
      <c r="B16" s="52">
        <f>+B14+B15</f>
        <v>1239803.0004</v>
      </c>
      <c r="C16" s="44"/>
      <c r="D16" s="44"/>
      <c r="E16" s="44"/>
    </row>
    <row r="17" spans="1:5">
      <c r="A17" s="44"/>
      <c r="B17" s="46">
        <v>1239803</v>
      </c>
      <c r="C17" s="44"/>
      <c r="D17" s="44"/>
      <c r="E17" s="44"/>
    </row>
    <row r="18" spans="1:5">
      <c r="A18" s="44"/>
      <c r="B18" s="46">
        <f>B16-B17</f>
        <v>4.0000001899898052E-4</v>
      </c>
      <c r="C18" s="44"/>
      <c r="D18" s="44"/>
      <c r="E18" s="44"/>
    </row>
    <row r="19" spans="1:5">
      <c r="A19" s="44"/>
      <c r="B19" s="46"/>
      <c r="C19" s="44"/>
      <c r="D19" s="44"/>
      <c r="E19" s="44"/>
    </row>
    <row r="20" spans="1:5">
      <c r="A20" s="44"/>
      <c r="B20" s="44"/>
      <c r="C20" s="44"/>
      <c r="D20" s="44"/>
      <c r="E20" s="44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FACTURACION</vt:lpstr>
      <vt:lpstr>INGENIERIA</vt:lpstr>
      <vt:lpstr>BANCOS</vt:lpstr>
      <vt:lpstr>POLIZA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</dc:creator>
  <cp:lastModifiedBy>usuario</cp:lastModifiedBy>
  <cp:lastPrinted>2017-05-16T15:59:27Z</cp:lastPrinted>
  <dcterms:created xsi:type="dcterms:W3CDTF">2017-05-12T18:48:39Z</dcterms:created>
  <dcterms:modified xsi:type="dcterms:W3CDTF">2017-05-16T21:55:20Z</dcterms:modified>
</cp:coreProperties>
</file>