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8915" windowHeight="11835"/>
  </bookViews>
  <sheets>
    <sheet name="FACTURACION" sheetId="3" r:id="rId1"/>
    <sheet name="INGENIERIA" sheetId="1" r:id="rId2"/>
    <sheet name="BANCOS" sheetId="2" r:id="rId3"/>
    <sheet name="INGENIERIA COMPL" sheetId="4" r:id="rId4"/>
    <sheet name="POLIZA" sheetId="5" r:id="rId5"/>
  </sheets>
  <definedNames>
    <definedName name="_xlnm._FilterDatabase" localSheetId="0" hidden="1">FACTURACION!$A$10:$V$74</definedName>
  </definedNames>
  <calcPr calcId="124519"/>
</workbook>
</file>

<file path=xl/calcChain.xml><?xml version="1.0" encoding="utf-8"?>
<calcChain xmlns="http://schemas.openxmlformats.org/spreadsheetml/2006/main">
  <c r="B37" i="5"/>
  <c r="B38" s="1"/>
  <c r="B14"/>
  <c r="B15" s="1"/>
  <c r="B39" l="1"/>
  <c r="B41" s="1"/>
  <c r="B16"/>
  <c r="B18" s="1"/>
  <c r="P73" i="3" l="1"/>
  <c r="P72"/>
  <c r="P69"/>
  <c r="P68"/>
  <c r="P65"/>
  <c r="P64"/>
  <c r="P61"/>
  <c r="P60"/>
  <c r="P57"/>
  <c r="P56"/>
  <c r="P53"/>
  <c r="P52"/>
  <c r="P49"/>
  <c r="P48"/>
  <c r="P45"/>
  <c r="P44"/>
  <c r="P41"/>
  <c r="P40"/>
  <c r="P37"/>
  <c r="P36"/>
  <c r="P33"/>
  <c r="P32"/>
  <c r="P29"/>
  <c r="P28"/>
  <c r="P25"/>
  <c r="P24"/>
  <c r="P21"/>
  <c r="P20"/>
  <c r="P17"/>
  <c r="P16"/>
  <c r="P13"/>
  <c r="P12"/>
  <c r="P74"/>
  <c r="O74"/>
  <c r="Q74" s="1"/>
  <c r="O72"/>
  <c r="Q72" s="1"/>
  <c r="P71"/>
  <c r="P70"/>
  <c r="O70"/>
  <c r="Q70" s="1"/>
  <c r="O68"/>
  <c r="Q68" s="1"/>
  <c r="P67"/>
  <c r="P66"/>
  <c r="O66"/>
  <c r="Q66" s="1"/>
  <c r="O64"/>
  <c r="Q64" s="1"/>
  <c r="P63"/>
  <c r="P62"/>
  <c r="O62"/>
  <c r="Q62" s="1"/>
  <c r="O60"/>
  <c r="Q60" s="1"/>
  <c r="P59"/>
  <c r="P58"/>
  <c r="O58"/>
  <c r="Q58" s="1"/>
  <c r="O56"/>
  <c r="Q56" s="1"/>
  <c r="P55"/>
  <c r="P54"/>
  <c r="O54"/>
  <c r="Q54" s="1"/>
  <c r="O52"/>
  <c r="Q52" s="1"/>
  <c r="P51"/>
  <c r="P50"/>
  <c r="O50"/>
  <c r="Q50" s="1"/>
  <c r="O48"/>
  <c r="Q48" s="1"/>
  <c r="P47"/>
  <c r="P46"/>
  <c r="O46"/>
  <c r="Q46" s="1"/>
  <c r="O44"/>
  <c r="Q44" s="1"/>
  <c r="P43"/>
  <c r="P42"/>
  <c r="O42"/>
  <c r="Q42" s="1"/>
  <c r="O40"/>
  <c r="Q40" s="1"/>
  <c r="P39"/>
  <c r="P38"/>
  <c r="O38"/>
  <c r="Q38" s="1"/>
  <c r="O36"/>
  <c r="Q36" s="1"/>
  <c r="P35"/>
  <c r="P34"/>
  <c r="O34"/>
  <c r="Q34" s="1"/>
  <c r="O32"/>
  <c r="Q32" s="1"/>
  <c r="P31"/>
  <c r="P30"/>
  <c r="O30"/>
  <c r="Q30" s="1"/>
  <c r="O28"/>
  <c r="Q28" s="1"/>
  <c r="P27"/>
  <c r="P26"/>
  <c r="O26"/>
  <c r="Q26" s="1"/>
  <c r="O24"/>
  <c r="Q24" s="1"/>
  <c r="P23"/>
  <c r="P22"/>
  <c r="O22"/>
  <c r="Q22" s="1"/>
  <c r="O20"/>
  <c r="Q20" s="1"/>
  <c r="P19"/>
  <c r="P18"/>
  <c r="O18"/>
  <c r="Q18" s="1"/>
  <c r="O16"/>
  <c r="Q16" s="1"/>
  <c r="P15"/>
  <c r="P14"/>
  <c r="O14"/>
  <c r="Q14" s="1"/>
  <c r="O12"/>
  <c r="Q12" s="1"/>
  <c r="P11"/>
  <c r="T73" i="4"/>
  <c r="T68"/>
  <c r="T64"/>
  <c r="T62"/>
  <c r="T59"/>
  <c r="T28"/>
  <c r="T19"/>
  <c r="T16"/>
  <c r="F12" i="3"/>
  <c r="H12" s="1"/>
  <c r="F13"/>
  <c r="H13" s="1"/>
  <c r="F14"/>
  <c r="H14" s="1"/>
  <c r="F15"/>
  <c r="H15" s="1"/>
  <c r="F16"/>
  <c r="H16" s="1"/>
  <c r="F17"/>
  <c r="H17" s="1"/>
  <c r="F18"/>
  <c r="H18" s="1"/>
  <c r="F19"/>
  <c r="H19" s="1"/>
  <c r="F20"/>
  <c r="H20" s="1"/>
  <c r="F21"/>
  <c r="H21" s="1"/>
  <c r="F22"/>
  <c r="H22" s="1"/>
  <c r="F23"/>
  <c r="H23" s="1"/>
  <c r="F24"/>
  <c r="H24" s="1"/>
  <c r="F25"/>
  <c r="H25" s="1"/>
  <c r="F26"/>
  <c r="H26" s="1"/>
  <c r="F27"/>
  <c r="H27" s="1"/>
  <c r="F28"/>
  <c r="H28" s="1"/>
  <c r="F29"/>
  <c r="H29" s="1"/>
  <c r="F30"/>
  <c r="H30" s="1"/>
  <c r="F31"/>
  <c r="H31" s="1"/>
  <c r="F32"/>
  <c r="H32" s="1"/>
  <c r="F33"/>
  <c r="H33" s="1"/>
  <c r="F34"/>
  <c r="H34" s="1"/>
  <c r="F35"/>
  <c r="G35" s="1"/>
  <c r="F36"/>
  <c r="H36" s="1"/>
  <c r="F37"/>
  <c r="G37" s="1"/>
  <c r="F38"/>
  <c r="H38" s="1"/>
  <c r="F39"/>
  <c r="H39" s="1"/>
  <c r="F40"/>
  <c r="H40" s="1"/>
  <c r="F41"/>
  <c r="H41" s="1"/>
  <c r="F42"/>
  <c r="H42" s="1"/>
  <c r="F43"/>
  <c r="H43" s="1"/>
  <c r="F44"/>
  <c r="H44" s="1"/>
  <c r="F45"/>
  <c r="H45" s="1"/>
  <c r="F46"/>
  <c r="H46" s="1"/>
  <c r="F47"/>
  <c r="H47" s="1"/>
  <c r="F48"/>
  <c r="H48" s="1"/>
  <c r="G48"/>
  <c r="F49"/>
  <c r="H49" s="1"/>
  <c r="F50"/>
  <c r="H50" s="1"/>
  <c r="F51"/>
  <c r="G51"/>
  <c r="H51"/>
  <c r="F52"/>
  <c r="H52" s="1"/>
  <c r="F53"/>
  <c r="G53"/>
  <c r="H53"/>
  <c r="F54"/>
  <c r="H54" s="1"/>
  <c r="F55"/>
  <c r="H55" s="1"/>
  <c r="F56"/>
  <c r="H56" s="1"/>
  <c r="F57"/>
  <c r="G57" s="1"/>
  <c r="F58"/>
  <c r="H58" s="1"/>
  <c r="F59"/>
  <c r="G59" s="1"/>
  <c r="F60"/>
  <c r="H60" s="1"/>
  <c r="F61"/>
  <c r="H61" s="1"/>
  <c r="F62"/>
  <c r="H62" s="1"/>
  <c r="F63"/>
  <c r="H63" s="1"/>
  <c r="F64"/>
  <c r="H64" s="1"/>
  <c r="F65"/>
  <c r="G65" s="1"/>
  <c r="F66"/>
  <c r="H66" s="1"/>
  <c r="F67"/>
  <c r="G67" s="1"/>
  <c r="F68"/>
  <c r="H68" s="1"/>
  <c r="F69"/>
  <c r="H69" s="1"/>
  <c r="F70"/>
  <c r="H70" s="1"/>
  <c r="F71"/>
  <c r="H71" s="1"/>
  <c r="F72"/>
  <c r="H72" s="1"/>
  <c r="F73"/>
  <c r="G73" s="1"/>
  <c r="F74"/>
  <c r="H74" s="1"/>
  <c r="F11"/>
  <c r="G11" s="1"/>
  <c r="G62" l="1"/>
  <c r="H67"/>
  <c r="I67" s="1"/>
  <c r="J67" s="1"/>
  <c r="K67" s="1"/>
  <c r="G69"/>
  <c r="G64"/>
  <c r="I64" s="1"/>
  <c r="J64" s="1"/>
  <c r="K64" s="1"/>
  <c r="G56"/>
  <c r="G46"/>
  <c r="I46" s="1"/>
  <c r="J46" s="1"/>
  <c r="K46" s="1"/>
  <c r="G43"/>
  <c r="I43" s="1"/>
  <c r="J43" s="1"/>
  <c r="K43" s="1"/>
  <c r="G40"/>
  <c r="G30"/>
  <c r="I30" s="1"/>
  <c r="J30" s="1"/>
  <c r="K30" s="1"/>
  <c r="H73"/>
  <c r="H37"/>
  <c r="H35"/>
  <c r="I35" s="1"/>
  <c r="J35" s="1"/>
  <c r="K35" s="1"/>
  <c r="H65"/>
  <c r="I65" s="1"/>
  <c r="J65" s="1"/>
  <c r="K65" s="1"/>
  <c r="G29"/>
  <c r="I29" s="1"/>
  <c r="J29" s="1"/>
  <c r="K29" s="1"/>
  <c r="G21"/>
  <c r="G19"/>
  <c r="I19" s="1"/>
  <c r="J19" s="1"/>
  <c r="K19" s="1"/>
  <c r="G16"/>
  <c r="H57"/>
  <c r="I57" s="1"/>
  <c r="J57" s="1"/>
  <c r="K57" s="1"/>
  <c r="G45"/>
  <c r="I45" s="1"/>
  <c r="J45" s="1"/>
  <c r="K45" s="1"/>
  <c r="G32"/>
  <c r="I32" s="1"/>
  <c r="J32" s="1"/>
  <c r="K32" s="1"/>
  <c r="G27"/>
  <c r="G24"/>
  <c r="G14"/>
  <c r="I14" s="1"/>
  <c r="J14" s="1"/>
  <c r="K14" s="1"/>
  <c r="H59"/>
  <c r="I53"/>
  <c r="I37"/>
  <c r="J37" s="1"/>
  <c r="K37" s="1"/>
  <c r="I21"/>
  <c r="J21" s="1"/>
  <c r="K21" s="1"/>
  <c r="G13"/>
  <c r="I13" s="1"/>
  <c r="G72"/>
  <c r="I73"/>
  <c r="J73" s="1"/>
  <c r="K73" s="1"/>
  <c r="G70"/>
  <c r="G61"/>
  <c r="I61" s="1"/>
  <c r="G54"/>
  <c r="I54" s="1"/>
  <c r="J54" s="1"/>
  <c r="K54" s="1"/>
  <c r="G38"/>
  <c r="I38" s="1"/>
  <c r="J38" s="1"/>
  <c r="K38" s="1"/>
  <c r="G22"/>
  <c r="F78"/>
  <c r="G74"/>
  <c r="I74" s="1"/>
  <c r="J74" s="1"/>
  <c r="K74" s="1"/>
  <c r="G71"/>
  <c r="I71" s="1"/>
  <c r="J71" s="1"/>
  <c r="K71" s="1"/>
  <c r="G66"/>
  <c r="I66" s="1"/>
  <c r="J66" s="1"/>
  <c r="K66" s="1"/>
  <c r="G63"/>
  <c r="I63" s="1"/>
  <c r="J63" s="1"/>
  <c r="K63" s="1"/>
  <c r="G58"/>
  <c r="I58" s="1"/>
  <c r="J58" s="1"/>
  <c r="K58" s="1"/>
  <c r="G55"/>
  <c r="I55" s="1"/>
  <c r="J55" s="1"/>
  <c r="K55" s="1"/>
  <c r="G50"/>
  <c r="I50" s="1"/>
  <c r="J50" s="1"/>
  <c r="K50" s="1"/>
  <c r="G47"/>
  <c r="I47" s="1"/>
  <c r="J47" s="1"/>
  <c r="K47" s="1"/>
  <c r="G42"/>
  <c r="I42" s="1"/>
  <c r="J42" s="1"/>
  <c r="K42" s="1"/>
  <c r="G39"/>
  <c r="I39" s="1"/>
  <c r="J39" s="1"/>
  <c r="K39" s="1"/>
  <c r="G34"/>
  <c r="I34" s="1"/>
  <c r="J34" s="1"/>
  <c r="K34" s="1"/>
  <c r="G31"/>
  <c r="I31" s="1"/>
  <c r="J31" s="1"/>
  <c r="K31" s="1"/>
  <c r="G26"/>
  <c r="I26" s="1"/>
  <c r="J26" s="1"/>
  <c r="K26" s="1"/>
  <c r="G23"/>
  <c r="I23" s="1"/>
  <c r="J23" s="1"/>
  <c r="K23" s="1"/>
  <c r="G18"/>
  <c r="I18" s="1"/>
  <c r="J18" s="1"/>
  <c r="K18" s="1"/>
  <c r="G15"/>
  <c r="I15" s="1"/>
  <c r="I69"/>
  <c r="H11"/>
  <c r="H78" s="1"/>
  <c r="I70"/>
  <c r="G68"/>
  <c r="I68" s="1"/>
  <c r="J68" s="1"/>
  <c r="K68" s="1"/>
  <c r="I62"/>
  <c r="W62" s="1"/>
  <c r="G60"/>
  <c r="I60" s="1"/>
  <c r="J60" s="1"/>
  <c r="K60" s="1"/>
  <c r="G52"/>
  <c r="I52" s="1"/>
  <c r="J52" s="1"/>
  <c r="K52" s="1"/>
  <c r="G49"/>
  <c r="I49" s="1"/>
  <c r="J49" s="1"/>
  <c r="K49" s="1"/>
  <c r="G44"/>
  <c r="I44" s="1"/>
  <c r="J44" s="1"/>
  <c r="K44" s="1"/>
  <c r="G41"/>
  <c r="I41" s="1"/>
  <c r="J41" s="1"/>
  <c r="K41" s="1"/>
  <c r="G36"/>
  <c r="I36" s="1"/>
  <c r="J36" s="1"/>
  <c r="K36" s="1"/>
  <c r="G33"/>
  <c r="I33" s="1"/>
  <c r="J33" s="1"/>
  <c r="K33" s="1"/>
  <c r="G28"/>
  <c r="I28" s="1"/>
  <c r="J28" s="1"/>
  <c r="K28" s="1"/>
  <c r="G25"/>
  <c r="I25" s="1"/>
  <c r="I22"/>
  <c r="J22" s="1"/>
  <c r="K22" s="1"/>
  <c r="G20"/>
  <c r="I20" s="1"/>
  <c r="J20" s="1"/>
  <c r="K20" s="1"/>
  <c r="G17"/>
  <c r="I17" s="1"/>
  <c r="G12"/>
  <c r="I12" s="1"/>
  <c r="I72"/>
  <c r="I59"/>
  <c r="I56"/>
  <c r="I51"/>
  <c r="I48"/>
  <c r="I40"/>
  <c r="I27"/>
  <c r="I24"/>
  <c r="I16"/>
  <c r="W16" s="1"/>
  <c r="P78"/>
  <c r="R12"/>
  <c r="S12" s="1"/>
  <c r="R18"/>
  <c r="S18" s="1"/>
  <c r="R22"/>
  <c r="S22" s="1"/>
  <c r="R26"/>
  <c r="S26" s="1"/>
  <c r="R30"/>
  <c r="S30" s="1"/>
  <c r="R34"/>
  <c r="S34" s="1"/>
  <c r="R38"/>
  <c r="S38" s="1"/>
  <c r="R42"/>
  <c r="S42" s="1"/>
  <c r="R46"/>
  <c r="S46" s="1"/>
  <c r="R50"/>
  <c r="S50" s="1"/>
  <c r="R54"/>
  <c r="S54" s="1"/>
  <c r="R58"/>
  <c r="S58" s="1"/>
  <c r="R62"/>
  <c r="S62" s="1"/>
  <c r="R64"/>
  <c r="S64" s="1"/>
  <c r="R68"/>
  <c r="S68" s="1"/>
  <c r="R70"/>
  <c r="S70" s="1"/>
  <c r="R74"/>
  <c r="S74" s="1"/>
  <c r="R14"/>
  <c r="S14" s="1"/>
  <c r="R16"/>
  <c r="S16" s="1"/>
  <c r="R20"/>
  <c r="S20" s="1"/>
  <c r="R24"/>
  <c r="S24" s="1"/>
  <c r="R28"/>
  <c r="S28" s="1"/>
  <c r="R32"/>
  <c r="S32" s="1"/>
  <c r="R36"/>
  <c r="S36" s="1"/>
  <c r="R40"/>
  <c r="S40" s="1"/>
  <c r="R44"/>
  <c r="S44" s="1"/>
  <c r="R48"/>
  <c r="S48" s="1"/>
  <c r="R52"/>
  <c r="S52" s="1"/>
  <c r="R56"/>
  <c r="S56" s="1"/>
  <c r="R60"/>
  <c r="S60" s="1"/>
  <c r="R66"/>
  <c r="S66" s="1"/>
  <c r="R72"/>
  <c r="S72" s="1"/>
  <c r="O11"/>
  <c r="Q11" s="1"/>
  <c r="O13"/>
  <c r="Q13" s="1"/>
  <c r="O15"/>
  <c r="Q15" s="1"/>
  <c r="O17"/>
  <c r="Q17" s="1"/>
  <c r="O19"/>
  <c r="Q19" s="1"/>
  <c r="O21"/>
  <c r="Q21" s="1"/>
  <c r="O23"/>
  <c r="Q23" s="1"/>
  <c r="O25"/>
  <c r="Q25" s="1"/>
  <c r="O27"/>
  <c r="Q27" s="1"/>
  <c r="O29"/>
  <c r="Q29" s="1"/>
  <c r="O31"/>
  <c r="Q31" s="1"/>
  <c r="O33"/>
  <c r="Q33" s="1"/>
  <c r="O35"/>
  <c r="Q35" s="1"/>
  <c r="O37"/>
  <c r="Q37" s="1"/>
  <c r="O39"/>
  <c r="Q39" s="1"/>
  <c r="O41"/>
  <c r="Q41" s="1"/>
  <c r="O43"/>
  <c r="Q43" s="1"/>
  <c r="O45"/>
  <c r="Q45" s="1"/>
  <c r="O47"/>
  <c r="Q47" s="1"/>
  <c r="O49"/>
  <c r="Q49" s="1"/>
  <c r="O51"/>
  <c r="Q51" s="1"/>
  <c r="O53"/>
  <c r="Q53" s="1"/>
  <c r="O55"/>
  <c r="Q55" s="1"/>
  <c r="O57"/>
  <c r="Q57" s="1"/>
  <c r="O59"/>
  <c r="Q59" s="1"/>
  <c r="O61"/>
  <c r="Q61" s="1"/>
  <c r="O63"/>
  <c r="Q63" s="1"/>
  <c r="O65"/>
  <c r="Q65" s="1"/>
  <c r="O67"/>
  <c r="Q67" s="1"/>
  <c r="O69"/>
  <c r="Q69" s="1"/>
  <c r="O71"/>
  <c r="Q71" s="1"/>
  <c r="O73"/>
  <c r="Q73" s="1"/>
  <c r="W73" s="1"/>
  <c r="N78"/>
  <c r="J69"/>
  <c r="K69" s="1"/>
  <c r="J53"/>
  <c r="K53" s="1"/>
  <c r="J13"/>
  <c r="K13" s="1"/>
  <c r="J15"/>
  <c r="K15" s="1"/>
  <c r="J70"/>
  <c r="K70" s="1"/>
  <c r="J62"/>
  <c r="K62" s="1"/>
  <c r="J25"/>
  <c r="K25" s="1"/>
  <c r="J17"/>
  <c r="K17" s="1"/>
  <c r="J12"/>
  <c r="K12" s="1"/>
  <c r="J72"/>
  <c r="K72" s="1"/>
  <c r="J59"/>
  <c r="K59" s="1"/>
  <c r="J56"/>
  <c r="K56" s="1"/>
  <c r="J51"/>
  <c r="K51" s="1"/>
  <c r="J48"/>
  <c r="K48" s="1"/>
  <c r="J40"/>
  <c r="K40" s="1"/>
  <c r="J27"/>
  <c r="K27" s="1"/>
  <c r="J24"/>
  <c r="K24" s="1"/>
  <c r="J16"/>
  <c r="K16" s="1"/>
  <c r="W59" l="1"/>
  <c r="W19"/>
  <c r="W64"/>
  <c r="W58"/>
  <c r="W68"/>
  <c r="W28"/>
  <c r="J61"/>
  <c r="K61" s="1"/>
  <c r="I11"/>
  <c r="J11" s="1"/>
  <c r="G78"/>
  <c r="R71"/>
  <c r="S71" s="1"/>
  <c r="R63"/>
  <c r="S63" s="1"/>
  <c r="R39"/>
  <c r="S39" s="1"/>
  <c r="R15"/>
  <c r="S15" s="1"/>
  <c r="R73"/>
  <c r="S73" s="1"/>
  <c r="R41"/>
  <c r="S41" s="1"/>
  <c r="R17"/>
  <c r="S17" s="1"/>
  <c r="R55"/>
  <c r="S55" s="1"/>
  <c r="R47"/>
  <c r="S47" s="1"/>
  <c r="R31"/>
  <c r="S31" s="1"/>
  <c r="R61"/>
  <c r="S61" s="1"/>
  <c r="R45"/>
  <c r="S45" s="1"/>
  <c r="R29"/>
  <c r="S29" s="1"/>
  <c r="R49"/>
  <c r="S49" s="1"/>
  <c r="R57"/>
  <c r="S57" s="1"/>
  <c r="R67"/>
  <c r="S67" s="1"/>
  <c r="R33"/>
  <c r="S33" s="1"/>
  <c r="R35"/>
  <c r="S35" s="1"/>
  <c r="R25"/>
  <c r="S25" s="1"/>
  <c r="R59"/>
  <c r="S59" s="1"/>
  <c r="R37"/>
  <c r="S37" s="1"/>
  <c r="R69"/>
  <c r="S69" s="1"/>
  <c r="R43"/>
  <c r="S43" s="1"/>
  <c r="O78"/>
  <c r="R13"/>
  <c r="S13" s="1"/>
  <c r="R23"/>
  <c r="S23" s="1"/>
  <c r="R51"/>
  <c r="S51" s="1"/>
  <c r="R21"/>
  <c r="S21" s="1"/>
  <c r="R65"/>
  <c r="S65" s="1"/>
  <c r="R27"/>
  <c r="S27" s="1"/>
  <c r="Q78"/>
  <c r="R11"/>
  <c r="S11" s="1"/>
  <c r="R53"/>
  <c r="S53" s="1"/>
  <c r="R19"/>
  <c r="S19" s="1"/>
  <c r="J78" l="1"/>
  <c r="I78"/>
  <c r="Q84" s="1"/>
  <c r="K11"/>
  <c r="K78" s="1"/>
  <c r="R78"/>
  <c r="S78"/>
  <c r="R84" l="1"/>
  <c r="S84" s="1"/>
</calcChain>
</file>

<file path=xl/sharedStrings.xml><?xml version="1.0" encoding="utf-8"?>
<sst xmlns="http://schemas.openxmlformats.org/spreadsheetml/2006/main" count="920" uniqueCount="267">
  <si>
    <t>CONTPAQ i</t>
  </si>
  <si>
    <t xml:space="preserve">      NÓMINAS</t>
  </si>
  <si>
    <t>05 INGENIERIA FISCAL LABORAL SC</t>
  </si>
  <si>
    <t>Lista de Raya (forma tabular)</t>
  </si>
  <si>
    <t>Periodo 5 al 5 Quincenal del 01/03/2017 al 15/03/2017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</si>
  <si>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</si>
  <si>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</si>
  <si>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</si>
  <si>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</si>
  <si>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</si>
  <si>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</si>
  <si>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</si>
  <si>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</si>
  <si>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</si>
  <si>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</si>
  <si>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</si>
  <si>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</si>
  <si>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</si>
  <si>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Préstamo FONACOT</t>
  </si>
  <si>
    <t>Ajuste al neto</t>
  </si>
  <si>
    <t>Uniformes</t>
  </si>
  <si>
    <t>Dtos Cta 254</t>
  </si>
  <si>
    <t>*TOTAL* *DEDUCCIONES*</t>
  </si>
  <si>
    <t>*NETO*</t>
  </si>
  <si>
    <t xml:space="preserve">    Reg. Pat. IMSS:  Z3422423106</t>
  </si>
  <si>
    <t>AMM19</t>
  </si>
  <si>
    <t>Almanza Martinez Maribel</t>
  </si>
  <si>
    <t>BM29</t>
  </si>
  <si>
    <t>Baez Monroy Elizabeth</t>
  </si>
  <si>
    <t>BSP01</t>
  </si>
  <si>
    <t>Balbuena Salazar Patricia</t>
  </si>
  <si>
    <t>0BC09</t>
  </si>
  <si>
    <t>Baltazar Cruz Desiree De Jesus</t>
  </si>
  <si>
    <t>CRS25</t>
  </si>
  <si>
    <t>Calderillo Romero Susana Daniela</t>
  </si>
  <si>
    <t>0CR21</t>
  </si>
  <si>
    <t>Camacho Rivera Martha Sarahi</t>
  </si>
  <si>
    <t>0CS27</t>
  </si>
  <si>
    <t>Campos Sancen Luis Felipe</t>
  </si>
  <si>
    <t>CMM25</t>
  </si>
  <si>
    <t>Castro Magueyal Miguel Angel</t>
  </si>
  <si>
    <t>DRR01</t>
  </si>
  <si>
    <t>Diaz Rojas Rocio Janet</t>
  </si>
  <si>
    <t>GRG21</t>
  </si>
  <si>
    <t>Garcia Renteria Gabriela</t>
  </si>
  <si>
    <t>GTM21</t>
  </si>
  <si>
    <t>Garita Torres Marcos</t>
  </si>
  <si>
    <t>GOY21</t>
  </si>
  <si>
    <t>Gonzalez Olalde Yadira Janeth</t>
  </si>
  <si>
    <t>0GA21</t>
  </si>
  <si>
    <t>Guerra Aguilar Alejandro</t>
  </si>
  <si>
    <t>GFJ22</t>
  </si>
  <si>
    <t>Guerra Franco José Manuel</t>
  </si>
  <si>
    <t>GHJ29</t>
  </si>
  <si>
    <t>Guerrero Hernandez Juan Carlos</t>
  </si>
  <si>
    <t>GA003</t>
  </si>
  <si>
    <t>Guillen Ayala Juan Carlos</t>
  </si>
  <si>
    <t>GCJ02</t>
  </si>
  <si>
    <t>Gutierrez Carvarin Jacob</t>
  </si>
  <si>
    <t>0HE04</t>
  </si>
  <si>
    <t>Hernandez Espinoza Victor Benjami</t>
  </si>
  <si>
    <t>HFI07</t>
  </si>
  <si>
    <t>Hernandez Flores Irma Adriana</t>
  </si>
  <si>
    <t>0HA01</t>
  </si>
  <si>
    <t>Herrera Almaraz Blanca Sofia</t>
  </si>
  <si>
    <t>00003</t>
  </si>
  <si>
    <t>Jimenez Suarez Ludivina</t>
  </si>
  <si>
    <t>0LU18</t>
  </si>
  <si>
    <t>Lizardi Urzua Arizbeth</t>
  </si>
  <si>
    <t>LTP05</t>
  </si>
  <si>
    <t>Lopez Torres Patricia Guadalupe</t>
  </si>
  <si>
    <t>00LA2</t>
  </si>
  <si>
    <t>Loyola Acosta Carlos Alberto</t>
  </si>
  <si>
    <t>LNJ17</t>
  </si>
  <si>
    <t>Luna Nieto Jose Enrique</t>
  </si>
  <si>
    <t>MCC15</t>
  </si>
  <si>
    <t>Maldonado Cruz Carlos Ivan</t>
  </si>
  <si>
    <t>0ME05</t>
  </si>
  <si>
    <t>Mandujano Estrada  Ilse Georgina</t>
  </si>
  <si>
    <t>MSM13</t>
  </si>
  <si>
    <t>Mandujano Segura Maria De La Luz</t>
  </si>
  <si>
    <t>MDL04</t>
  </si>
  <si>
    <t>Martinez Diaz Leobardo Adrian</t>
  </si>
  <si>
    <t>0MH02</t>
  </si>
  <si>
    <t>Martinez Herrera Cristian</t>
  </si>
  <si>
    <t>MOJ09</t>
  </si>
  <si>
    <t>Martinez Ortiz Josue Alejandro</t>
  </si>
  <si>
    <t>0MV23</t>
  </si>
  <si>
    <t>Mejia Villegas Nallely Beatriz</t>
  </si>
  <si>
    <t>MGT02</t>
  </si>
  <si>
    <t>Mosqueda Gasca Tomas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</si>
  <si>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</si>
  <si>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</si>
  <si>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</si>
  <si>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</si>
  <si>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</si>
  <si>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</si>
  <si>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</si>
  <si>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</si>
  <si>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</si>
  <si>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</si>
  <si>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</si>
  <si>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</si>
  <si>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OHS21</t>
  </si>
  <si>
    <t>Ocampo Hernandez Salvador</t>
  </si>
  <si>
    <t>OVJ20</t>
  </si>
  <si>
    <t>Ordaz Vera Julio Cesar</t>
  </si>
  <si>
    <t>PLJ05</t>
  </si>
  <si>
    <t>Pacheco Leon Juana</t>
  </si>
  <si>
    <t>009</t>
  </si>
  <si>
    <t>Patiño Muñoz Ana Laura</t>
  </si>
  <si>
    <t>PLL19</t>
  </si>
  <si>
    <t>Prieto Lopez Leobigildo</t>
  </si>
  <si>
    <t>RJN07</t>
  </si>
  <si>
    <t>Ramirez Jimenez Noemi Catalina</t>
  </si>
  <si>
    <t>RMJ17</t>
  </si>
  <si>
    <t>Ramirez Moreno Juan Jose</t>
  </si>
  <si>
    <t>RAE06</t>
  </si>
  <si>
    <t>Rodriguez Andrade Erika Yazmin</t>
  </si>
  <si>
    <t>RGR08</t>
  </si>
  <si>
    <t>Romero Gonzalez Roberto</t>
  </si>
  <si>
    <t>RLA07</t>
  </si>
  <si>
    <t>Ruiz Laguna Anabel</t>
  </si>
  <si>
    <t>SCV29</t>
  </si>
  <si>
    <t>Salas Correa Victor Eduardo</t>
  </si>
  <si>
    <t>0SM06</t>
  </si>
  <si>
    <t>Salcedo Moreno Janitzy Xochitl</t>
  </si>
  <si>
    <t>0SV03</t>
  </si>
  <si>
    <t xml:space="preserve">Sambrano Villarreal Hernan Andres </t>
  </si>
  <si>
    <t>0SE03</t>
  </si>
  <si>
    <t>Sanchez Escamilla Rosalba</t>
  </si>
  <si>
    <t>00008</t>
  </si>
  <si>
    <t>Sanchez Veana Javier</t>
  </si>
  <si>
    <t>0SA03</t>
  </si>
  <si>
    <t>Santana Anaya Gildardo Enrique</t>
  </si>
  <si>
    <t>SMD19</t>
  </si>
  <si>
    <t>Segura Mejia Diana Janette</t>
  </si>
  <si>
    <t>SJM18</t>
  </si>
  <si>
    <t>Solorzano Juarez Monica Elisa</t>
  </si>
  <si>
    <t>00018</t>
  </si>
  <si>
    <t>Tierrablanca Sanchez Victor Hugo</t>
  </si>
  <si>
    <t>TCJ21</t>
  </si>
  <si>
    <t>Tovar Chavez Jose Carmen</t>
  </si>
  <si>
    <t>0VF00</t>
  </si>
  <si>
    <t>Vega Fernandez Amalia</t>
  </si>
  <si>
    <t>VSE16</t>
  </si>
  <si>
    <t>Ventura Santamaria Efrain Enrique</t>
  </si>
  <si>
    <t>VDA19</t>
  </si>
  <si>
    <t>Villegas Alonso Diego Armando</t>
  </si>
  <si>
    <t>YMC14</t>
  </si>
  <si>
    <t>Yerena Martinez Cinthia Guadalupe</t>
  </si>
  <si>
    <t>0YV27</t>
  </si>
  <si>
    <t>Yerena Vazquez Alejandro</t>
  </si>
  <si>
    <t xml:space="preserve">  =============</t>
  </si>
  <si>
    <t>Total Gral.</t>
  </si>
  <si>
    <t xml:space="preserve"> </t>
  </si>
  <si>
    <t>Periodo Quincenal-5 del 2017-03-01 al 2017-03-15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</si>
  <si>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</si>
  <si>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</si>
  <si>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</si>
  <si>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</si>
  <si>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</si>
  <si>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</si>
  <si>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</si>
  <si>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57</t>
  </si>
  <si>
    <t xml:space="preserve">01 Efectivo </t>
  </si>
  <si>
    <t>Efectivo</t>
  </si>
  <si>
    <t>Total de movimientos 7</t>
  </si>
  <si>
    <t>Total Efectivo</t>
  </si>
  <si>
    <t>Total de movimientos 64</t>
  </si>
  <si>
    <t>FACTURA</t>
  </si>
  <si>
    <t>2% NOMINA</t>
  </si>
  <si>
    <t>7.5% COMISION</t>
  </si>
  <si>
    <t>SUBTOTAL</t>
  </si>
  <si>
    <t>IVA</t>
  </si>
  <si>
    <t>TOTAL</t>
  </si>
  <si>
    <t>YA DEPOSITADO</t>
  </si>
  <si>
    <t>DIFERENCIA POR DEPOSITAR</t>
  </si>
  <si>
    <t>FACTURA COMPLEMENTO</t>
  </si>
  <si>
    <t>DIFERENCIA PARA FACTURAR</t>
  </si>
  <si>
    <t>ALECSA CELAYA, SRL DE CV</t>
  </si>
  <si>
    <t xml:space="preserve">DESGLOSE DE NOMINA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</si>
  <si>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</si>
  <si>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</si>
  <si>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</si>
  <si>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</si>
  <si>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</si>
  <si>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</si>
  <si>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</si>
  <si>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</si>
  <si>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</si>
  <si>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</si>
  <si>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1RA QUINCENA</t>
  </si>
  <si>
    <t>MARZO</t>
  </si>
  <si>
    <t>01/03/2017 AL 15/03/2017</t>
  </si>
  <si>
    <t>COMPLEMENTO</t>
  </si>
  <si>
    <t>ADMINISTRACION</t>
  </si>
  <si>
    <t>ALMANZA MARTINEZ MARIBEL</t>
  </si>
  <si>
    <t>SEMINUEVOS</t>
  </si>
  <si>
    <t>BAEZ MONROY ELIZABETH</t>
  </si>
  <si>
    <t>BALBUENA SALAZAR PATRICIA</t>
  </si>
  <si>
    <t>BALTAZAR CRUZ DESIREE DE JESUS</t>
  </si>
  <si>
    <t>VENTAS</t>
  </si>
  <si>
    <t>CALDERILLO ROMERO SUSANA DANIELA</t>
  </si>
  <si>
    <t>CAMACHO RIVERA MARTHA SARAHI</t>
  </si>
  <si>
    <t>CAMPOS SANCEN LUIS FELIPE</t>
  </si>
  <si>
    <t>COSTO</t>
  </si>
  <si>
    <t>CASTRO MAGUEYAL MIGUEL ANGEL</t>
  </si>
  <si>
    <t>DIAZ ROJAS ROCIO JANET</t>
  </si>
  <si>
    <t>GARCIA RENTERIA GABRIELA</t>
  </si>
  <si>
    <t>GARITA TORRES MARCOS</t>
  </si>
  <si>
    <t>GONZALEZ OLALDE YADIRA JANETH</t>
  </si>
  <si>
    <t>SERVICIO</t>
  </si>
  <si>
    <t>GUERRA AGUILAR ALEJANDRO</t>
  </si>
  <si>
    <t>GUERRA FRANCO JOSE MANUEL</t>
  </si>
  <si>
    <t>GUERRERO HERNANDEZ JUAN CARLOS</t>
  </si>
  <si>
    <t>GUILLEN AYALA JUAN CARLOS</t>
  </si>
  <si>
    <t>GUTIERREZ CARVARIN JACOB</t>
  </si>
  <si>
    <t>HERNANDEZ ESPINOZA VICTOR BENJAMIN</t>
  </si>
  <si>
    <t>HERNANDEZ FLORES IRMA ADRIANA</t>
  </si>
  <si>
    <t>HERRERA ALMARAZ BLANCA SOFIA</t>
  </si>
  <si>
    <t>JIMENEZ SUAREZ LUDIVINA</t>
  </si>
  <si>
    <t>LIZARDI URZUA ARIZBETH</t>
  </si>
  <si>
    <t>LOPEZ TORRES PATRICIA GUADALUPE</t>
  </si>
  <si>
    <t>LOYOLA ACOSTA CARLOS ALBERTO</t>
  </si>
  <si>
    <t>LUNA NIETO JOSE ENRIQUE</t>
  </si>
  <si>
    <t>MALDONADO CRUZ CARLOS IVAN</t>
  </si>
  <si>
    <t>MANDUJANO ESTRADA ILSE GEORGINA</t>
  </si>
  <si>
    <t xml:space="preserve">MANDUJANO SEGURA MARIA DE LA LUZ </t>
  </si>
  <si>
    <t>MARTINEZ DIAZ LEOBARDO ADRIAN</t>
  </si>
  <si>
    <t>MARTINEZ HERRERA CRISTIAN</t>
  </si>
  <si>
    <t>MARTINEZ ORTIZ JOSUE ALEJANDRO</t>
  </si>
  <si>
    <t>MEJIA VILLEGAS NALLELY BEATRIZ</t>
  </si>
  <si>
    <t>MOSQUEDA GASCA TOMAS</t>
  </si>
  <si>
    <t>MUÑOZ MACIAS MARCO ALFREDO</t>
  </si>
  <si>
    <t>NAVA AMBRIZ THANIA</t>
  </si>
  <si>
    <t>NAVARRETE RODRIGUEZ MARIA TERESA</t>
  </si>
  <si>
    <t>NAVARRETE RODRIGUEZ MIGUEL ANGEL</t>
  </si>
  <si>
    <t>NAVARRO MACIAS JENIFER</t>
  </si>
  <si>
    <t>NIEVES OSORNIO SILVESTRE</t>
  </si>
  <si>
    <t>OCAMPO HERNANDEZ SALVADOR</t>
  </si>
  <si>
    <t>ORDAZ VERA JULIO CESAR</t>
  </si>
  <si>
    <t>PACHECO LEON JUANA</t>
  </si>
  <si>
    <t>F&amp;I</t>
  </si>
  <si>
    <t>PATIÑO MUÑOZ ANA LAURA</t>
  </si>
  <si>
    <t xml:space="preserve">PRIETO LOPEZ LEOBIGILDO </t>
  </si>
  <si>
    <t>RAMIREZ JIMENEZ NOEMI CATALINA</t>
  </si>
  <si>
    <t>RAMIREZ MORENO JUAN JOSE</t>
  </si>
  <si>
    <t>RODRIGUEZ ANDRADE ERIKA YASMIN</t>
  </si>
  <si>
    <t>ROMERO GONZALEZ ROBERTO</t>
  </si>
  <si>
    <t>REFACCIONES</t>
  </si>
  <si>
    <t>RUIZ LAGUNA ANABEL</t>
  </si>
  <si>
    <t>SALAS CORREA VICTOR EDUARDO</t>
  </si>
  <si>
    <t>SALCEDO MORENO JANITZY XOCHITL</t>
  </si>
  <si>
    <t>SAMBRANO VILLARREAL HERNAN ANDRES</t>
  </si>
  <si>
    <t>SANCHEZ ESCAMILLA ROSALBA</t>
  </si>
  <si>
    <t>SANCHEZ VEANA JAVIER</t>
  </si>
  <si>
    <t>SANTANA ANAYA GILDARDO ENRIQUE</t>
  </si>
  <si>
    <t>SEGURA MEJIA DIANA JANETTE</t>
  </si>
  <si>
    <t>SOLORZANO JUAREZ MONICA ELISA</t>
  </si>
  <si>
    <t>TIERRABLANCA SANCHEZ VICTOR HUGO</t>
  </si>
  <si>
    <t>TOVAR CHAVEZ JOSE CARMEN</t>
  </si>
  <si>
    <t>VEGA FERNANDEZ AMALIA</t>
  </si>
  <si>
    <t>VENTURA SANTAMARIA EFRAIN ENRIQUE</t>
  </si>
  <si>
    <t>VILLEGAS ALONSO DIEGO ARMANDO</t>
  </si>
  <si>
    <t>YERENA MARTINEZ CINTHIA GUADALUPE</t>
  </si>
  <si>
    <t>YERENA VAZQUEZ ALEJANDRO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</si>
</sst>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FF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0" fillId="0" borderId="0" xfId="0"/>
    <xf numFmtId="0" fontId="14" fillId="0" borderId="0" xfId="0" applyFont="1"/>
    <xf numFmtId="0" fontId="15" fillId="0" borderId="0" xfId="0" applyFont="1"/>
    <xf numFmtId="0" fontId="1" fillId="0" borderId="0" xfId="0" applyFont="1"/>
    <xf numFmtId="0" fontId="16" fillId="0" borderId="0" xfId="0" applyFont="1"/>
    <xf numFmtId="0" fontId="1" fillId="0" borderId="0" xfId="0" applyFont="1" applyAlignment="1">
      <alignment horizontal="centerContinuous"/>
    </xf>
    <xf numFmtId="0" fontId="17" fillId="0" borderId="0" xfId="0" applyFont="1"/>
    <xf numFmtId="0" fontId="18" fillId="0" borderId="0" xfId="0" applyFont="1" applyAlignment="1">
      <alignment horizontal="centerContinuous"/>
    </xf>
    <xf numFmtId="0" fontId="19" fillId="0" borderId="0" xfId="0" applyFont="1"/>
    <xf numFmtId="0" fontId="20" fillId="0" borderId="2" xfId="0" applyFont="1" applyFill="1" applyBorder="1" applyAlignment="1">
      <alignment horizontal="centerContinuous"/>
    </xf>
    <xf numFmtId="165" fontId="20" fillId="0" borderId="2" xfId="0" applyNumberFormat="1" applyFont="1" applyFill="1" applyBorder="1" applyAlignment="1">
      <alignment horizontal="centerContinuous"/>
    </xf>
    <xf numFmtId="49" fontId="0" fillId="0" borderId="0" xfId="0" applyNumberFormat="1"/>
    <xf numFmtId="165" fontId="1" fillId="0" borderId="0" xfId="0" applyNumberFormat="1" applyFont="1"/>
    <xf numFmtId="0" fontId="21" fillId="0" borderId="0" xfId="0" applyFont="1"/>
    <xf numFmtId="165" fontId="21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0" fillId="0" borderId="0" xfId="0" applyAlignment="1"/>
    <xf numFmtId="0" fontId="10" fillId="2" borderId="4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2" fillId="0" borderId="0" xfId="1" applyFont="1"/>
    <xf numFmtId="44" fontId="24" fillId="0" borderId="5" xfId="0" applyNumberFormat="1" applyFont="1" applyBorder="1"/>
    <xf numFmtId="49" fontId="2" fillId="3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/>
    <xf numFmtId="164" fontId="12" fillId="3" borderId="0" xfId="0" applyNumberFormat="1" applyFont="1" applyFill="1"/>
    <xf numFmtId="44" fontId="2" fillId="3" borderId="0" xfId="1" applyFont="1" applyFill="1"/>
    <xf numFmtId="44" fontId="2" fillId="0" borderId="0" xfId="0" applyNumberFormat="1" applyFont="1"/>
    <xf numFmtId="0" fontId="25" fillId="0" borderId="6" xfId="0" applyFont="1" applyBorder="1"/>
    <xf numFmtId="0" fontId="1" fillId="0" borderId="6" xfId="0" applyFont="1" applyBorder="1"/>
    <xf numFmtId="0" fontId="0" fillId="0" borderId="6" xfId="0" applyFont="1" applyBorder="1"/>
    <xf numFmtId="14" fontId="25" fillId="0" borderId="6" xfId="0" applyNumberFormat="1" applyFont="1" applyBorder="1"/>
    <xf numFmtId="43" fontId="22" fillId="0" borderId="6" xfId="2" applyFont="1" applyBorder="1"/>
    <xf numFmtId="0" fontId="0" fillId="0" borderId="6" xfId="0" applyBorder="1"/>
    <xf numFmtId="43" fontId="22" fillId="0" borderId="7" xfId="2" applyFont="1" applyBorder="1"/>
    <xf numFmtId="43" fontId="22" fillId="0" borderId="8" xfId="2" applyFont="1" applyBorder="1"/>
    <xf numFmtId="43" fontId="22" fillId="0" borderId="9" xfId="2" applyFont="1" applyBorder="1"/>
    <xf numFmtId="43" fontId="22" fillId="0" borderId="10" xfId="2" applyFont="1" applyBorder="1"/>
    <xf numFmtId="43" fontId="1" fillId="0" borderId="9" xfId="2" applyFont="1" applyBorder="1"/>
    <xf numFmtId="0" fontId="26" fillId="0" borderId="3" xfId="0" applyFont="1" applyBorder="1"/>
    <xf numFmtId="0" fontId="26" fillId="4" borderId="3" xfId="0" applyFont="1" applyFill="1" applyBorder="1"/>
    <xf numFmtId="0" fontId="26" fillId="0" borderId="3" xfId="0" applyFont="1" applyFill="1" applyBorder="1"/>
    <xf numFmtId="0" fontId="23" fillId="0" borderId="3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8"/>
  <sheetViews>
    <sheetView tabSelected="1" workbookViewId="0">
      <pane xSplit="2" ySplit="10" topLeftCell="L68" activePane="bottomRight" state="frozen"/>
      <selection pane="topRight" activeCell="C1" sqref="C1"/>
      <selection pane="bottomLeft" activeCell="A13" sqref="A13"/>
      <selection pane="bottomRight" activeCell="L90" sqref="L90"/>
    </sheetView>
  </sheetViews>
  <sheetFormatPr baseColWidth="10" defaultRowHeight="11.25"/>
  <cols>
    <col min="1" max="1" width="9.140625" style="2" customWidth="1"/>
    <col min="2" max="2" width="27.42578125" style="1" customWidth="1"/>
    <col min="3" max="3" width="15.7109375" style="1" customWidth="1"/>
    <col min="4" max="5" width="11.42578125" style="1"/>
    <col min="6" max="6" width="14.28515625" style="1" customWidth="1"/>
    <col min="7" max="8" width="11.7109375" style="1" bestFit="1" customWidth="1"/>
    <col min="9" max="11" width="12.28515625" style="1" bestFit="1" customWidth="1"/>
    <col min="12" max="13" width="11.42578125" style="1"/>
    <col min="14" max="14" width="13.7109375" style="1" customWidth="1"/>
    <col min="15" max="16" width="11.42578125" style="1"/>
    <col min="17" max="17" width="13.85546875" style="1" bestFit="1" customWidth="1"/>
    <col min="18" max="18" width="13" style="1" bestFit="1" customWidth="1"/>
    <col min="19" max="19" width="13.85546875" style="1" bestFit="1" customWidth="1"/>
    <col min="20" max="21" width="11.42578125" style="1"/>
    <col min="22" max="22" width="41.28515625" style="1" bestFit="1" customWidth="1"/>
    <col min="23" max="16384" width="11.42578125" style="1"/>
  </cols>
  <sheetData>
    <row r="1" spans="1:23" ht="18" customHeight="1">
      <c r="A1" s="3" t="s">
        <v>0</v>
      </c>
      <c r="B1" s="6" t="s">
        <v>155</v>
      </c>
    </row>
    <row r="2" spans="1:23" ht="24.95" customHeight="1">
      <c r="A2" s="4" t="s">
        <v>1</v>
      </c>
      <c r="B2" s="36" t="s">
        <v>2</v>
      </c>
    </row>
    <row r="3" spans="1:23" ht="15">
      <c r="B3" s="38" t="s">
        <v>3</v>
      </c>
    </row>
    <row r="4" spans="1:23" ht="12.75">
      <c r="B4" s="40" t="s">
        <v>4</v>
      </c>
    </row>
    <row r="5" spans="1:23">
      <c r="B5" s="7" t="s">
        <v>5</v>
      </c>
    </row>
    <row r="6" spans="1:23">
      <c r="B6" s="7" t="s">
        <v>6</v>
      </c>
    </row>
    <row r="7" spans="1:23" ht="15.75">
      <c r="F7" s="69" t="s">
        <v>170</v>
      </c>
      <c r="G7" s="69"/>
      <c r="H7" s="69"/>
      <c r="I7" s="69"/>
      <c r="J7" s="69"/>
      <c r="K7" s="69"/>
      <c r="N7" s="69" t="s">
        <v>178</v>
      </c>
      <c r="O7" s="69"/>
      <c r="P7" s="69"/>
      <c r="Q7" s="69"/>
      <c r="R7" s="69"/>
      <c r="S7" s="69"/>
    </row>
    <row r="8" spans="1:23" s="46" customFormat="1" ht="27.75" customHeight="1" thickBot="1">
      <c r="A8" s="43" t="s">
        <v>7</v>
      </c>
      <c r="B8" s="44" t="s">
        <v>8</v>
      </c>
      <c r="C8" s="45" t="s">
        <v>11</v>
      </c>
      <c r="F8" s="42" t="s">
        <v>11</v>
      </c>
      <c r="G8" s="42" t="s">
        <v>171</v>
      </c>
      <c r="H8" s="42" t="s">
        <v>172</v>
      </c>
      <c r="I8" s="42" t="s">
        <v>173</v>
      </c>
      <c r="J8" s="42" t="s">
        <v>174</v>
      </c>
      <c r="K8" s="42" t="s">
        <v>175</v>
      </c>
      <c r="N8" s="42" t="s">
        <v>11</v>
      </c>
      <c r="O8" s="42" t="s">
        <v>171</v>
      </c>
      <c r="P8" s="42" t="s">
        <v>172</v>
      </c>
      <c r="Q8" s="42" t="s">
        <v>173</v>
      </c>
      <c r="R8" s="42" t="s">
        <v>174</v>
      </c>
      <c r="S8" s="42" t="s">
        <v>175</v>
      </c>
    </row>
    <row r="9" spans="1:23" ht="12" thickTop="1">
      <c r="A9" s="13" t="s">
        <v>24</v>
      </c>
    </row>
    <row r="11" spans="1:23" ht="15.75">
      <c r="A11" s="2" t="s">
        <v>25</v>
      </c>
      <c r="B11" s="1" t="s">
        <v>26</v>
      </c>
      <c r="C11" s="14">
        <v>23410.99</v>
      </c>
      <c r="F11" s="47">
        <f>+C11</f>
        <v>23410.99</v>
      </c>
      <c r="G11" s="47">
        <f>+F11*2%</f>
        <v>468.21980000000002</v>
      </c>
      <c r="H11" s="47">
        <f>+F11*7.5%</f>
        <v>1755.8242500000001</v>
      </c>
      <c r="I11" s="47">
        <f>SUM(F11:H11)</f>
        <v>25635.034050000002</v>
      </c>
      <c r="J11" s="47">
        <f>+I11*16%</f>
        <v>4101.6054480000003</v>
      </c>
      <c r="K11" s="47">
        <f>+I11+J11</f>
        <v>29736.639498000004</v>
      </c>
      <c r="N11" s="47">
        <v>23410.99</v>
      </c>
      <c r="O11" s="47">
        <f>+N11*2%</f>
        <v>468.21980000000002</v>
      </c>
      <c r="P11" s="47">
        <f>+N11*7.5%</f>
        <v>1755.8242500000001</v>
      </c>
      <c r="Q11" s="47">
        <f>SUM(N11:P11)</f>
        <v>25635.034050000002</v>
      </c>
      <c r="R11" s="47">
        <f>+Q11*16%</f>
        <v>4101.6054480000003</v>
      </c>
      <c r="S11" s="47">
        <f>+Q11+R11</f>
        <v>29736.639498000004</v>
      </c>
      <c r="U11" s="66" t="s">
        <v>196</v>
      </c>
      <c r="V11" s="66" t="s">
        <v>197</v>
      </c>
    </row>
    <row r="12" spans="1:23" ht="15.75">
      <c r="A12" s="2" t="s">
        <v>27</v>
      </c>
      <c r="B12" s="1" t="s">
        <v>28</v>
      </c>
      <c r="C12" s="14">
        <v>4836.04</v>
      </c>
      <c r="F12" s="47">
        <f t="shared" ref="F12:F74" si="0">+C12</f>
        <v>4836.04</v>
      </c>
      <c r="G12" s="47">
        <f t="shared" ref="G12:G74" si="1">+F12*2%</f>
        <v>96.720799999999997</v>
      </c>
      <c r="H12" s="47">
        <f t="shared" ref="H12:H74" si="2">+F12*7.5%</f>
        <v>362.70299999999997</v>
      </c>
      <c r="I12" s="47">
        <f t="shared" ref="I12:I74" si="3">SUM(F12:H12)</f>
        <v>5295.4637999999995</v>
      </c>
      <c r="J12" s="47">
        <f t="shared" ref="J12:J74" si="4">+I12*16%</f>
        <v>847.27420799999993</v>
      </c>
      <c r="K12" s="47">
        <f t="shared" ref="K12:K74" si="5">+I12+J12</f>
        <v>6142.7380079999994</v>
      </c>
      <c r="N12" s="47">
        <v>4836.04</v>
      </c>
      <c r="O12" s="47">
        <f t="shared" ref="O12:O74" si="6">+N12*2%</f>
        <v>96.720799999999997</v>
      </c>
      <c r="P12" s="47">
        <f t="shared" ref="P12:P74" si="7">+N12*7.5%</f>
        <v>362.70299999999997</v>
      </c>
      <c r="Q12" s="47">
        <f t="shared" ref="Q12:Q74" si="8">SUM(N12:P12)</f>
        <v>5295.4637999999995</v>
      </c>
      <c r="R12" s="47">
        <f t="shared" ref="R12:R74" si="9">+Q12*16%</f>
        <v>847.27420799999993</v>
      </c>
      <c r="S12" s="47">
        <f t="shared" ref="S12:S74" si="10">+Q12+R12</f>
        <v>6142.7380079999994</v>
      </c>
      <c r="U12" s="66" t="s">
        <v>198</v>
      </c>
      <c r="V12" s="66" t="s">
        <v>199</v>
      </c>
    </row>
    <row r="13" spans="1:23" ht="15.75">
      <c r="A13" s="2" t="s">
        <v>29</v>
      </c>
      <c r="B13" s="1" t="s">
        <v>30</v>
      </c>
      <c r="C13" s="14">
        <v>17500.099999999999</v>
      </c>
      <c r="F13" s="47">
        <f t="shared" si="0"/>
        <v>17500.099999999999</v>
      </c>
      <c r="G13" s="47">
        <f t="shared" si="1"/>
        <v>350.00199999999995</v>
      </c>
      <c r="H13" s="47">
        <f t="shared" si="2"/>
        <v>1312.5074999999999</v>
      </c>
      <c r="I13" s="47">
        <f t="shared" si="3"/>
        <v>19162.609499999999</v>
      </c>
      <c r="J13" s="47">
        <f t="shared" si="4"/>
        <v>3066.0175199999999</v>
      </c>
      <c r="K13" s="47">
        <f t="shared" si="5"/>
        <v>22228.62702</v>
      </c>
      <c r="N13" s="47">
        <v>17500.099999999999</v>
      </c>
      <c r="O13" s="47">
        <f t="shared" si="6"/>
        <v>350.00199999999995</v>
      </c>
      <c r="P13" s="47">
        <f t="shared" si="7"/>
        <v>1312.5074999999999</v>
      </c>
      <c r="Q13" s="47">
        <f t="shared" si="8"/>
        <v>19162.609499999999</v>
      </c>
      <c r="R13" s="47">
        <f t="shared" si="9"/>
        <v>3066.0175199999999</v>
      </c>
      <c r="S13" s="47">
        <f t="shared" si="10"/>
        <v>22228.62702</v>
      </c>
      <c r="U13" s="66" t="s">
        <v>196</v>
      </c>
      <c r="V13" s="66" t="s">
        <v>200</v>
      </c>
    </row>
    <row r="14" spans="1:23" ht="15.75">
      <c r="A14" s="2" t="s">
        <v>31</v>
      </c>
      <c r="B14" s="1" t="s">
        <v>32</v>
      </c>
      <c r="C14" s="14">
        <v>9000</v>
      </c>
      <c r="F14" s="47">
        <f t="shared" si="0"/>
        <v>9000</v>
      </c>
      <c r="G14" s="47">
        <f t="shared" si="1"/>
        <v>180</v>
      </c>
      <c r="H14" s="47">
        <f t="shared" si="2"/>
        <v>675</v>
      </c>
      <c r="I14" s="47">
        <f t="shared" si="3"/>
        <v>9855</v>
      </c>
      <c r="J14" s="47">
        <f t="shared" si="4"/>
        <v>1576.8</v>
      </c>
      <c r="K14" s="47">
        <f t="shared" si="5"/>
        <v>11431.8</v>
      </c>
      <c r="N14" s="47">
        <v>9000</v>
      </c>
      <c r="O14" s="47">
        <f t="shared" si="6"/>
        <v>180</v>
      </c>
      <c r="P14" s="47">
        <f t="shared" si="7"/>
        <v>675</v>
      </c>
      <c r="Q14" s="47">
        <f t="shared" si="8"/>
        <v>9855</v>
      </c>
      <c r="R14" s="47">
        <f t="shared" si="9"/>
        <v>1576.8</v>
      </c>
      <c r="S14" s="47">
        <f t="shared" si="10"/>
        <v>11431.8</v>
      </c>
      <c r="U14" s="66" t="s">
        <v>196</v>
      </c>
      <c r="V14" s="66" t="s">
        <v>201</v>
      </c>
    </row>
    <row r="15" spans="1:23" ht="15.75">
      <c r="A15" s="2" t="s">
        <v>33</v>
      </c>
      <c r="B15" s="1" t="s">
        <v>34</v>
      </c>
      <c r="C15" s="14">
        <v>5336.05</v>
      </c>
      <c r="F15" s="47">
        <f t="shared" si="0"/>
        <v>5336.05</v>
      </c>
      <c r="G15" s="47">
        <f t="shared" si="1"/>
        <v>106.721</v>
      </c>
      <c r="H15" s="47">
        <f t="shared" si="2"/>
        <v>400.20375000000001</v>
      </c>
      <c r="I15" s="47">
        <f t="shared" si="3"/>
        <v>5842.9747500000003</v>
      </c>
      <c r="J15" s="47">
        <f t="shared" si="4"/>
        <v>934.87596000000008</v>
      </c>
      <c r="K15" s="47">
        <f t="shared" si="5"/>
        <v>6777.8507100000006</v>
      </c>
      <c r="N15" s="47">
        <v>5336.05</v>
      </c>
      <c r="O15" s="47">
        <f t="shared" si="6"/>
        <v>106.721</v>
      </c>
      <c r="P15" s="47">
        <f t="shared" si="7"/>
        <v>400.20375000000001</v>
      </c>
      <c r="Q15" s="47">
        <f t="shared" si="8"/>
        <v>5842.9747500000003</v>
      </c>
      <c r="R15" s="47">
        <f t="shared" si="9"/>
        <v>934.87596000000008</v>
      </c>
      <c r="S15" s="47">
        <f t="shared" si="10"/>
        <v>6777.8507100000006</v>
      </c>
      <c r="U15" s="67" t="s">
        <v>202</v>
      </c>
      <c r="V15" s="67" t="s">
        <v>203</v>
      </c>
    </row>
    <row r="16" spans="1:23" ht="15.75">
      <c r="A16" s="2" t="s">
        <v>35</v>
      </c>
      <c r="B16" s="1" t="s">
        <v>36</v>
      </c>
      <c r="C16" s="14">
        <v>9530.18</v>
      </c>
      <c r="F16" s="47">
        <f t="shared" si="0"/>
        <v>9530.18</v>
      </c>
      <c r="G16" s="47">
        <f t="shared" si="1"/>
        <v>190.6036</v>
      </c>
      <c r="H16" s="47">
        <f t="shared" si="2"/>
        <v>714.76350000000002</v>
      </c>
      <c r="I16" s="47">
        <f t="shared" si="3"/>
        <v>10435.5471</v>
      </c>
      <c r="J16" s="47">
        <f t="shared" si="4"/>
        <v>1669.6875359999999</v>
      </c>
      <c r="K16" s="47">
        <f t="shared" si="5"/>
        <v>12105.234635999999</v>
      </c>
      <c r="N16" s="53">
        <v>11056.55</v>
      </c>
      <c r="O16" s="53">
        <f t="shared" si="6"/>
        <v>221.131</v>
      </c>
      <c r="P16" s="53">
        <f t="shared" si="7"/>
        <v>829.24124999999992</v>
      </c>
      <c r="Q16" s="53">
        <f t="shared" si="8"/>
        <v>12106.922249999998</v>
      </c>
      <c r="R16" s="53">
        <f t="shared" si="9"/>
        <v>1937.1075599999997</v>
      </c>
      <c r="S16" s="53">
        <f t="shared" si="10"/>
        <v>14044.029809999998</v>
      </c>
      <c r="U16" s="66" t="s">
        <v>196</v>
      </c>
      <c r="V16" s="66" t="s">
        <v>204</v>
      </c>
      <c r="W16" s="54">
        <f>+Q16-I16</f>
        <v>1671.375149999998</v>
      </c>
    </row>
    <row r="17" spans="1:23" ht="15.75">
      <c r="A17" s="2" t="s">
        <v>37</v>
      </c>
      <c r="B17" s="1" t="s">
        <v>38</v>
      </c>
      <c r="C17" s="14">
        <v>7500</v>
      </c>
      <c r="F17" s="47">
        <f t="shared" si="0"/>
        <v>7500</v>
      </c>
      <c r="G17" s="47">
        <f t="shared" si="1"/>
        <v>150</v>
      </c>
      <c r="H17" s="47">
        <f t="shared" si="2"/>
        <v>562.5</v>
      </c>
      <c r="I17" s="47">
        <f t="shared" si="3"/>
        <v>8212.5</v>
      </c>
      <c r="J17" s="47">
        <f t="shared" si="4"/>
        <v>1314</v>
      </c>
      <c r="K17" s="47">
        <f t="shared" si="5"/>
        <v>9526.5</v>
      </c>
      <c r="N17" s="47">
        <v>7500</v>
      </c>
      <c r="O17" s="47">
        <f t="shared" si="6"/>
        <v>150</v>
      </c>
      <c r="P17" s="47">
        <f t="shared" si="7"/>
        <v>562.5</v>
      </c>
      <c r="Q17" s="47">
        <f t="shared" si="8"/>
        <v>8212.5</v>
      </c>
      <c r="R17" s="47">
        <f t="shared" si="9"/>
        <v>1314</v>
      </c>
      <c r="S17" s="47">
        <f t="shared" si="10"/>
        <v>9526.5</v>
      </c>
      <c r="U17" s="66" t="s">
        <v>196</v>
      </c>
      <c r="V17" s="66" t="s">
        <v>205</v>
      </c>
    </row>
    <row r="18" spans="1:23" ht="15.75">
      <c r="A18" s="2" t="s">
        <v>39</v>
      </c>
      <c r="B18" s="1" t="s">
        <v>40</v>
      </c>
      <c r="C18" s="14">
        <v>3288.6</v>
      </c>
      <c r="F18" s="47">
        <f t="shared" si="0"/>
        <v>3288.6</v>
      </c>
      <c r="G18" s="47">
        <f t="shared" si="1"/>
        <v>65.772000000000006</v>
      </c>
      <c r="H18" s="47">
        <f t="shared" si="2"/>
        <v>246.64499999999998</v>
      </c>
      <c r="I18" s="47">
        <f t="shared" si="3"/>
        <v>3601.0169999999998</v>
      </c>
      <c r="J18" s="47">
        <f t="shared" si="4"/>
        <v>576.16272000000004</v>
      </c>
      <c r="K18" s="47">
        <f t="shared" si="5"/>
        <v>4177.1797200000001</v>
      </c>
      <c r="N18" s="47">
        <v>3288.6</v>
      </c>
      <c r="O18" s="47">
        <f t="shared" si="6"/>
        <v>65.772000000000006</v>
      </c>
      <c r="P18" s="47">
        <f t="shared" si="7"/>
        <v>246.64499999999998</v>
      </c>
      <c r="Q18" s="47">
        <f t="shared" si="8"/>
        <v>3601.0169999999998</v>
      </c>
      <c r="R18" s="47">
        <f t="shared" si="9"/>
        <v>576.16272000000004</v>
      </c>
      <c r="S18" s="47">
        <f t="shared" si="10"/>
        <v>4177.1797200000001</v>
      </c>
      <c r="U18" s="66" t="s">
        <v>206</v>
      </c>
      <c r="V18" s="68" t="s">
        <v>207</v>
      </c>
    </row>
    <row r="19" spans="1:23" ht="15.75">
      <c r="A19" s="2" t="s">
        <v>41</v>
      </c>
      <c r="B19" s="1" t="s">
        <v>42</v>
      </c>
      <c r="C19" s="14">
        <v>40188.42</v>
      </c>
      <c r="F19" s="47">
        <f t="shared" si="0"/>
        <v>40188.42</v>
      </c>
      <c r="G19" s="47">
        <f t="shared" si="1"/>
        <v>803.76839999999993</v>
      </c>
      <c r="H19" s="47">
        <f t="shared" si="2"/>
        <v>3014.1315</v>
      </c>
      <c r="I19" s="47">
        <f t="shared" si="3"/>
        <v>44006.319900000002</v>
      </c>
      <c r="J19" s="47">
        <f t="shared" si="4"/>
        <v>7041.0111840000009</v>
      </c>
      <c r="K19" s="47">
        <f t="shared" si="5"/>
        <v>51047.331084000005</v>
      </c>
      <c r="N19" s="53">
        <v>44188.42</v>
      </c>
      <c r="O19" s="53">
        <f t="shared" si="6"/>
        <v>883.76839999999993</v>
      </c>
      <c r="P19" s="53">
        <f t="shared" si="7"/>
        <v>3314.1315</v>
      </c>
      <c r="Q19" s="53">
        <f t="shared" si="8"/>
        <v>48386.319900000002</v>
      </c>
      <c r="R19" s="53">
        <f t="shared" si="9"/>
        <v>7741.8111840000001</v>
      </c>
      <c r="S19" s="53">
        <f t="shared" si="10"/>
        <v>56128.131084000001</v>
      </c>
      <c r="U19" s="66" t="s">
        <v>202</v>
      </c>
      <c r="V19" s="68" t="s">
        <v>208</v>
      </c>
      <c r="W19" s="54">
        <f>+Q19-I19</f>
        <v>4380</v>
      </c>
    </row>
    <row r="20" spans="1:23" ht="15.75">
      <c r="A20" s="2" t="s">
        <v>43</v>
      </c>
      <c r="B20" s="1" t="s">
        <v>44</v>
      </c>
      <c r="C20" s="14">
        <v>5002.71</v>
      </c>
      <c r="F20" s="47">
        <f t="shared" si="0"/>
        <v>5002.71</v>
      </c>
      <c r="G20" s="47">
        <f t="shared" si="1"/>
        <v>100.05420000000001</v>
      </c>
      <c r="H20" s="47">
        <f t="shared" si="2"/>
        <v>375.20324999999997</v>
      </c>
      <c r="I20" s="47">
        <f t="shared" si="3"/>
        <v>5477.9674499999992</v>
      </c>
      <c r="J20" s="47">
        <f t="shared" si="4"/>
        <v>876.47479199999987</v>
      </c>
      <c r="K20" s="47">
        <f t="shared" si="5"/>
        <v>6354.4422419999992</v>
      </c>
      <c r="N20" s="47">
        <v>5002.71</v>
      </c>
      <c r="O20" s="47">
        <f t="shared" si="6"/>
        <v>100.05420000000001</v>
      </c>
      <c r="P20" s="47">
        <f t="shared" si="7"/>
        <v>375.20324999999997</v>
      </c>
      <c r="Q20" s="47">
        <f t="shared" si="8"/>
        <v>5477.9674499999992</v>
      </c>
      <c r="R20" s="47">
        <f t="shared" si="9"/>
        <v>876.47479199999987</v>
      </c>
      <c r="S20" s="47">
        <f t="shared" si="10"/>
        <v>6354.4422419999992</v>
      </c>
      <c r="U20" s="66" t="s">
        <v>202</v>
      </c>
      <c r="V20" s="68" t="s">
        <v>209</v>
      </c>
    </row>
    <row r="21" spans="1:23" ht="15.75">
      <c r="A21" s="2" t="s">
        <v>45</v>
      </c>
      <c r="B21" s="1" t="s">
        <v>46</v>
      </c>
      <c r="C21" s="14">
        <v>3466.56</v>
      </c>
      <c r="F21" s="47">
        <f t="shared" si="0"/>
        <v>3466.56</v>
      </c>
      <c r="G21" s="47">
        <f t="shared" si="1"/>
        <v>69.331199999999995</v>
      </c>
      <c r="H21" s="47">
        <f t="shared" si="2"/>
        <v>259.99199999999996</v>
      </c>
      <c r="I21" s="47">
        <f t="shared" si="3"/>
        <v>3795.8832000000002</v>
      </c>
      <c r="J21" s="47">
        <f t="shared" si="4"/>
        <v>607.34131200000002</v>
      </c>
      <c r="K21" s="47">
        <f t="shared" si="5"/>
        <v>4403.2245120000007</v>
      </c>
      <c r="N21" s="47">
        <v>3466.56</v>
      </c>
      <c r="O21" s="47">
        <f t="shared" si="6"/>
        <v>69.331199999999995</v>
      </c>
      <c r="P21" s="47">
        <f t="shared" si="7"/>
        <v>259.99199999999996</v>
      </c>
      <c r="Q21" s="47">
        <f t="shared" si="8"/>
        <v>3795.8832000000002</v>
      </c>
      <c r="R21" s="47">
        <f t="shared" si="9"/>
        <v>607.34131200000002</v>
      </c>
      <c r="S21" s="47">
        <f t="shared" si="10"/>
        <v>4403.2245120000007</v>
      </c>
      <c r="U21" s="66" t="s">
        <v>196</v>
      </c>
      <c r="V21" s="68" t="s">
        <v>210</v>
      </c>
    </row>
    <row r="22" spans="1:23" ht="15.75">
      <c r="A22" s="2" t="s">
        <v>47</v>
      </c>
      <c r="B22" s="1" t="s">
        <v>48</v>
      </c>
      <c r="C22" s="14">
        <v>5336.05</v>
      </c>
      <c r="F22" s="47">
        <f t="shared" si="0"/>
        <v>5336.05</v>
      </c>
      <c r="G22" s="47">
        <f t="shared" si="1"/>
        <v>106.721</v>
      </c>
      <c r="H22" s="47">
        <f t="shared" si="2"/>
        <v>400.20375000000001</v>
      </c>
      <c r="I22" s="47">
        <f t="shared" si="3"/>
        <v>5842.9747500000003</v>
      </c>
      <c r="J22" s="47">
        <f t="shared" si="4"/>
        <v>934.87596000000008</v>
      </c>
      <c r="K22" s="47">
        <f t="shared" si="5"/>
        <v>6777.8507100000006</v>
      </c>
      <c r="N22" s="47">
        <v>5336.05</v>
      </c>
      <c r="O22" s="47">
        <f t="shared" si="6"/>
        <v>106.721</v>
      </c>
      <c r="P22" s="47">
        <f t="shared" si="7"/>
        <v>400.20375000000001</v>
      </c>
      <c r="Q22" s="47">
        <f t="shared" si="8"/>
        <v>5842.9747500000003</v>
      </c>
      <c r="R22" s="47">
        <f t="shared" si="9"/>
        <v>934.87596000000008</v>
      </c>
      <c r="S22" s="47">
        <f t="shared" si="10"/>
        <v>6777.8507100000006</v>
      </c>
      <c r="U22" s="66" t="s">
        <v>202</v>
      </c>
      <c r="V22" s="68" t="s">
        <v>211</v>
      </c>
    </row>
    <row r="23" spans="1:23" ht="15.75">
      <c r="A23" s="2" t="s">
        <v>49</v>
      </c>
      <c r="B23" s="1" t="s">
        <v>50</v>
      </c>
      <c r="C23" s="14">
        <v>21156.09</v>
      </c>
      <c r="F23" s="47">
        <f t="shared" si="0"/>
        <v>21156.09</v>
      </c>
      <c r="G23" s="47">
        <f t="shared" si="1"/>
        <v>423.12180000000001</v>
      </c>
      <c r="H23" s="47">
        <f t="shared" si="2"/>
        <v>1586.7067500000001</v>
      </c>
      <c r="I23" s="47">
        <f t="shared" si="3"/>
        <v>23165.918550000002</v>
      </c>
      <c r="J23" s="47">
        <f t="shared" si="4"/>
        <v>3706.5469680000006</v>
      </c>
      <c r="K23" s="47">
        <f t="shared" si="5"/>
        <v>26872.465518000005</v>
      </c>
      <c r="N23" s="47">
        <v>21156.09</v>
      </c>
      <c r="O23" s="47">
        <f t="shared" si="6"/>
        <v>423.12180000000001</v>
      </c>
      <c r="P23" s="47">
        <f t="shared" si="7"/>
        <v>1586.7067500000001</v>
      </c>
      <c r="Q23" s="47">
        <f t="shared" si="8"/>
        <v>23165.918550000002</v>
      </c>
      <c r="R23" s="47">
        <f t="shared" si="9"/>
        <v>3706.5469680000006</v>
      </c>
      <c r="S23" s="47">
        <f t="shared" si="10"/>
        <v>26872.465518000005</v>
      </c>
      <c r="U23" s="66" t="s">
        <v>212</v>
      </c>
      <c r="V23" s="68" t="s">
        <v>213</v>
      </c>
    </row>
    <row r="24" spans="1:23" ht="15.75">
      <c r="A24" s="2" t="s">
        <v>51</v>
      </c>
      <c r="B24" s="1" t="s">
        <v>52</v>
      </c>
      <c r="C24" s="14">
        <v>5080.5600000000004</v>
      </c>
      <c r="F24" s="47">
        <f t="shared" si="0"/>
        <v>5080.5600000000004</v>
      </c>
      <c r="G24" s="47">
        <f t="shared" si="1"/>
        <v>101.61120000000001</v>
      </c>
      <c r="H24" s="47">
        <f t="shared" si="2"/>
        <v>381.04200000000003</v>
      </c>
      <c r="I24" s="47">
        <f t="shared" si="3"/>
        <v>5563.2132000000011</v>
      </c>
      <c r="J24" s="47">
        <f t="shared" si="4"/>
        <v>890.1141120000002</v>
      </c>
      <c r="K24" s="47">
        <f t="shared" si="5"/>
        <v>6453.3273120000013</v>
      </c>
      <c r="N24" s="47">
        <v>5080.5600000000004</v>
      </c>
      <c r="O24" s="47">
        <f t="shared" si="6"/>
        <v>101.61120000000001</v>
      </c>
      <c r="P24" s="47">
        <f t="shared" si="7"/>
        <v>381.04200000000003</v>
      </c>
      <c r="Q24" s="47">
        <f t="shared" si="8"/>
        <v>5563.2132000000011</v>
      </c>
      <c r="R24" s="47">
        <f t="shared" si="9"/>
        <v>890.1141120000002</v>
      </c>
      <c r="S24" s="47">
        <f t="shared" si="10"/>
        <v>6453.3273120000013</v>
      </c>
      <c r="U24" s="66" t="s">
        <v>206</v>
      </c>
      <c r="V24" s="68" t="s">
        <v>214</v>
      </c>
    </row>
    <row r="25" spans="1:23" ht="15.75">
      <c r="A25" s="2" t="s">
        <v>53</v>
      </c>
      <c r="B25" s="1" t="s">
        <v>54</v>
      </c>
      <c r="C25" s="14">
        <v>4140.6000000000004</v>
      </c>
      <c r="F25" s="47">
        <f t="shared" si="0"/>
        <v>4140.6000000000004</v>
      </c>
      <c r="G25" s="47">
        <f t="shared" si="1"/>
        <v>82.812000000000012</v>
      </c>
      <c r="H25" s="47">
        <f t="shared" si="2"/>
        <v>310.54500000000002</v>
      </c>
      <c r="I25" s="47">
        <f t="shared" si="3"/>
        <v>4533.9570000000003</v>
      </c>
      <c r="J25" s="47">
        <f t="shared" si="4"/>
        <v>725.43312000000003</v>
      </c>
      <c r="K25" s="47">
        <f t="shared" si="5"/>
        <v>5259.39012</v>
      </c>
      <c r="N25" s="47">
        <v>4140.6000000000004</v>
      </c>
      <c r="O25" s="47">
        <f t="shared" si="6"/>
        <v>82.812000000000012</v>
      </c>
      <c r="P25" s="47">
        <f t="shared" si="7"/>
        <v>310.54500000000002</v>
      </c>
      <c r="Q25" s="47">
        <f t="shared" si="8"/>
        <v>4533.9570000000003</v>
      </c>
      <c r="R25" s="47">
        <f t="shared" si="9"/>
        <v>725.43312000000003</v>
      </c>
      <c r="S25" s="47">
        <f t="shared" si="10"/>
        <v>5259.39012</v>
      </c>
      <c r="U25" s="66" t="s">
        <v>206</v>
      </c>
      <c r="V25" s="66" t="s">
        <v>215</v>
      </c>
    </row>
    <row r="26" spans="1:23" ht="15.75">
      <c r="A26" s="2" t="s">
        <v>55</v>
      </c>
      <c r="B26" s="1" t="s">
        <v>56</v>
      </c>
      <c r="C26" s="14">
        <v>26550.05</v>
      </c>
      <c r="F26" s="47">
        <f t="shared" si="0"/>
        <v>26550.05</v>
      </c>
      <c r="G26" s="47">
        <f t="shared" si="1"/>
        <v>531.00099999999998</v>
      </c>
      <c r="H26" s="47">
        <f t="shared" si="2"/>
        <v>1991.2537499999999</v>
      </c>
      <c r="I26" s="47">
        <f t="shared" si="3"/>
        <v>29072.304749999999</v>
      </c>
      <c r="J26" s="47">
        <f t="shared" si="4"/>
        <v>4651.5687600000001</v>
      </c>
      <c r="K26" s="47">
        <f t="shared" si="5"/>
        <v>33723.873509999998</v>
      </c>
      <c r="N26" s="47">
        <v>26550.05</v>
      </c>
      <c r="O26" s="47">
        <f t="shared" si="6"/>
        <v>531.00099999999998</v>
      </c>
      <c r="P26" s="47">
        <f t="shared" si="7"/>
        <v>1991.2537499999999</v>
      </c>
      <c r="Q26" s="47">
        <f t="shared" si="8"/>
        <v>29072.304749999999</v>
      </c>
      <c r="R26" s="47">
        <f t="shared" si="9"/>
        <v>4651.5687600000001</v>
      </c>
      <c r="S26" s="47">
        <f t="shared" si="10"/>
        <v>33723.873509999998</v>
      </c>
      <c r="U26" s="66" t="s">
        <v>198</v>
      </c>
      <c r="V26" s="66" t="s">
        <v>216</v>
      </c>
    </row>
    <row r="27" spans="1:23" ht="15.75">
      <c r="A27" s="2" t="s">
        <v>57</v>
      </c>
      <c r="B27" s="1" t="s">
        <v>58</v>
      </c>
      <c r="C27" s="14">
        <v>3033.38</v>
      </c>
      <c r="F27" s="47">
        <f t="shared" si="0"/>
        <v>3033.38</v>
      </c>
      <c r="G27" s="47">
        <f t="shared" si="1"/>
        <v>60.6676</v>
      </c>
      <c r="H27" s="47">
        <f t="shared" si="2"/>
        <v>227.5035</v>
      </c>
      <c r="I27" s="47">
        <f t="shared" si="3"/>
        <v>3321.5511000000001</v>
      </c>
      <c r="J27" s="47">
        <f t="shared" si="4"/>
        <v>531.44817599999999</v>
      </c>
      <c r="K27" s="47">
        <f t="shared" si="5"/>
        <v>3852.999276</v>
      </c>
      <c r="N27" s="47">
        <v>3033.38</v>
      </c>
      <c r="O27" s="47">
        <f t="shared" si="6"/>
        <v>60.6676</v>
      </c>
      <c r="P27" s="47">
        <f t="shared" si="7"/>
        <v>227.5035</v>
      </c>
      <c r="Q27" s="47">
        <f t="shared" si="8"/>
        <v>3321.5511000000001</v>
      </c>
      <c r="R27" s="47">
        <f t="shared" si="9"/>
        <v>531.44817599999999</v>
      </c>
      <c r="S27" s="47">
        <f t="shared" si="10"/>
        <v>3852.999276</v>
      </c>
      <c r="U27" s="67" t="s">
        <v>196</v>
      </c>
      <c r="V27" s="67" t="s">
        <v>217</v>
      </c>
    </row>
    <row r="28" spans="1:23" ht="15.75">
      <c r="A28" s="2" t="s">
        <v>59</v>
      </c>
      <c r="B28" s="1" t="s">
        <v>60</v>
      </c>
      <c r="C28" s="14">
        <v>128485.7</v>
      </c>
      <c r="F28" s="47">
        <f t="shared" si="0"/>
        <v>128485.7</v>
      </c>
      <c r="G28" s="47">
        <f t="shared" si="1"/>
        <v>2569.7139999999999</v>
      </c>
      <c r="H28" s="47">
        <f t="shared" si="2"/>
        <v>9636.4274999999998</v>
      </c>
      <c r="I28" s="47">
        <f t="shared" si="3"/>
        <v>140691.84149999998</v>
      </c>
      <c r="J28" s="47">
        <f t="shared" si="4"/>
        <v>22510.694639999998</v>
      </c>
      <c r="K28" s="47">
        <f t="shared" si="5"/>
        <v>163202.53613999998</v>
      </c>
      <c r="N28" s="53">
        <v>131301.84</v>
      </c>
      <c r="O28" s="53">
        <f t="shared" si="6"/>
        <v>2626.0367999999999</v>
      </c>
      <c r="P28" s="53">
        <f t="shared" si="7"/>
        <v>9847.637999999999</v>
      </c>
      <c r="Q28" s="53">
        <f t="shared" si="8"/>
        <v>143775.5148</v>
      </c>
      <c r="R28" s="53">
        <f t="shared" si="9"/>
        <v>23004.082367999999</v>
      </c>
      <c r="S28" s="53">
        <f t="shared" si="10"/>
        <v>166779.59716800001</v>
      </c>
      <c r="U28" s="66" t="s">
        <v>202</v>
      </c>
      <c r="V28" s="66" t="s">
        <v>218</v>
      </c>
      <c r="W28" s="54">
        <f>+Q28-I28</f>
        <v>3083.673300000024</v>
      </c>
    </row>
    <row r="29" spans="1:23" ht="15.75">
      <c r="A29" s="2" t="s">
        <v>61</v>
      </c>
      <c r="B29" s="1" t="s">
        <v>62</v>
      </c>
      <c r="C29" s="14">
        <v>2499.9</v>
      </c>
      <c r="F29" s="47">
        <f t="shared" si="0"/>
        <v>2499.9</v>
      </c>
      <c r="G29" s="47">
        <f t="shared" si="1"/>
        <v>49.998000000000005</v>
      </c>
      <c r="H29" s="47">
        <f t="shared" si="2"/>
        <v>187.49250000000001</v>
      </c>
      <c r="I29" s="47">
        <f t="shared" si="3"/>
        <v>2737.3905</v>
      </c>
      <c r="J29" s="47">
        <f t="shared" si="4"/>
        <v>437.98248000000001</v>
      </c>
      <c r="K29" s="47">
        <f t="shared" si="5"/>
        <v>3175.3729800000001</v>
      </c>
      <c r="N29" s="47">
        <v>2499.9</v>
      </c>
      <c r="O29" s="47">
        <f t="shared" si="6"/>
        <v>49.998000000000005</v>
      </c>
      <c r="P29" s="47">
        <f t="shared" si="7"/>
        <v>187.49250000000001</v>
      </c>
      <c r="Q29" s="47">
        <f t="shared" si="8"/>
        <v>2737.3905</v>
      </c>
      <c r="R29" s="47">
        <f t="shared" si="9"/>
        <v>437.98248000000001</v>
      </c>
      <c r="S29" s="47">
        <f t="shared" si="10"/>
        <v>3175.3729800000001</v>
      </c>
      <c r="U29" s="66" t="s">
        <v>212</v>
      </c>
      <c r="V29" s="66" t="s">
        <v>219</v>
      </c>
    </row>
    <row r="30" spans="1:23" ht="15.75">
      <c r="A30" s="2" t="s">
        <v>63</v>
      </c>
      <c r="B30" s="1" t="s">
        <v>64</v>
      </c>
      <c r="C30" s="14">
        <v>10752.05</v>
      </c>
      <c r="F30" s="47">
        <f t="shared" si="0"/>
        <v>10752.05</v>
      </c>
      <c r="G30" s="47">
        <f t="shared" si="1"/>
        <v>215.041</v>
      </c>
      <c r="H30" s="47">
        <f t="shared" si="2"/>
        <v>806.40374999999995</v>
      </c>
      <c r="I30" s="47">
        <f t="shared" si="3"/>
        <v>11773.494749999998</v>
      </c>
      <c r="J30" s="47">
        <f t="shared" si="4"/>
        <v>1883.7591599999996</v>
      </c>
      <c r="K30" s="47">
        <f t="shared" si="5"/>
        <v>13657.253909999998</v>
      </c>
      <c r="N30" s="47">
        <v>10752.05</v>
      </c>
      <c r="O30" s="47">
        <f t="shared" si="6"/>
        <v>215.041</v>
      </c>
      <c r="P30" s="47">
        <f t="shared" si="7"/>
        <v>806.40374999999995</v>
      </c>
      <c r="Q30" s="47">
        <f t="shared" si="8"/>
        <v>11773.494749999998</v>
      </c>
      <c r="R30" s="47">
        <f t="shared" si="9"/>
        <v>1883.7591599999996</v>
      </c>
      <c r="S30" s="47">
        <f t="shared" si="10"/>
        <v>13657.253909999998</v>
      </c>
      <c r="U30" s="66" t="s">
        <v>202</v>
      </c>
      <c r="V30" s="68" t="s">
        <v>220</v>
      </c>
    </row>
    <row r="31" spans="1:23" ht="15.75">
      <c r="A31" s="2" t="s">
        <v>65</v>
      </c>
      <c r="B31" s="1" t="s">
        <v>66</v>
      </c>
      <c r="C31" s="14">
        <v>38036.25</v>
      </c>
      <c r="F31" s="47">
        <f t="shared" si="0"/>
        <v>38036.25</v>
      </c>
      <c r="G31" s="47">
        <f t="shared" si="1"/>
        <v>760.72500000000002</v>
      </c>
      <c r="H31" s="47">
        <f t="shared" si="2"/>
        <v>2852.71875</v>
      </c>
      <c r="I31" s="47">
        <f t="shared" si="3"/>
        <v>41649.693749999999</v>
      </c>
      <c r="J31" s="47">
        <f t="shared" si="4"/>
        <v>6663.951</v>
      </c>
      <c r="K31" s="47">
        <f t="shared" si="5"/>
        <v>48313.644749999999</v>
      </c>
      <c r="N31" s="47">
        <v>38036.25</v>
      </c>
      <c r="O31" s="47">
        <f t="shared" si="6"/>
        <v>760.72500000000002</v>
      </c>
      <c r="P31" s="47">
        <f t="shared" si="7"/>
        <v>2852.71875</v>
      </c>
      <c r="Q31" s="47">
        <f t="shared" si="8"/>
        <v>41649.693749999999</v>
      </c>
      <c r="R31" s="47">
        <f t="shared" si="9"/>
        <v>6663.951</v>
      </c>
      <c r="S31" s="47">
        <f t="shared" si="10"/>
        <v>48313.644749999999</v>
      </c>
      <c r="U31" s="66" t="s">
        <v>196</v>
      </c>
      <c r="V31" s="68" t="s">
        <v>221</v>
      </c>
    </row>
    <row r="32" spans="1:23" ht="15.75">
      <c r="A32" s="2" t="s">
        <v>67</v>
      </c>
      <c r="B32" s="1" t="s">
        <v>68</v>
      </c>
      <c r="C32" s="14">
        <v>20576.509999999998</v>
      </c>
      <c r="F32" s="47">
        <f t="shared" si="0"/>
        <v>20576.509999999998</v>
      </c>
      <c r="G32" s="47">
        <f t="shared" si="1"/>
        <v>411.53019999999998</v>
      </c>
      <c r="H32" s="47">
        <f t="shared" si="2"/>
        <v>1543.2382499999999</v>
      </c>
      <c r="I32" s="47">
        <f t="shared" si="3"/>
        <v>22531.278449999998</v>
      </c>
      <c r="J32" s="47">
        <f t="shared" si="4"/>
        <v>3605.0045519999999</v>
      </c>
      <c r="K32" s="47">
        <f t="shared" si="5"/>
        <v>26136.283001999996</v>
      </c>
      <c r="N32" s="47">
        <v>20576.509999999998</v>
      </c>
      <c r="O32" s="47">
        <f t="shared" si="6"/>
        <v>411.53019999999998</v>
      </c>
      <c r="P32" s="47">
        <f t="shared" si="7"/>
        <v>1543.2382499999999</v>
      </c>
      <c r="Q32" s="47">
        <f t="shared" si="8"/>
        <v>22531.278449999998</v>
      </c>
      <c r="R32" s="47">
        <f t="shared" si="9"/>
        <v>3605.0045519999999</v>
      </c>
      <c r="S32" s="47">
        <f t="shared" si="10"/>
        <v>26136.283001999996</v>
      </c>
      <c r="U32" s="66" t="s">
        <v>196</v>
      </c>
      <c r="V32" s="68" t="s">
        <v>222</v>
      </c>
    </row>
    <row r="33" spans="1:22" ht="15.75">
      <c r="A33" s="2" t="s">
        <v>69</v>
      </c>
      <c r="B33" s="1" t="s">
        <v>70</v>
      </c>
      <c r="C33" s="14">
        <v>4999.95</v>
      </c>
      <c r="F33" s="47">
        <f t="shared" si="0"/>
        <v>4999.95</v>
      </c>
      <c r="G33" s="47">
        <f t="shared" si="1"/>
        <v>99.998999999999995</v>
      </c>
      <c r="H33" s="47">
        <f t="shared" si="2"/>
        <v>374.99624999999997</v>
      </c>
      <c r="I33" s="47">
        <f t="shared" si="3"/>
        <v>5474.9452499999998</v>
      </c>
      <c r="J33" s="47">
        <f t="shared" si="4"/>
        <v>875.99123999999995</v>
      </c>
      <c r="K33" s="47">
        <f t="shared" si="5"/>
        <v>6350.93649</v>
      </c>
      <c r="N33" s="47">
        <v>4999.95</v>
      </c>
      <c r="O33" s="47">
        <f t="shared" si="6"/>
        <v>99.998999999999995</v>
      </c>
      <c r="P33" s="47">
        <f t="shared" si="7"/>
        <v>374.99624999999997</v>
      </c>
      <c r="Q33" s="47">
        <f t="shared" si="8"/>
        <v>5474.9452499999998</v>
      </c>
      <c r="R33" s="47">
        <f t="shared" si="9"/>
        <v>875.99123999999995</v>
      </c>
      <c r="S33" s="47">
        <f t="shared" si="10"/>
        <v>6350.93649</v>
      </c>
      <c r="U33" s="66" t="s">
        <v>196</v>
      </c>
      <c r="V33" s="68" t="s">
        <v>223</v>
      </c>
    </row>
    <row r="34" spans="1:22" ht="15.75">
      <c r="A34" s="2" t="s">
        <v>71</v>
      </c>
      <c r="B34" s="1" t="s">
        <v>72</v>
      </c>
      <c r="C34" s="14">
        <v>3750</v>
      </c>
      <c r="F34" s="47">
        <f t="shared" si="0"/>
        <v>3750</v>
      </c>
      <c r="G34" s="47">
        <f t="shared" si="1"/>
        <v>75</v>
      </c>
      <c r="H34" s="47">
        <f t="shared" si="2"/>
        <v>281.25</v>
      </c>
      <c r="I34" s="47">
        <f t="shared" si="3"/>
        <v>4106.25</v>
      </c>
      <c r="J34" s="47">
        <f t="shared" si="4"/>
        <v>657</v>
      </c>
      <c r="K34" s="47">
        <f t="shared" si="5"/>
        <v>4763.25</v>
      </c>
      <c r="N34" s="47">
        <v>3750</v>
      </c>
      <c r="O34" s="47">
        <f t="shared" si="6"/>
        <v>75</v>
      </c>
      <c r="P34" s="47">
        <f t="shared" si="7"/>
        <v>281.25</v>
      </c>
      <c r="Q34" s="47">
        <f t="shared" si="8"/>
        <v>4106.25</v>
      </c>
      <c r="R34" s="47">
        <f t="shared" si="9"/>
        <v>657</v>
      </c>
      <c r="S34" s="47">
        <f t="shared" si="10"/>
        <v>4763.25</v>
      </c>
      <c r="U34" s="66" t="s">
        <v>202</v>
      </c>
      <c r="V34" s="68" t="s">
        <v>224</v>
      </c>
    </row>
    <row r="35" spans="1:22" ht="15.75">
      <c r="A35" s="2" t="s">
        <v>73</v>
      </c>
      <c r="B35" s="1" t="s">
        <v>74</v>
      </c>
      <c r="C35" s="14">
        <v>4641.91</v>
      </c>
      <c r="F35" s="47">
        <f t="shared" si="0"/>
        <v>4641.91</v>
      </c>
      <c r="G35" s="47">
        <f t="shared" si="1"/>
        <v>92.838200000000001</v>
      </c>
      <c r="H35" s="47">
        <f t="shared" si="2"/>
        <v>348.14324999999997</v>
      </c>
      <c r="I35" s="47">
        <f t="shared" si="3"/>
        <v>5082.8914500000001</v>
      </c>
      <c r="J35" s="47">
        <f t="shared" si="4"/>
        <v>813.26263200000005</v>
      </c>
      <c r="K35" s="47">
        <f t="shared" si="5"/>
        <v>5896.154082</v>
      </c>
      <c r="N35" s="47">
        <v>4641.91</v>
      </c>
      <c r="O35" s="47">
        <f t="shared" si="6"/>
        <v>92.838200000000001</v>
      </c>
      <c r="P35" s="47">
        <f t="shared" si="7"/>
        <v>348.14324999999997</v>
      </c>
      <c r="Q35" s="47">
        <f t="shared" si="8"/>
        <v>5082.8914500000001</v>
      </c>
      <c r="R35" s="47">
        <f t="shared" si="9"/>
        <v>813.26263200000005</v>
      </c>
      <c r="S35" s="47">
        <f t="shared" si="10"/>
        <v>5896.154082</v>
      </c>
      <c r="U35" s="66" t="s">
        <v>206</v>
      </c>
      <c r="V35" s="68" t="s">
        <v>225</v>
      </c>
    </row>
    <row r="36" spans="1:22" ht="15.75">
      <c r="A36" s="2" t="s">
        <v>75</v>
      </c>
      <c r="B36" s="1" t="s">
        <v>76</v>
      </c>
      <c r="C36" s="14">
        <v>4380.6000000000004</v>
      </c>
      <c r="F36" s="47">
        <f t="shared" si="0"/>
        <v>4380.6000000000004</v>
      </c>
      <c r="G36" s="47">
        <f t="shared" si="1"/>
        <v>87.612000000000009</v>
      </c>
      <c r="H36" s="47">
        <f t="shared" si="2"/>
        <v>328.54500000000002</v>
      </c>
      <c r="I36" s="47">
        <f t="shared" si="3"/>
        <v>4796.7570000000005</v>
      </c>
      <c r="J36" s="47">
        <f t="shared" si="4"/>
        <v>767.48112000000015</v>
      </c>
      <c r="K36" s="47">
        <f t="shared" si="5"/>
        <v>5564.2381200000009</v>
      </c>
      <c r="N36" s="47">
        <v>4380.6000000000004</v>
      </c>
      <c r="O36" s="47">
        <f t="shared" si="6"/>
        <v>87.612000000000009</v>
      </c>
      <c r="P36" s="47">
        <f t="shared" si="7"/>
        <v>328.54500000000002</v>
      </c>
      <c r="Q36" s="47">
        <f t="shared" si="8"/>
        <v>4796.7570000000005</v>
      </c>
      <c r="R36" s="47">
        <f t="shared" si="9"/>
        <v>767.48112000000015</v>
      </c>
      <c r="S36" s="47">
        <f t="shared" si="10"/>
        <v>5564.2381200000009</v>
      </c>
      <c r="U36" s="66" t="s">
        <v>206</v>
      </c>
      <c r="V36" s="68" t="s">
        <v>226</v>
      </c>
    </row>
    <row r="37" spans="1:22" ht="15.75">
      <c r="A37" s="2" t="s">
        <v>77</v>
      </c>
      <c r="B37" s="1" t="s">
        <v>78</v>
      </c>
      <c r="C37" s="14">
        <v>5336.05</v>
      </c>
      <c r="F37" s="47">
        <f t="shared" si="0"/>
        <v>5336.05</v>
      </c>
      <c r="G37" s="47">
        <f t="shared" si="1"/>
        <v>106.721</v>
      </c>
      <c r="H37" s="47">
        <f t="shared" si="2"/>
        <v>400.20375000000001</v>
      </c>
      <c r="I37" s="47">
        <f t="shared" si="3"/>
        <v>5842.9747500000003</v>
      </c>
      <c r="J37" s="47">
        <f t="shared" si="4"/>
        <v>934.87596000000008</v>
      </c>
      <c r="K37" s="47">
        <f t="shared" si="5"/>
        <v>6777.8507100000006</v>
      </c>
      <c r="N37" s="47">
        <v>5336.05</v>
      </c>
      <c r="O37" s="47">
        <f t="shared" si="6"/>
        <v>106.721</v>
      </c>
      <c r="P37" s="47">
        <f t="shared" si="7"/>
        <v>400.20375000000001</v>
      </c>
      <c r="Q37" s="47">
        <f t="shared" si="8"/>
        <v>5842.9747500000003</v>
      </c>
      <c r="R37" s="47">
        <f t="shared" si="9"/>
        <v>934.87596000000008</v>
      </c>
      <c r="S37" s="47">
        <f t="shared" si="10"/>
        <v>6777.8507100000006</v>
      </c>
      <c r="U37" s="66" t="s">
        <v>202</v>
      </c>
      <c r="V37" s="68" t="s">
        <v>227</v>
      </c>
    </row>
    <row r="38" spans="1:22" ht="15.75">
      <c r="A38" s="2" t="s">
        <v>79</v>
      </c>
      <c r="B38" s="1" t="s">
        <v>80</v>
      </c>
      <c r="C38" s="14">
        <v>5336.05</v>
      </c>
      <c r="F38" s="47">
        <f t="shared" si="0"/>
        <v>5336.05</v>
      </c>
      <c r="G38" s="47">
        <f t="shared" si="1"/>
        <v>106.721</v>
      </c>
      <c r="H38" s="47">
        <f t="shared" si="2"/>
        <v>400.20375000000001</v>
      </c>
      <c r="I38" s="47">
        <f t="shared" si="3"/>
        <v>5842.9747500000003</v>
      </c>
      <c r="J38" s="47">
        <f t="shared" si="4"/>
        <v>934.87596000000008</v>
      </c>
      <c r="K38" s="47">
        <f t="shared" si="5"/>
        <v>6777.8507100000006</v>
      </c>
      <c r="N38" s="47">
        <v>5336.05</v>
      </c>
      <c r="O38" s="47">
        <f t="shared" si="6"/>
        <v>106.721</v>
      </c>
      <c r="P38" s="47">
        <f t="shared" si="7"/>
        <v>400.20375000000001</v>
      </c>
      <c r="Q38" s="47">
        <f t="shared" si="8"/>
        <v>5842.9747500000003</v>
      </c>
      <c r="R38" s="47">
        <f t="shared" si="9"/>
        <v>934.87596000000008</v>
      </c>
      <c r="S38" s="47">
        <f t="shared" si="10"/>
        <v>6777.8507100000006</v>
      </c>
      <c r="U38" s="66" t="s">
        <v>202</v>
      </c>
      <c r="V38" s="68" t="s">
        <v>228</v>
      </c>
    </row>
    <row r="39" spans="1:22" ht="15.75">
      <c r="A39" s="2" t="s">
        <v>81</v>
      </c>
      <c r="B39" s="1" t="s">
        <v>82</v>
      </c>
      <c r="C39" s="14">
        <v>7072.6</v>
      </c>
      <c r="F39" s="47">
        <f t="shared" si="0"/>
        <v>7072.6</v>
      </c>
      <c r="G39" s="47">
        <f t="shared" si="1"/>
        <v>141.452</v>
      </c>
      <c r="H39" s="47">
        <f t="shared" si="2"/>
        <v>530.44500000000005</v>
      </c>
      <c r="I39" s="47">
        <f t="shared" si="3"/>
        <v>7744.4970000000003</v>
      </c>
      <c r="J39" s="47">
        <f t="shared" si="4"/>
        <v>1239.11952</v>
      </c>
      <c r="K39" s="47">
        <f t="shared" si="5"/>
        <v>8983.6165199999996</v>
      </c>
      <c r="N39" s="47">
        <v>7072.6</v>
      </c>
      <c r="O39" s="47">
        <f t="shared" si="6"/>
        <v>141.452</v>
      </c>
      <c r="P39" s="47">
        <f t="shared" si="7"/>
        <v>530.44500000000005</v>
      </c>
      <c r="Q39" s="47">
        <f t="shared" si="8"/>
        <v>7744.4970000000003</v>
      </c>
      <c r="R39" s="47">
        <f t="shared" si="9"/>
        <v>1239.11952</v>
      </c>
      <c r="S39" s="47">
        <f t="shared" si="10"/>
        <v>8983.6165199999996</v>
      </c>
      <c r="U39" s="68" t="s">
        <v>206</v>
      </c>
      <c r="V39" s="68" t="s">
        <v>229</v>
      </c>
    </row>
    <row r="40" spans="1:22" ht="15.75">
      <c r="A40" s="2" t="s">
        <v>83</v>
      </c>
      <c r="B40" s="1" t="s">
        <v>84</v>
      </c>
      <c r="C40" s="14">
        <v>5055.6000000000004</v>
      </c>
      <c r="F40" s="47">
        <f t="shared" si="0"/>
        <v>5055.6000000000004</v>
      </c>
      <c r="G40" s="47">
        <f t="shared" si="1"/>
        <v>101.11200000000001</v>
      </c>
      <c r="H40" s="47">
        <f t="shared" si="2"/>
        <v>379.17</v>
      </c>
      <c r="I40" s="47">
        <f t="shared" si="3"/>
        <v>5535.8820000000005</v>
      </c>
      <c r="J40" s="47">
        <f t="shared" si="4"/>
        <v>885.74112000000014</v>
      </c>
      <c r="K40" s="47">
        <f t="shared" si="5"/>
        <v>6421.6231200000002</v>
      </c>
      <c r="N40" s="47">
        <v>5055.6000000000004</v>
      </c>
      <c r="O40" s="47">
        <f t="shared" si="6"/>
        <v>101.11200000000001</v>
      </c>
      <c r="P40" s="47">
        <f t="shared" si="7"/>
        <v>379.17</v>
      </c>
      <c r="Q40" s="47">
        <f t="shared" si="8"/>
        <v>5535.8820000000005</v>
      </c>
      <c r="R40" s="47">
        <f t="shared" si="9"/>
        <v>885.74112000000014</v>
      </c>
      <c r="S40" s="47">
        <f t="shared" si="10"/>
        <v>6421.6231200000002</v>
      </c>
      <c r="U40" s="66" t="s">
        <v>206</v>
      </c>
      <c r="V40" s="66" t="s">
        <v>230</v>
      </c>
    </row>
    <row r="41" spans="1:22" ht="15.75">
      <c r="A41" s="2" t="s">
        <v>85</v>
      </c>
      <c r="B41" s="1" t="s">
        <v>86</v>
      </c>
      <c r="C41" s="14">
        <v>6558.4</v>
      </c>
      <c r="F41" s="47">
        <f t="shared" si="0"/>
        <v>6558.4</v>
      </c>
      <c r="G41" s="47">
        <f t="shared" si="1"/>
        <v>131.16800000000001</v>
      </c>
      <c r="H41" s="47">
        <f t="shared" si="2"/>
        <v>491.87999999999994</v>
      </c>
      <c r="I41" s="47">
        <f t="shared" si="3"/>
        <v>7181.4479999999994</v>
      </c>
      <c r="J41" s="47">
        <f t="shared" si="4"/>
        <v>1149.0316799999998</v>
      </c>
      <c r="K41" s="47">
        <f t="shared" si="5"/>
        <v>8330.4796799999986</v>
      </c>
      <c r="N41" s="47">
        <v>6558.4</v>
      </c>
      <c r="O41" s="47">
        <f t="shared" si="6"/>
        <v>131.16800000000001</v>
      </c>
      <c r="P41" s="47">
        <f t="shared" si="7"/>
        <v>491.87999999999994</v>
      </c>
      <c r="Q41" s="47">
        <f t="shared" si="8"/>
        <v>7181.4479999999994</v>
      </c>
      <c r="R41" s="47">
        <f t="shared" si="9"/>
        <v>1149.0316799999998</v>
      </c>
      <c r="S41" s="47">
        <f t="shared" si="10"/>
        <v>8330.4796799999986</v>
      </c>
      <c r="U41" s="68" t="s">
        <v>196</v>
      </c>
      <c r="V41" s="68" t="s">
        <v>231</v>
      </c>
    </row>
    <row r="42" spans="1:22" ht="15.75">
      <c r="A42" s="2" t="s">
        <v>87</v>
      </c>
      <c r="B42" s="1" t="s">
        <v>88</v>
      </c>
      <c r="C42" s="14">
        <v>3435.6</v>
      </c>
      <c r="F42" s="47">
        <f t="shared" si="0"/>
        <v>3435.6</v>
      </c>
      <c r="G42" s="47">
        <f t="shared" si="1"/>
        <v>68.712000000000003</v>
      </c>
      <c r="H42" s="47">
        <f t="shared" si="2"/>
        <v>257.66999999999996</v>
      </c>
      <c r="I42" s="47">
        <f t="shared" si="3"/>
        <v>3761.982</v>
      </c>
      <c r="J42" s="47">
        <f t="shared" si="4"/>
        <v>601.91711999999995</v>
      </c>
      <c r="K42" s="47">
        <f t="shared" si="5"/>
        <v>4363.89912</v>
      </c>
      <c r="N42" s="47">
        <v>3435.6</v>
      </c>
      <c r="O42" s="47">
        <f t="shared" si="6"/>
        <v>68.712000000000003</v>
      </c>
      <c r="P42" s="47">
        <f t="shared" si="7"/>
        <v>257.66999999999996</v>
      </c>
      <c r="Q42" s="47">
        <f t="shared" si="8"/>
        <v>3761.982</v>
      </c>
      <c r="R42" s="47">
        <f t="shared" si="9"/>
        <v>601.91711999999995</v>
      </c>
      <c r="S42" s="47">
        <f t="shared" si="10"/>
        <v>4363.89912</v>
      </c>
      <c r="U42" s="68" t="s">
        <v>212</v>
      </c>
      <c r="V42" s="68" t="s">
        <v>232</v>
      </c>
    </row>
    <row r="43" spans="1:22" ht="15.75">
      <c r="A43" s="2" t="s">
        <v>89</v>
      </c>
      <c r="B43" s="1" t="s">
        <v>90</v>
      </c>
      <c r="C43" s="14">
        <v>3466.71</v>
      </c>
      <c r="F43" s="47">
        <f t="shared" si="0"/>
        <v>3466.71</v>
      </c>
      <c r="G43" s="47">
        <f t="shared" si="1"/>
        <v>69.334199999999996</v>
      </c>
      <c r="H43" s="47">
        <f t="shared" si="2"/>
        <v>260.00324999999998</v>
      </c>
      <c r="I43" s="47">
        <f t="shared" si="3"/>
        <v>3796.04745</v>
      </c>
      <c r="J43" s="47">
        <f t="shared" si="4"/>
        <v>607.36759200000006</v>
      </c>
      <c r="K43" s="47">
        <f t="shared" si="5"/>
        <v>4403.4150420000005</v>
      </c>
      <c r="N43" s="47">
        <v>3466.71</v>
      </c>
      <c r="O43" s="47">
        <f t="shared" si="6"/>
        <v>69.334199999999996</v>
      </c>
      <c r="P43" s="47">
        <f t="shared" si="7"/>
        <v>260.00324999999998</v>
      </c>
      <c r="Q43" s="47">
        <f t="shared" si="8"/>
        <v>3796.04745</v>
      </c>
      <c r="R43" s="47">
        <f t="shared" si="9"/>
        <v>607.36759200000006</v>
      </c>
      <c r="S43" s="47">
        <f t="shared" si="10"/>
        <v>4403.4150420000005</v>
      </c>
      <c r="U43" s="66" t="s">
        <v>196</v>
      </c>
      <c r="V43" s="66" t="s">
        <v>233</v>
      </c>
    </row>
    <row r="44" spans="1:22" ht="15.75">
      <c r="A44" s="2" t="s">
        <v>91</v>
      </c>
      <c r="B44" s="1" t="s">
        <v>92</v>
      </c>
      <c r="C44" s="14">
        <v>11146.81</v>
      </c>
      <c r="F44" s="47">
        <f t="shared" si="0"/>
        <v>11146.81</v>
      </c>
      <c r="G44" s="47">
        <f t="shared" si="1"/>
        <v>222.93619999999999</v>
      </c>
      <c r="H44" s="47">
        <f t="shared" si="2"/>
        <v>836.01074999999992</v>
      </c>
      <c r="I44" s="47">
        <f t="shared" si="3"/>
        <v>12205.756949999999</v>
      </c>
      <c r="J44" s="47">
        <f t="shared" si="4"/>
        <v>1952.921112</v>
      </c>
      <c r="K44" s="47">
        <f t="shared" si="5"/>
        <v>14158.678061999999</v>
      </c>
      <c r="N44" s="47">
        <v>11146.81</v>
      </c>
      <c r="O44" s="47">
        <f t="shared" si="6"/>
        <v>222.93619999999999</v>
      </c>
      <c r="P44" s="47">
        <f t="shared" si="7"/>
        <v>836.01074999999992</v>
      </c>
      <c r="Q44" s="47">
        <f t="shared" si="8"/>
        <v>12205.756949999999</v>
      </c>
      <c r="R44" s="47">
        <f t="shared" si="9"/>
        <v>1952.921112</v>
      </c>
      <c r="S44" s="47">
        <f t="shared" si="10"/>
        <v>14158.678061999999</v>
      </c>
      <c r="U44" s="66" t="s">
        <v>202</v>
      </c>
      <c r="V44" s="66" t="s">
        <v>234</v>
      </c>
    </row>
    <row r="45" spans="1:22" ht="15.75">
      <c r="A45" s="2" t="s">
        <v>93</v>
      </c>
      <c r="B45" s="1" t="s">
        <v>94</v>
      </c>
      <c r="C45" s="14">
        <v>7993.26</v>
      </c>
      <c r="F45" s="47">
        <f t="shared" si="0"/>
        <v>7993.26</v>
      </c>
      <c r="G45" s="47">
        <f t="shared" si="1"/>
        <v>159.86520000000002</v>
      </c>
      <c r="H45" s="47">
        <f t="shared" si="2"/>
        <v>599.49450000000002</v>
      </c>
      <c r="I45" s="47">
        <f t="shared" si="3"/>
        <v>8752.6197000000011</v>
      </c>
      <c r="J45" s="47">
        <f t="shared" si="4"/>
        <v>1400.4191520000002</v>
      </c>
      <c r="K45" s="47">
        <f t="shared" si="5"/>
        <v>10153.038852000001</v>
      </c>
      <c r="N45" s="47">
        <v>7993.26</v>
      </c>
      <c r="O45" s="47">
        <f t="shared" si="6"/>
        <v>159.86520000000002</v>
      </c>
      <c r="P45" s="47">
        <f t="shared" si="7"/>
        <v>599.49450000000002</v>
      </c>
      <c r="Q45" s="47">
        <f t="shared" si="8"/>
        <v>8752.6197000000011</v>
      </c>
      <c r="R45" s="47">
        <f t="shared" si="9"/>
        <v>1400.4191520000002</v>
      </c>
      <c r="S45" s="47">
        <f t="shared" si="10"/>
        <v>10153.038852000001</v>
      </c>
      <c r="U45" s="66" t="s">
        <v>212</v>
      </c>
      <c r="V45" s="68" t="s">
        <v>235</v>
      </c>
    </row>
    <row r="46" spans="1:22" ht="15.75">
      <c r="A46" s="2" t="s">
        <v>95</v>
      </c>
      <c r="B46" s="1" t="s">
        <v>96</v>
      </c>
      <c r="C46" s="14">
        <v>31436.01</v>
      </c>
      <c r="F46" s="47">
        <f t="shared" si="0"/>
        <v>31436.01</v>
      </c>
      <c r="G46" s="47">
        <f t="shared" si="1"/>
        <v>628.72019999999998</v>
      </c>
      <c r="H46" s="47">
        <f t="shared" si="2"/>
        <v>2357.70075</v>
      </c>
      <c r="I46" s="47">
        <f t="shared" si="3"/>
        <v>34422.430949999994</v>
      </c>
      <c r="J46" s="47">
        <f t="shared" si="4"/>
        <v>5507.5889519999992</v>
      </c>
      <c r="K46" s="47">
        <f t="shared" si="5"/>
        <v>39930.019901999993</v>
      </c>
      <c r="N46" s="47">
        <v>31436.01</v>
      </c>
      <c r="O46" s="47">
        <f t="shared" si="6"/>
        <v>628.72019999999998</v>
      </c>
      <c r="P46" s="47">
        <f t="shared" si="7"/>
        <v>2357.70075</v>
      </c>
      <c r="Q46" s="47">
        <f t="shared" si="8"/>
        <v>34422.430949999994</v>
      </c>
      <c r="R46" s="47">
        <f t="shared" si="9"/>
        <v>5507.5889519999992</v>
      </c>
      <c r="S46" s="47">
        <f t="shared" si="10"/>
        <v>39930.019901999993</v>
      </c>
      <c r="U46" s="66" t="s">
        <v>202</v>
      </c>
      <c r="V46" s="66" t="s">
        <v>236</v>
      </c>
    </row>
    <row r="47" spans="1:22" ht="15.75">
      <c r="A47" s="2" t="s">
        <v>97</v>
      </c>
      <c r="B47" s="1" t="s">
        <v>98</v>
      </c>
      <c r="C47" s="14">
        <v>3450.1</v>
      </c>
      <c r="F47" s="47">
        <f t="shared" si="0"/>
        <v>3450.1</v>
      </c>
      <c r="G47" s="47">
        <f t="shared" si="1"/>
        <v>69.001999999999995</v>
      </c>
      <c r="H47" s="47">
        <f t="shared" si="2"/>
        <v>258.75749999999999</v>
      </c>
      <c r="I47" s="47">
        <f t="shared" si="3"/>
        <v>3777.8595</v>
      </c>
      <c r="J47" s="47">
        <f t="shared" si="4"/>
        <v>604.45752000000005</v>
      </c>
      <c r="K47" s="47">
        <f t="shared" si="5"/>
        <v>4382.3170200000004</v>
      </c>
      <c r="N47" s="47">
        <v>3450.1</v>
      </c>
      <c r="O47" s="47">
        <f t="shared" si="6"/>
        <v>69.001999999999995</v>
      </c>
      <c r="P47" s="47">
        <f t="shared" si="7"/>
        <v>258.75749999999999</v>
      </c>
      <c r="Q47" s="47">
        <f t="shared" si="8"/>
        <v>3777.8595</v>
      </c>
      <c r="R47" s="47">
        <f t="shared" si="9"/>
        <v>604.45752000000005</v>
      </c>
      <c r="S47" s="47">
        <f t="shared" si="10"/>
        <v>4382.3170200000004</v>
      </c>
      <c r="U47" s="66" t="s">
        <v>212</v>
      </c>
      <c r="V47" s="66" t="s">
        <v>237</v>
      </c>
    </row>
    <row r="48" spans="1:22" ht="15.75">
      <c r="A48" s="2" t="s">
        <v>99</v>
      </c>
      <c r="B48" s="1" t="s">
        <v>100</v>
      </c>
      <c r="C48" s="14">
        <v>7000.05</v>
      </c>
      <c r="F48" s="47">
        <f t="shared" si="0"/>
        <v>7000.05</v>
      </c>
      <c r="G48" s="47">
        <f t="shared" si="1"/>
        <v>140.001</v>
      </c>
      <c r="H48" s="47">
        <f t="shared" si="2"/>
        <v>525.00374999999997</v>
      </c>
      <c r="I48" s="47">
        <f t="shared" si="3"/>
        <v>7665.0547500000002</v>
      </c>
      <c r="J48" s="47">
        <f t="shared" si="4"/>
        <v>1226.40876</v>
      </c>
      <c r="K48" s="47">
        <f t="shared" si="5"/>
        <v>8891.4635099999996</v>
      </c>
      <c r="N48" s="47">
        <v>7000.05</v>
      </c>
      <c r="O48" s="47">
        <f t="shared" si="6"/>
        <v>140.001</v>
      </c>
      <c r="P48" s="47">
        <f t="shared" si="7"/>
        <v>525.00374999999997</v>
      </c>
      <c r="Q48" s="47">
        <f t="shared" si="8"/>
        <v>7665.0547500000002</v>
      </c>
      <c r="R48" s="47">
        <f t="shared" si="9"/>
        <v>1226.40876</v>
      </c>
      <c r="S48" s="47">
        <f t="shared" si="10"/>
        <v>8891.4635099999996</v>
      </c>
      <c r="U48" s="68" t="s">
        <v>196</v>
      </c>
      <c r="V48" s="66" t="s">
        <v>238</v>
      </c>
    </row>
    <row r="49" spans="1:23" ht="15.75">
      <c r="A49" s="2" t="s">
        <v>101</v>
      </c>
      <c r="B49" s="1" t="s">
        <v>102</v>
      </c>
      <c r="C49" s="14">
        <v>2670.6</v>
      </c>
      <c r="F49" s="47">
        <f t="shared" si="0"/>
        <v>2670.6</v>
      </c>
      <c r="G49" s="47">
        <f t="shared" si="1"/>
        <v>53.411999999999999</v>
      </c>
      <c r="H49" s="47">
        <f t="shared" si="2"/>
        <v>200.29499999999999</v>
      </c>
      <c r="I49" s="47">
        <f t="shared" si="3"/>
        <v>2924.3069999999998</v>
      </c>
      <c r="J49" s="47">
        <f t="shared" si="4"/>
        <v>467.88911999999999</v>
      </c>
      <c r="K49" s="47">
        <f t="shared" si="5"/>
        <v>3392.1961199999996</v>
      </c>
      <c r="N49" s="47">
        <v>2670.6</v>
      </c>
      <c r="O49" s="47">
        <f t="shared" si="6"/>
        <v>53.411999999999999</v>
      </c>
      <c r="P49" s="47">
        <f t="shared" si="7"/>
        <v>200.29499999999999</v>
      </c>
      <c r="Q49" s="47">
        <f t="shared" si="8"/>
        <v>2924.3069999999998</v>
      </c>
      <c r="R49" s="47">
        <f t="shared" si="9"/>
        <v>467.88911999999999</v>
      </c>
      <c r="S49" s="47">
        <f t="shared" si="10"/>
        <v>3392.1961199999996</v>
      </c>
      <c r="U49" s="66" t="s">
        <v>206</v>
      </c>
      <c r="V49" s="66" t="s">
        <v>239</v>
      </c>
    </row>
    <row r="50" spans="1:23" ht="15.75">
      <c r="A50" s="2" t="s">
        <v>103</v>
      </c>
      <c r="B50" s="1" t="s">
        <v>104</v>
      </c>
      <c r="C50" s="14">
        <v>3466.56</v>
      </c>
      <c r="F50" s="47">
        <f t="shared" si="0"/>
        <v>3466.56</v>
      </c>
      <c r="G50" s="47">
        <f t="shared" si="1"/>
        <v>69.331199999999995</v>
      </c>
      <c r="H50" s="47">
        <f t="shared" si="2"/>
        <v>259.99199999999996</v>
      </c>
      <c r="I50" s="47">
        <f t="shared" si="3"/>
        <v>3795.8832000000002</v>
      </c>
      <c r="J50" s="47">
        <f t="shared" si="4"/>
        <v>607.34131200000002</v>
      </c>
      <c r="K50" s="47">
        <f t="shared" si="5"/>
        <v>4403.2245120000007</v>
      </c>
      <c r="N50" s="47">
        <v>3466.56</v>
      </c>
      <c r="O50" s="47">
        <f t="shared" si="6"/>
        <v>69.331199999999995</v>
      </c>
      <c r="P50" s="47">
        <f t="shared" si="7"/>
        <v>259.99199999999996</v>
      </c>
      <c r="Q50" s="47">
        <f t="shared" si="8"/>
        <v>3795.8832000000002</v>
      </c>
      <c r="R50" s="47">
        <f t="shared" si="9"/>
        <v>607.34131200000002</v>
      </c>
      <c r="S50" s="47">
        <f t="shared" si="10"/>
        <v>4403.2245120000007</v>
      </c>
      <c r="U50" s="66" t="s">
        <v>196</v>
      </c>
      <c r="V50" s="66" t="s">
        <v>240</v>
      </c>
    </row>
    <row r="51" spans="1:23" ht="15.75">
      <c r="A51" s="2" t="s">
        <v>105</v>
      </c>
      <c r="B51" s="1" t="s">
        <v>106</v>
      </c>
      <c r="C51" s="14">
        <v>3915.2</v>
      </c>
      <c r="F51" s="47">
        <f t="shared" si="0"/>
        <v>3915.2</v>
      </c>
      <c r="G51" s="47">
        <f t="shared" si="1"/>
        <v>78.304000000000002</v>
      </c>
      <c r="H51" s="47">
        <f t="shared" si="2"/>
        <v>293.64</v>
      </c>
      <c r="I51" s="47">
        <f t="shared" si="3"/>
        <v>4287.1440000000002</v>
      </c>
      <c r="J51" s="47">
        <f t="shared" si="4"/>
        <v>685.94304</v>
      </c>
      <c r="K51" s="47">
        <f t="shared" si="5"/>
        <v>4973.0870400000003</v>
      </c>
      <c r="N51" s="47">
        <v>3915.2</v>
      </c>
      <c r="O51" s="47">
        <f t="shared" si="6"/>
        <v>78.304000000000002</v>
      </c>
      <c r="P51" s="47">
        <f t="shared" si="7"/>
        <v>293.64</v>
      </c>
      <c r="Q51" s="47">
        <f t="shared" si="8"/>
        <v>4287.1440000000002</v>
      </c>
      <c r="R51" s="47">
        <f t="shared" si="9"/>
        <v>685.94304</v>
      </c>
      <c r="S51" s="47">
        <f t="shared" si="10"/>
        <v>4973.0870400000003</v>
      </c>
      <c r="U51" s="66" t="s">
        <v>206</v>
      </c>
      <c r="V51" s="66" t="s">
        <v>241</v>
      </c>
    </row>
    <row r="52" spans="1:23" ht="15.75">
      <c r="A52" s="2" t="s">
        <v>107</v>
      </c>
      <c r="B52" s="1" t="s">
        <v>108</v>
      </c>
      <c r="C52" s="14">
        <v>2799.9</v>
      </c>
      <c r="F52" s="47">
        <f t="shared" si="0"/>
        <v>2799.9</v>
      </c>
      <c r="G52" s="47">
        <f t="shared" si="1"/>
        <v>55.998000000000005</v>
      </c>
      <c r="H52" s="47">
        <f t="shared" si="2"/>
        <v>209.99250000000001</v>
      </c>
      <c r="I52" s="47">
        <f t="shared" si="3"/>
        <v>3065.8905</v>
      </c>
      <c r="J52" s="47">
        <f t="shared" si="4"/>
        <v>490.54248000000001</v>
      </c>
      <c r="K52" s="47">
        <f t="shared" si="5"/>
        <v>3556.43298</v>
      </c>
      <c r="N52" s="47">
        <v>2799.9</v>
      </c>
      <c r="O52" s="47">
        <f t="shared" si="6"/>
        <v>55.998000000000005</v>
      </c>
      <c r="P52" s="47">
        <f t="shared" si="7"/>
        <v>209.99250000000001</v>
      </c>
      <c r="Q52" s="47">
        <f t="shared" si="8"/>
        <v>3065.8905</v>
      </c>
      <c r="R52" s="47">
        <f t="shared" si="9"/>
        <v>490.54248000000001</v>
      </c>
      <c r="S52" s="47">
        <f t="shared" si="10"/>
        <v>3556.43298</v>
      </c>
      <c r="U52" s="66" t="s">
        <v>212</v>
      </c>
      <c r="V52" s="66" t="s">
        <v>242</v>
      </c>
    </row>
    <row r="53" spans="1:23" ht="15.75">
      <c r="A53" s="2" t="s">
        <v>109</v>
      </c>
      <c r="B53" s="1" t="s">
        <v>110</v>
      </c>
      <c r="C53" s="14">
        <v>40956.129999999997</v>
      </c>
      <c r="F53" s="47">
        <f t="shared" si="0"/>
        <v>40956.129999999997</v>
      </c>
      <c r="G53" s="47">
        <f t="shared" si="1"/>
        <v>819.12259999999992</v>
      </c>
      <c r="H53" s="47">
        <f t="shared" si="2"/>
        <v>3071.7097499999995</v>
      </c>
      <c r="I53" s="47">
        <f t="shared" si="3"/>
        <v>44846.962350000002</v>
      </c>
      <c r="J53" s="47">
        <f t="shared" si="4"/>
        <v>7175.5139760000002</v>
      </c>
      <c r="K53" s="47">
        <f t="shared" si="5"/>
        <v>52022.476326000004</v>
      </c>
      <c r="N53" s="47">
        <v>40956.129999999997</v>
      </c>
      <c r="O53" s="47">
        <f t="shared" si="6"/>
        <v>819.12259999999992</v>
      </c>
      <c r="P53" s="47">
        <f t="shared" si="7"/>
        <v>3071.7097499999995</v>
      </c>
      <c r="Q53" s="47">
        <f t="shared" si="8"/>
        <v>44846.962350000002</v>
      </c>
      <c r="R53" s="47">
        <f t="shared" si="9"/>
        <v>7175.5139760000002</v>
      </c>
      <c r="S53" s="47">
        <f t="shared" si="10"/>
        <v>52022.476326000004</v>
      </c>
      <c r="U53" s="66" t="s">
        <v>243</v>
      </c>
      <c r="V53" s="66" t="s">
        <v>244</v>
      </c>
    </row>
    <row r="54" spans="1:23" ht="15.75">
      <c r="A54" s="2" t="s">
        <v>111</v>
      </c>
      <c r="B54" s="1" t="s">
        <v>112</v>
      </c>
      <c r="C54" s="14">
        <v>14456.03</v>
      </c>
      <c r="F54" s="47">
        <f t="shared" si="0"/>
        <v>14456.03</v>
      </c>
      <c r="G54" s="47">
        <f t="shared" si="1"/>
        <v>289.12060000000002</v>
      </c>
      <c r="H54" s="47">
        <f t="shared" si="2"/>
        <v>1084.20225</v>
      </c>
      <c r="I54" s="47">
        <f t="shared" si="3"/>
        <v>15829.352850000001</v>
      </c>
      <c r="J54" s="47">
        <f t="shared" si="4"/>
        <v>2532.6964560000001</v>
      </c>
      <c r="K54" s="47">
        <f t="shared" si="5"/>
        <v>18362.049306000001</v>
      </c>
      <c r="N54" s="47">
        <v>14456.03</v>
      </c>
      <c r="O54" s="47">
        <f t="shared" si="6"/>
        <v>289.12060000000002</v>
      </c>
      <c r="P54" s="47">
        <f t="shared" si="7"/>
        <v>1084.20225</v>
      </c>
      <c r="Q54" s="47">
        <f t="shared" si="8"/>
        <v>15829.352850000001</v>
      </c>
      <c r="R54" s="47">
        <f t="shared" si="9"/>
        <v>2532.6964560000001</v>
      </c>
      <c r="S54" s="47">
        <f t="shared" si="10"/>
        <v>18362.049306000001</v>
      </c>
      <c r="U54" s="66" t="s">
        <v>202</v>
      </c>
      <c r="V54" s="66" t="s">
        <v>245</v>
      </c>
    </row>
    <row r="55" spans="1:23" ht="15.75">
      <c r="A55" s="2" t="s">
        <v>113</v>
      </c>
      <c r="B55" s="1" t="s">
        <v>114</v>
      </c>
      <c r="C55" s="14">
        <v>4000</v>
      </c>
      <c r="F55" s="47">
        <f t="shared" si="0"/>
        <v>4000</v>
      </c>
      <c r="G55" s="47">
        <f t="shared" si="1"/>
        <v>80</v>
      </c>
      <c r="H55" s="47">
        <f t="shared" si="2"/>
        <v>300</v>
      </c>
      <c r="I55" s="47">
        <f t="shared" si="3"/>
        <v>4380</v>
      </c>
      <c r="J55" s="47">
        <f t="shared" si="4"/>
        <v>700.80000000000007</v>
      </c>
      <c r="K55" s="47">
        <f t="shared" si="5"/>
        <v>5080.8</v>
      </c>
      <c r="N55" s="47">
        <v>4000</v>
      </c>
      <c r="O55" s="47">
        <f t="shared" si="6"/>
        <v>80</v>
      </c>
      <c r="P55" s="47">
        <f t="shared" si="7"/>
        <v>300</v>
      </c>
      <c r="Q55" s="47">
        <f t="shared" si="8"/>
        <v>4380</v>
      </c>
      <c r="R55" s="47">
        <f t="shared" si="9"/>
        <v>700.80000000000007</v>
      </c>
      <c r="S55" s="47">
        <f t="shared" si="10"/>
        <v>5080.8</v>
      </c>
      <c r="U55" s="66" t="s">
        <v>212</v>
      </c>
      <c r="V55" s="66" t="s">
        <v>246</v>
      </c>
    </row>
    <row r="56" spans="1:23" ht="15.75">
      <c r="A56" s="2" t="s">
        <v>115</v>
      </c>
      <c r="B56" s="1" t="s">
        <v>116</v>
      </c>
      <c r="C56" s="14">
        <v>3935.88</v>
      </c>
      <c r="F56" s="47">
        <f t="shared" si="0"/>
        <v>3935.88</v>
      </c>
      <c r="G56" s="47">
        <f t="shared" si="1"/>
        <v>78.717600000000004</v>
      </c>
      <c r="H56" s="47">
        <f t="shared" si="2"/>
        <v>295.19099999999997</v>
      </c>
      <c r="I56" s="47">
        <f t="shared" si="3"/>
        <v>4309.7885999999999</v>
      </c>
      <c r="J56" s="47">
        <f t="shared" si="4"/>
        <v>689.56617600000004</v>
      </c>
      <c r="K56" s="47">
        <f t="shared" si="5"/>
        <v>4999.3547760000001</v>
      </c>
      <c r="N56" s="47">
        <v>3935.88</v>
      </c>
      <c r="O56" s="47">
        <f t="shared" si="6"/>
        <v>78.717600000000004</v>
      </c>
      <c r="P56" s="47">
        <f t="shared" si="7"/>
        <v>295.19099999999997</v>
      </c>
      <c r="Q56" s="47">
        <f t="shared" si="8"/>
        <v>4309.7885999999999</v>
      </c>
      <c r="R56" s="47">
        <f t="shared" si="9"/>
        <v>689.56617600000004</v>
      </c>
      <c r="S56" s="47">
        <f t="shared" si="10"/>
        <v>4999.3547760000001</v>
      </c>
      <c r="U56" s="66" t="s">
        <v>206</v>
      </c>
      <c r="V56" s="66" t="s">
        <v>247</v>
      </c>
    </row>
    <row r="57" spans="1:23" ht="15.75">
      <c r="A57" s="2" t="s">
        <v>117</v>
      </c>
      <c r="B57" s="1" t="s">
        <v>118</v>
      </c>
      <c r="C57" s="14">
        <v>2333.3000000000002</v>
      </c>
      <c r="F57" s="47">
        <f t="shared" si="0"/>
        <v>2333.3000000000002</v>
      </c>
      <c r="G57" s="47">
        <f t="shared" si="1"/>
        <v>46.666000000000004</v>
      </c>
      <c r="H57" s="47">
        <f t="shared" si="2"/>
        <v>174.9975</v>
      </c>
      <c r="I57" s="47">
        <f t="shared" si="3"/>
        <v>2554.9635000000003</v>
      </c>
      <c r="J57" s="47">
        <f t="shared" si="4"/>
        <v>408.79416000000003</v>
      </c>
      <c r="K57" s="47">
        <f t="shared" si="5"/>
        <v>2963.7576600000002</v>
      </c>
      <c r="N57" s="47">
        <v>2333.3000000000002</v>
      </c>
      <c r="O57" s="47">
        <f t="shared" si="6"/>
        <v>46.666000000000004</v>
      </c>
      <c r="P57" s="47">
        <f t="shared" si="7"/>
        <v>174.9975</v>
      </c>
      <c r="Q57" s="47">
        <f t="shared" si="8"/>
        <v>2554.9635000000003</v>
      </c>
      <c r="R57" s="47">
        <f t="shared" si="9"/>
        <v>408.79416000000003</v>
      </c>
      <c r="S57" s="47">
        <f t="shared" si="10"/>
        <v>2963.7576600000002</v>
      </c>
      <c r="U57" s="67" t="s">
        <v>196</v>
      </c>
      <c r="V57" s="67" t="s">
        <v>248</v>
      </c>
    </row>
    <row r="58" spans="1:23" ht="15.75">
      <c r="A58" s="2" t="s">
        <v>119</v>
      </c>
      <c r="B58" s="1" t="s">
        <v>120</v>
      </c>
      <c r="C58" s="14">
        <v>3899.88</v>
      </c>
      <c r="F58" s="47">
        <f t="shared" si="0"/>
        <v>3899.88</v>
      </c>
      <c r="G58" s="47">
        <f t="shared" si="1"/>
        <v>77.997600000000006</v>
      </c>
      <c r="H58" s="47">
        <f t="shared" si="2"/>
        <v>292.49099999999999</v>
      </c>
      <c r="I58" s="47">
        <f t="shared" si="3"/>
        <v>4270.3685999999998</v>
      </c>
      <c r="J58" s="47">
        <f t="shared" si="4"/>
        <v>683.25897599999996</v>
      </c>
      <c r="K58" s="47">
        <f t="shared" si="5"/>
        <v>4953.6275759999999</v>
      </c>
      <c r="N58" s="53">
        <v>3899.88</v>
      </c>
      <c r="O58" s="53">
        <f t="shared" si="6"/>
        <v>77.997600000000006</v>
      </c>
      <c r="P58" s="53">
        <f t="shared" si="7"/>
        <v>292.49099999999999</v>
      </c>
      <c r="Q58" s="53">
        <f t="shared" si="8"/>
        <v>4270.3685999999998</v>
      </c>
      <c r="R58" s="53">
        <f t="shared" si="9"/>
        <v>683.25897599999996</v>
      </c>
      <c r="S58" s="53">
        <f t="shared" si="10"/>
        <v>4953.6275759999999</v>
      </c>
      <c r="U58" s="66" t="s">
        <v>196</v>
      </c>
      <c r="V58" s="66" t="s">
        <v>249</v>
      </c>
      <c r="W58" s="54">
        <f>+Q58-I58</f>
        <v>0</v>
      </c>
    </row>
    <row r="59" spans="1:23" ht="15.75">
      <c r="A59" s="2" t="s">
        <v>121</v>
      </c>
      <c r="B59" s="1" t="s">
        <v>122</v>
      </c>
      <c r="C59" s="14">
        <v>7442</v>
      </c>
      <c r="F59" s="47">
        <f t="shared" si="0"/>
        <v>7442</v>
      </c>
      <c r="G59" s="47">
        <f t="shared" si="1"/>
        <v>148.84</v>
      </c>
      <c r="H59" s="47">
        <f t="shared" si="2"/>
        <v>558.15</v>
      </c>
      <c r="I59" s="47">
        <f t="shared" si="3"/>
        <v>8148.99</v>
      </c>
      <c r="J59" s="47">
        <f t="shared" si="4"/>
        <v>1303.8384000000001</v>
      </c>
      <c r="K59" s="47">
        <f t="shared" si="5"/>
        <v>9452.8284000000003</v>
      </c>
      <c r="N59" s="53">
        <v>9121.27</v>
      </c>
      <c r="O59" s="53">
        <f t="shared" si="6"/>
        <v>182.42540000000002</v>
      </c>
      <c r="P59" s="53">
        <f t="shared" si="7"/>
        <v>684.09524999999996</v>
      </c>
      <c r="Q59" s="53">
        <f t="shared" si="8"/>
        <v>9987.7906500000008</v>
      </c>
      <c r="R59" s="53">
        <f t="shared" si="9"/>
        <v>1598.0465040000001</v>
      </c>
      <c r="S59" s="53">
        <f t="shared" si="10"/>
        <v>11585.837154000001</v>
      </c>
      <c r="U59" s="66" t="s">
        <v>250</v>
      </c>
      <c r="V59" s="66" t="s">
        <v>251</v>
      </c>
      <c r="W59" s="54">
        <f>+Q59-I59</f>
        <v>1838.800650000001</v>
      </c>
    </row>
    <row r="60" spans="1:23" ht="15.75">
      <c r="A60" s="2" t="s">
        <v>123</v>
      </c>
      <c r="B60" s="1" t="s">
        <v>124</v>
      </c>
      <c r="C60" s="14">
        <v>5629.1</v>
      </c>
      <c r="F60" s="47">
        <f t="shared" si="0"/>
        <v>5629.1</v>
      </c>
      <c r="G60" s="47">
        <f t="shared" si="1"/>
        <v>112.58200000000001</v>
      </c>
      <c r="H60" s="47">
        <f t="shared" si="2"/>
        <v>422.1825</v>
      </c>
      <c r="I60" s="47">
        <f t="shared" si="3"/>
        <v>6163.8645000000006</v>
      </c>
      <c r="J60" s="47">
        <f t="shared" si="4"/>
        <v>986.21832000000006</v>
      </c>
      <c r="K60" s="47">
        <f t="shared" si="5"/>
        <v>7150.0828200000005</v>
      </c>
      <c r="N60" s="47">
        <v>5629.1</v>
      </c>
      <c r="O60" s="47">
        <f t="shared" si="6"/>
        <v>112.58200000000001</v>
      </c>
      <c r="P60" s="47">
        <f t="shared" si="7"/>
        <v>422.1825</v>
      </c>
      <c r="Q60" s="47">
        <f t="shared" si="8"/>
        <v>6163.8645000000006</v>
      </c>
      <c r="R60" s="47">
        <f t="shared" si="9"/>
        <v>986.21832000000006</v>
      </c>
      <c r="S60" s="47">
        <f t="shared" si="10"/>
        <v>7150.0828200000005</v>
      </c>
      <c r="U60" s="68" t="s">
        <v>206</v>
      </c>
      <c r="V60" s="68" t="s">
        <v>252</v>
      </c>
    </row>
    <row r="61" spans="1:23" ht="15.75">
      <c r="A61" s="2" t="s">
        <v>125</v>
      </c>
      <c r="B61" s="1" t="s">
        <v>126</v>
      </c>
      <c r="C61" s="14">
        <v>6000</v>
      </c>
      <c r="F61" s="47">
        <f t="shared" si="0"/>
        <v>6000</v>
      </c>
      <c r="G61" s="47">
        <f t="shared" si="1"/>
        <v>120</v>
      </c>
      <c r="H61" s="47">
        <f t="shared" si="2"/>
        <v>450</v>
      </c>
      <c r="I61" s="47">
        <f t="shared" si="3"/>
        <v>6570</v>
      </c>
      <c r="J61" s="47">
        <f t="shared" si="4"/>
        <v>1051.2</v>
      </c>
      <c r="K61" s="47">
        <f t="shared" si="5"/>
        <v>7621.2</v>
      </c>
      <c r="N61" s="47">
        <v>6000</v>
      </c>
      <c r="O61" s="47">
        <f t="shared" si="6"/>
        <v>120</v>
      </c>
      <c r="P61" s="47">
        <f t="shared" si="7"/>
        <v>450</v>
      </c>
      <c r="Q61" s="47">
        <f t="shared" si="8"/>
        <v>6570</v>
      </c>
      <c r="R61" s="47">
        <f t="shared" si="9"/>
        <v>1051.2</v>
      </c>
      <c r="S61" s="47">
        <f t="shared" si="10"/>
        <v>7621.2</v>
      </c>
      <c r="U61" s="66" t="s">
        <v>212</v>
      </c>
      <c r="V61" s="68" t="s">
        <v>253</v>
      </c>
    </row>
    <row r="62" spans="1:23" ht="15.75">
      <c r="A62" s="2" t="s">
        <v>127</v>
      </c>
      <c r="B62" s="1" t="s">
        <v>128</v>
      </c>
      <c r="C62" s="14">
        <v>7334.52</v>
      </c>
      <c r="F62" s="47">
        <f t="shared" si="0"/>
        <v>7334.52</v>
      </c>
      <c r="G62" s="47">
        <f t="shared" si="1"/>
        <v>146.69040000000001</v>
      </c>
      <c r="H62" s="47">
        <f t="shared" si="2"/>
        <v>550.08900000000006</v>
      </c>
      <c r="I62" s="47">
        <f t="shared" si="3"/>
        <v>8031.2994000000008</v>
      </c>
      <c r="J62" s="47">
        <f t="shared" si="4"/>
        <v>1285.0079040000001</v>
      </c>
      <c r="K62" s="47">
        <f t="shared" si="5"/>
        <v>9316.3073040000017</v>
      </c>
      <c r="N62" s="53">
        <v>12334.52</v>
      </c>
      <c r="O62" s="53">
        <f t="shared" si="6"/>
        <v>246.69040000000001</v>
      </c>
      <c r="P62" s="53">
        <f t="shared" si="7"/>
        <v>925.08899999999994</v>
      </c>
      <c r="Q62" s="53">
        <f t="shared" si="8"/>
        <v>13506.2994</v>
      </c>
      <c r="R62" s="53">
        <f t="shared" si="9"/>
        <v>2161.0079040000001</v>
      </c>
      <c r="S62" s="53">
        <f t="shared" si="10"/>
        <v>15667.307304</v>
      </c>
      <c r="U62" s="66" t="s">
        <v>212</v>
      </c>
      <c r="V62" s="66" t="s">
        <v>254</v>
      </c>
      <c r="W62" s="54">
        <f>+Q62-I62</f>
        <v>5474.9999999999991</v>
      </c>
    </row>
    <row r="63" spans="1:23" ht="15.75">
      <c r="A63" s="2" t="s">
        <v>129</v>
      </c>
      <c r="B63" s="1" t="s">
        <v>130</v>
      </c>
      <c r="C63" s="14">
        <v>14560.1</v>
      </c>
      <c r="F63" s="47">
        <f t="shared" si="0"/>
        <v>14560.1</v>
      </c>
      <c r="G63" s="47">
        <f t="shared" si="1"/>
        <v>291.202</v>
      </c>
      <c r="H63" s="47">
        <f t="shared" si="2"/>
        <v>1092.0074999999999</v>
      </c>
      <c r="I63" s="47">
        <f t="shared" si="3"/>
        <v>15943.309499999999</v>
      </c>
      <c r="J63" s="47">
        <f t="shared" si="4"/>
        <v>2550.9295200000001</v>
      </c>
      <c r="K63" s="47">
        <f t="shared" si="5"/>
        <v>18494.239020000001</v>
      </c>
      <c r="N63" s="47">
        <v>14560.1</v>
      </c>
      <c r="O63" s="47">
        <f t="shared" si="6"/>
        <v>291.202</v>
      </c>
      <c r="P63" s="47">
        <f t="shared" si="7"/>
        <v>1092.0074999999999</v>
      </c>
      <c r="Q63" s="47">
        <f t="shared" si="8"/>
        <v>15943.309499999999</v>
      </c>
      <c r="R63" s="47">
        <f t="shared" si="9"/>
        <v>2550.9295200000001</v>
      </c>
      <c r="S63" s="47">
        <f t="shared" si="10"/>
        <v>18494.239020000001</v>
      </c>
      <c r="U63" s="66" t="s">
        <v>212</v>
      </c>
      <c r="V63" s="66" t="s">
        <v>255</v>
      </c>
    </row>
    <row r="64" spans="1:23" ht="15.75">
      <c r="A64" s="2" t="s">
        <v>131</v>
      </c>
      <c r="B64" s="1" t="s">
        <v>132</v>
      </c>
      <c r="C64" s="14">
        <v>20295.330000000002</v>
      </c>
      <c r="F64" s="47">
        <f t="shared" si="0"/>
        <v>20295.330000000002</v>
      </c>
      <c r="G64" s="47">
        <f t="shared" si="1"/>
        <v>405.90660000000003</v>
      </c>
      <c r="H64" s="47">
        <f t="shared" si="2"/>
        <v>1522.14975</v>
      </c>
      <c r="I64" s="47">
        <f t="shared" si="3"/>
        <v>22223.386350000001</v>
      </c>
      <c r="J64" s="47">
        <f t="shared" si="4"/>
        <v>3555.7418160000002</v>
      </c>
      <c r="K64" s="47">
        <f t="shared" si="5"/>
        <v>25779.128166000002</v>
      </c>
      <c r="N64" s="53">
        <v>22639.58</v>
      </c>
      <c r="O64" s="53">
        <f t="shared" si="6"/>
        <v>452.79160000000002</v>
      </c>
      <c r="P64" s="53">
        <f t="shared" si="7"/>
        <v>1697.9685000000002</v>
      </c>
      <c r="Q64" s="53">
        <f t="shared" si="8"/>
        <v>24790.340100000001</v>
      </c>
      <c r="R64" s="53">
        <f t="shared" si="9"/>
        <v>3966.4544160000005</v>
      </c>
      <c r="S64" s="53">
        <f t="shared" si="10"/>
        <v>28756.794516000002</v>
      </c>
      <c r="U64" s="66" t="s">
        <v>250</v>
      </c>
      <c r="V64" s="66" t="s">
        <v>256</v>
      </c>
      <c r="W64" s="54">
        <f>+Q64-I64</f>
        <v>2566.9537500000006</v>
      </c>
    </row>
    <row r="65" spans="1:23" ht="15.75">
      <c r="A65" s="2" t="s">
        <v>133</v>
      </c>
      <c r="B65" s="1" t="s">
        <v>134</v>
      </c>
      <c r="C65" s="14">
        <v>13800</v>
      </c>
      <c r="F65" s="47">
        <f t="shared" si="0"/>
        <v>13800</v>
      </c>
      <c r="G65" s="47">
        <f t="shared" si="1"/>
        <v>276</v>
      </c>
      <c r="H65" s="47">
        <f t="shared" si="2"/>
        <v>1035</v>
      </c>
      <c r="I65" s="47">
        <f t="shared" si="3"/>
        <v>15111</v>
      </c>
      <c r="J65" s="47">
        <f t="shared" si="4"/>
        <v>2417.7600000000002</v>
      </c>
      <c r="K65" s="47">
        <f t="shared" si="5"/>
        <v>17528.760000000002</v>
      </c>
      <c r="N65" s="47">
        <v>13800</v>
      </c>
      <c r="O65" s="47">
        <f t="shared" si="6"/>
        <v>276</v>
      </c>
      <c r="P65" s="47">
        <f t="shared" si="7"/>
        <v>1035</v>
      </c>
      <c r="Q65" s="47">
        <f t="shared" si="8"/>
        <v>15111</v>
      </c>
      <c r="R65" s="47">
        <f t="shared" si="9"/>
        <v>2417.7600000000002</v>
      </c>
      <c r="S65" s="47">
        <f t="shared" si="10"/>
        <v>17528.760000000002</v>
      </c>
      <c r="U65" s="66" t="s">
        <v>196</v>
      </c>
      <c r="V65" s="66" t="s">
        <v>257</v>
      </c>
    </row>
    <row r="66" spans="1:23" ht="15.75">
      <c r="A66" s="2" t="s">
        <v>135</v>
      </c>
      <c r="B66" s="1" t="s">
        <v>136</v>
      </c>
      <c r="C66" s="14">
        <v>3980</v>
      </c>
      <c r="F66" s="47">
        <f t="shared" si="0"/>
        <v>3980</v>
      </c>
      <c r="G66" s="47">
        <f t="shared" si="1"/>
        <v>79.600000000000009</v>
      </c>
      <c r="H66" s="47">
        <f t="shared" si="2"/>
        <v>298.5</v>
      </c>
      <c r="I66" s="47">
        <f t="shared" si="3"/>
        <v>4358.1000000000004</v>
      </c>
      <c r="J66" s="47">
        <f t="shared" si="4"/>
        <v>697.29600000000005</v>
      </c>
      <c r="K66" s="47">
        <f t="shared" si="5"/>
        <v>5055.3960000000006</v>
      </c>
      <c r="N66" s="47">
        <v>3980</v>
      </c>
      <c r="O66" s="47">
        <f t="shared" si="6"/>
        <v>79.600000000000009</v>
      </c>
      <c r="P66" s="47">
        <f t="shared" si="7"/>
        <v>298.5</v>
      </c>
      <c r="Q66" s="47">
        <f t="shared" si="8"/>
        <v>4358.1000000000004</v>
      </c>
      <c r="R66" s="47">
        <f t="shared" si="9"/>
        <v>697.29600000000005</v>
      </c>
      <c r="S66" s="47">
        <f t="shared" si="10"/>
        <v>5055.3960000000006</v>
      </c>
      <c r="U66" s="66" t="s">
        <v>212</v>
      </c>
      <c r="V66" s="66" t="s">
        <v>258</v>
      </c>
    </row>
    <row r="67" spans="1:23" ht="15.75">
      <c r="A67" s="2" t="s">
        <v>137</v>
      </c>
      <c r="B67" s="1" t="s">
        <v>138</v>
      </c>
      <c r="C67" s="14">
        <v>8268.75</v>
      </c>
      <c r="F67" s="47">
        <f t="shared" si="0"/>
        <v>8268.75</v>
      </c>
      <c r="G67" s="47">
        <f t="shared" si="1"/>
        <v>165.375</v>
      </c>
      <c r="H67" s="47">
        <f t="shared" si="2"/>
        <v>620.15625</v>
      </c>
      <c r="I67" s="47">
        <f t="shared" si="3"/>
        <v>9054.28125</v>
      </c>
      <c r="J67" s="47">
        <f t="shared" si="4"/>
        <v>1448.6849999999999</v>
      </c>
      <c r="K67" s="47">
        <f t="shared" si="5"/>
        <v>10502.966249999999</v>
      </c>
      <c r="N67" s="47">
        <v>8268.75</v>
      </c>
      <c r="O67" s="47">
        <f t="shared" si="6"/>
        <v>165.375</v>
      </c>
      <c r="P67" s="47">
        <f t="shared" si="7"/>
        <v>620.15625</v>
      </c>
      <c r="Q67" s="47">
        <f t="shared" si="8"/>
        <v>9054.28125</v>
      </c>
      <c r="R67" s="47">
        <f t="shared" si="9"/>
        <v>1448.6849999999999</v>
      </c>
      <c r="S67" s="47">
        <f t="shared" si="10"/>
        <v>10502.966249999999</v>
      </c>
      <c r="U67" s="66" t="s">
        <v>202</v>
      </c>
      <c r="V67" s="66" t="s">
        <v>259</v>
      </c>
    </row>
    <row r="68" spans="1:23" ht="15.75">
      <c r="A68" s="2" t="s">
        <v>139</v>
      </c>
      <c r="B68" s="1" t="s">
        <v>140</v>
      </c>
      <c r="C68" s="14">
        <v>9217.9</v>
      </c>
      <c r="F68" s="47">
        <f t="shared" si="0"/>
        <v>9217.9</v>
      </c>
      <c r="G68" s="47">
        <f t="shared" si="1"/>
        <v>184.358</v>
      </c>
      <c r="H68" s="47">
        <f t="shared" si="2"/>
        <v>691.34249999999997</v>
      </c>
      <c r="I68" s="47">
        <f t="shared" si="3"/>
        <v>10093.6005</v>
      </c>
      <c r="J68" s="47">
        <f t="shared" si="4"/>
        <v>1614.9760800000001</v>
      </c>
      <c r="K68" s="47">
        <f t="shared" si="5"/>
        <v>11708.576580000001</v>
      </c>
      <c r="N68" s="53">
        <v>14217.9</v>
      </c>
      <c r="O68" s="53">
        <f t="shared" si="6"/>
        <v>284.358</v>
      </c>
      <c r="P68" s="53">
        <f t="shared" si="7"/>
        <v>1066.3425</v>
      </c>
      <c r="Q68" s="53">
        <f t="shared" si="8"/>
        <v>15568.6005</v>
      </c>
      <c r="R68" s="53">
        <f t="shared" si="9"/>
        <v>2490.9760799999999</v>
      </c>
      <c r="S68" s="53">
        <f t="shared" si="10"/>
        <v>18059.576580000001</v>
      </c>
      <c r="U68" s="66" t="s">
        <v>212</v>
      </c>
      <c r="V68" s="66" t="s">
        <v>260</v>
      </c>
      <c r="W68" s="54">
        <f>+Q68-I68</f>
        <v>5475</v>
      </c>
    </row>
    <row r="69" spans="1:23" ht="15.75">
      <c r="A69" s="2" t="s">
        <v>141</v>
      </c>
      <c r="B69" s="1" t="s">
        <v>142</v>
      </c>
      <c r="C69" s="14">
        <v>3204.6</v>
      </c>
      <c r="F69" s="47">
        <f t="shared" si="0"/>
        <v>3204.6</v>
      </c>
      <c r="G69" s="47">
        <f t="shared" si="1"/>
        <v>64.091999999999999</v>
      </c>
      <c r="H69" s="47">
        <f t="shared" si="2"/>
        <v>240.34499999999997</v>
      </c>
      <c r="I69" s="47">
        <f t="shared" si="3"/>
        <v>3509.0369999999998</v>
      </c>
      <c r="J69" s="47">
        <f t="shared" si="4"/>
        <v>561.44592</v>
      </c>
      <c r="K69" s="47">
        <f t="shared" si="5"/>
        <v>4070.4829199999999</v>
      </c>
      <c r="N69" s="47">
        <v>3204.6</v>
      </c>
      <c r="O69" s="47">
        <f t="shared" si="6"/>
        <v>64.091999999999999</v>
      </c>
      <c r="P69" s="47">
        <f t="shared" si="7"/>
        <v>240.34499999999997</v>
      </c>
      <c r="Q69" s="47">
        <f t="shared" si="8"/>
        <v>3509.0369999999998</v>
      </c>
      <c r="R69" s="47">
        <f t="shared" si="9"/>
        <v>561.44592</v>
      </c>
      <c r="S69" s="47">
        <f t="shared" si="10"/>
        <v>4070.4829199999999</v>
      </c>
      <c r="U69" s="66" t="s">
        <v>206</v>
      </c>
      <c r="V69" s="66" t="s">
        <v>261</v>
      </c>
    </row>
    <row r="70" spans="1:23" ht="15.75">
      <c r="A70" s="2" t="s">
        <v>143</v>
      </c>
      <c r="B70" s="1" t="s">
        <v>144</v>
      </c>
      <c r="C70" s="14">
        <v>13690</v>
      </c>
      <c r="F70" s="47">
        <f t="shared" si="0"/>
        <v>13690</v>
      </c>
      <c r="G70" s="47">
        <f t="shared" si="1"/>
        <v>273.8</v>
      </c>
      <c r="H70" s="47">
        <f t="shared" si="2"/>
        <v>1026.75</v>
      </c>
      <c r="I70" s="47">
        <f t="shared" si="3"/>
        <v>14990.55</v>
      </c>
      <c r="J70" s="47">
        <f t="shared" si="4"/>
        <v>2398.4879999999998</v>
      </c>
      <c r="K70" s="47">
        <f t="shared" si="5"/>
        <v>17389.038</v>
      </c>
      <c r="N70" s="47">
        <v>13690</v>
      </c>
      <c r="O70" s="47">
        <f t="shared" si="6"/>
        <v>273.8</v>
      </c>
      <c r="P70" s="47">
        <f t="shared" si="7"/>
        <v>1026.75</v>
      </c>
      <c r="Q70" s="47">
        <f t="shared" si="8"/>
        <v>14990.55</v>
      </c>
      <c r="R70" s="47">
        <f t="shared" si="9"/>
        <v>2398.4879999999998</v>
      </c>
      <c r="S70" s="47">
        <f t="shared" si="10"/>
        <v>17389.038</v>
      </c>
      <c r="U70" s="66" t="s">
        <v>243</v>
      </c>
      <c r="V70" s="66" t="s">
        <v>262</v>
      </c>
    </row>
    <row r="71" spans="1:23" ht="15.75">
      <c r="A71" s="2" t="s">
        <v>145</v>
      </c>
      <c r="B71" s="1" t="s">
        <v>146</v>
      </c>
      <c r="C71" s="14">
        <v>7499.95</v>
      </c>
      <c r="F71" s="47">
        <f t="shared" si="0"/>
        <v>7499.95</v>
      </c>
      <c r="G71" s="47">
        <f t="shared" si="1"/>
        <v>149.999</v>
      </c>
      <c r="H71" s="47">
        <f t="shared" si="2"/>
        <v>562.49624999999992</v>
      </c>
      <c r="I71" s="47">
        <f t="shared" si="3"/>
        <v>8212.4452499999989</v>
      </c>
      <c r="J71" s="47">
        <f t="shared" si="4"/>
        <v>1313.9912399999998</v>
      </c>
      <c r="K71" s="47">
        <f t="shared" si="5"/>
        <v>9526.4364899999982</v>
      </c>
      <c r="N71" s="47">
        <v>7499.95</v>
      </c>
      <c r="O71" s="47">
        <f t="shared" si="6"/>
        <v>149.999</v>
      </c>
      <c r="P71" s="47">
        <f t="shared" si="7"/>
        <v>562.49624999999992</v>
      </c>
      <c r="Q71" s="47">
        <f t="shared" si="8"/>
        <v>8212.4452499999989</v>
      </c>
      <c r="R71" s="47">
        <f t="shared" si="9"/>
        <v>1313.9912399999998</v>
      </c>
      <c r="S71" s="47">
        <f t="shared" si="10"/>
        <v>9526.4364899999982</v>
      </c>
      <c r="U71" s="66" t="s">
        <v>196</v>
      </c>
      <c r="V71" s="66" t="s">
        <v>263</v>
      </c>
    </row>
    <row r="72" spans="1:23" ht="15.75">
      <c r="A72" s="2" t="s">
        <v>147</v>
      </c>
      <c r="B72" s="1" t="s">
        <v>148</v>
      </c>
      <c r="C72" s="14">
        <v>6246.2</v>
      </c>
      <c r="F72" s="47">
        <f t="shared" si="0"/>
        <v>6246.2</v>
      </c>
      <c r="G72" s="47">
        <f t="shared" si="1"/>
        <v>124.92399999999999</v>
      </c>
      <c r="H72" s="47">
        <f t="shared" si="2"/>
        <v>468.46499999999997</v>
      </c>
      <c r="I72" s="47">
        <f t="shared" si="3"/>
        <v>6839.5889999999999</v>
      </c>
      <c r="J72" s="47">
        <f t="shared" si="4"/>
        <v>1094.3342399999999</v>
      </c>
      <c r="K72" s="47">
        <f t="shared" si="5"/>
        <v>7933.9232400000001</v>
      </c>
      <c r="N72" s="47">
        <v>6246.2</v>
      </c>
      <c r="O72" s="47">
        <f t="shared" si="6"/>
        <v>124.92399999999999</v>
      </c>
      <c r="P72" s="47">
        <f t="shared" si="7"/>
        <v>468.46499999999997</v>
      </c>
      <c r="Q72" s="47">
        <f t="shared" si="8"/>
        <v>6839.5889999999999</v>
      </c>
      <c r="R72" s="47">
        <f t="shared" si="9"/>
        <v>1094.3342399999999</v>
      </c>
      <c r="S72" s="47">
        <f t="shared" si="10"/>
        <v>7933.9232400000001</v>
      </c>
      <c r="U72" s="66" t="s">
        <v>206</v>
      </c>
      <c r="V72" s="66" t="s">
        <v>264</v>
      </c>
    </row>
    <row r="73" spans="1:23" ht="15.75">
      <c r="A73" s="2" t="s">
        <v>149</v>
      </c>
      <c r="B73" s="1" t="s">
        <v>150</v>
      </c>
      <c r="C73" s="14">
        <v>5680.05</v>
      </c>
      <c r="F73" s="47">
        <f t="shared" si="0"/>
        <v>5680.05</v>
      </c>
      <c r="G73" s="47">
        <f t="shared" si="1"/>
        <v>113.601</v>
      </c>
      <c r="H73" s="47">
        <f t="shared" si="2"/>
        <v>426.00375000000003</v>
      </c>
      <c r="I73" s="47">
        <f t="shared" si="3"/>
        <v>6219.6547499999997</v>
      </c>
      <c r="J73" s="47">
        <f t="shared" si="4"/>
        <v>995.14476000000002</v>
      </c>
      <c r="K73" s="47">
        <f t="shared" si="5"/>
        <v>7214.7995099999998</v>
      </c>
      <c r="N73" s="53">
        <v>6190.05</v>
      </c>
      <c r="O73" s="53">
        <f t="shared" si="6"/>
        <v>123.801</v>
      </c>
      <c r="P73" s="53">
        <f t="shared" si="7"/>
        <v>464.25374999999997</v>
      </c>
      <c r="Q73" s="53">
        <f t="shared" si="8"/>
        <v>6778.1047500000004</v>
      </c>
      <c r="R73" s="53">
        <f t="shared" si="9"/>
        <v>1084.49676</v>
      </c>
      <c r="S73" s="53">
        <f t="shared" si="10"/>
        <v>7862.6015100000004</v>
      </c>
      <c r="U73" s="66" t="s">
        <v>196</v>
      </c>
      <c r="V73" s="68" t="s">
        <v>265</v>
      </c>
      <c r="W73" s="54">
        <f>+Q73-I73</f>
        <v>558.45000000000073</v>
      </c>
    </row>
    <row r="74" spans="1:23" ht="15.75">
      <c r="A74" s="2" t="s">
        <v>151</v>
      </c>
      <c r="B74" s="1" t="s">
        <v>152</v>
      </c>
      <c r="C74" s="14">
        <v>3440.6</v>
      </c>
      <c r="F74" s="47">
        <f t="shared" si="0"/>
        <v>3440.6</v>
      </c>
      <c r="G74" s="47">
        <f t="shared" si="1"/>
        <v>68.811999999999998</v>
      </c>
      <c r="H74" s="47">
        <f t="shared" si="2"/>
        <v>258.04499999999996</v>
      </c>
      <c r="I74" s="47">
        <f t="shared" si="3"/>
        <v>3767.4569999999999</v>
      </c>
      <c r="J74" s="47">
        <f t="shared" si="4"/>
        <v>602.79312000000004</v>
      </c>
      <c r="K74" s="47">
        <f t="shared" si="5"/>
        <v>4370.2501199999997</v>
      </c>
      <c r="N74" s="47">
        <v>3440.6</v>
      </c>
      <c r="O74" s="47">
        <f t="shared" si="6"/>
        <v>68.811999999999998</v>
      </c>
      <c r="P74" s="47">
        <f t="shared" si="7"/>
        <v>258.04499999999996</v>
      </c>
      <c r="Q74" s="47">
        <f t="shared" si="8"/>
        <v>3767.4569999999999</v>
      </c>
      <c r="R74" s="47">
        <f t="shared" si="9"/>
        <v>602.79312000000004</v>
      </c>
      <c r="S74" s="47">
        <f t="shared" si="10"/>
        <v>4370.2501199999997</v>
      </c>
      <c r="U74" s="66" t="s">
        <v>206</v>
      </c>
      <c r="V74" s="66" t="s">
        <v>266</v>
      </c>
    </row>
    <row r="77" spans="1:23" s="8" customFormat="1">
      <c r="A77" s="16"/>
      <c r="C77" s="8" t="s">
        <v>153</v>
      </c>
      <c r="F77" s="8" t="s">
        <v>153</v>
      </c>
      <c r="G77" s="8" t="s">
        <v>153</v>
      </c>
      <c r="H77" s="8" t="s">
        <v>153</v>
      </c>
      <c r="I77" s="8" t="s">
        <v>153</v>
      </c>
      <c r="J77" s="8" t="s">
        <v>153</v>
      </c>
      <c r="K77" s="8" t="s">
        <v>153</v>
      </c>
      <c r="N77" s="8" t="s">
        <v>153</v>
      </c>
      <c r="O77" s="8" t="s">
        <v>153</v>
      </c>
      <c r="P77" s="8" t="s">
        <v>153</v>
      </c>
      <c r="Q77" s="8" t="s">
        <v>153</v>
      </c>
      <c r="R77" s="8" t="s">
        <v>153</v>
      </c>
      <c r="S77" s="8" t="s">
        <v>153</v>
      </c>
    </row>
    <row r="78" spans="1:23" ht="13.5" thickBot="1">
      <c r="A78" s="19" t="s">
        <v>154</v>
      </c>
      <c r="B78" s="1" t="s">
        <v>155</v>
      </c>
      <c r="C78" s="18">
        <v>728489.07</v>
      </c>
      <c r="F78" s="48">
        <f>SUM(F11:F74)</f>
        <v>728489.06999999983</v>
      </c>
      <c r="G78" s="48">
        <f t="shared" ref="G78:K78" si="11">SUM(G11:G74)</f>
        <v>14569.781399999998</v>
      </c>
      <c r="H78" s="48">
        <f t="shared" si="11"/>
        <v>54636.680249999998</v>
      </c>
      <c r="I78" s="48">
        <f t="shared" si="11"/>
        <v>797695.53165000014</v>
      </c>
      <c r="J78" s="48">
        <f t="shared" si="11"/>
        <v>127631.28506399998</v>
      </c>
      <c r="K78" s="48">
        <f t="shared" si="11"/>
        <v>925326.81671400007</v>
      </c>
      <c r="N78" s="48">
        <f>SUM(N11:N74)</f>
        <v>751365.09999999986</v>
      </c>
      <c r="O78" s="48">
        <f t="shared" ref="O78:S78" si="12">SUM(O11:O74)</f>
        <v>15027.301999999998</v>
      </c>
      <c r="P78" s="48">
        <f t="shared" si="12"/>
        <v>56352.382499999992</v>
      </c>
      <c r="Q78" s="48">
        <f t="shared" si="12"/>
        <v>822744.78450000007</v>
      </c>
      <c r="R78" s="48">
        <f t="shared" si="12"/>
        <v>131639.16552000001</v>
      </c>
      <c r="S78" s="48">
        <f t="shared" si="12"/>
        <v>954383.95001999999</v>
      </c>
    </row>
    <row r="79" spans="1:23" ht="12" thickTop="1"/>
    <row r="80" spans="1:23">
      <c r="C80" s="1" t="s">
        <v>155</v>
      </c>
    </row>
    <row r="81" spans="1:19">
      <c r="A81" s="2" t="s">
        <v>155</v>
      </c>
      <c r="B81" s="1" t="s">
        <v>155</v>
      </c>
      <c r="C81" s="17"/>
    </row>
    <row r="84" spans="1:19" ht="13.5" thickBot="1">
      <c r="N84" s="70" t="s">
        <v>179</v>
      </c>
      <c r="O84" s="70"/>
      <c r="P84" s="70"/>
      <c r="Q84" s="48">
        <f>+Q78-I78</f>
        <v>25049.252849999932</v>
      </c>
      <c r="R84" s="48">
        <f>+Q84*16%</f>
        <v>4007.880455999989</v>
      </c>
      <c r="S84" s="48">
        <f>+Q84+R84</f>
        <v>29057.13330599992</v>
      </c>
    </row>
    <row r="85" spans="1:19" ht="12" thickTop="1"/>
    <row r="88" spans="1:19">
      <c r="S88" s="54"/>
    </row>
  </sheetData>
  <autoFilter ref="A10:V74"/>
  <mergeCells count="3">
    <mergeCell ref="F7:K7"/>
    <mergeCell ref="N7:S7"/>
    <mergeCell ref="N84:P8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1"/>
  <sheetViews>
    <sheetView workbookViewId="0">
      <pane xSplit="2" ySplit="10" topLeftCell="Q37" activePane="bottomRight" state="frozen"/>
      <selection pane="topRight" activeCell="C1" sqref="C1"/>
      <selection pane="bottomLeft" activeCell="A13" sqref="A13"/>
      <selection pane="bottomRight" activeCell="Q73" sqref="Q73"/>
    </sheetView>
  </sheetViews>
  <sheetFormatPr baseColWidth="10" defaultRowHeight="11.25"/>
  <cols>
    <col min="1" max="1" width="9.140625" style="2" customWidth="1"/>
    <col min="2" max="2" width="27.42578125" style="1" customWidth="1"/>
    <col min="3" max="17" width="15.7109375" style="1" customWidth="1"/>
    <col min="18" max="16384" width="11.42578125" style="1"/>
  </cols>
  <sheetData>
    <row r="1" spans="1:17" ht="18" customHeight="1">
      <c r="A1" s="3" t="s">
        <v>0</v>
      </c>
      <c r="B1" s="71" t="s">
        <v>155</v>
      </c>
      <c r="C1" s="72"/>
    </row>
    <row r="2" spans="1:17" ht="24.95" customHeight="1">
      <c r="A2" s="4" t="s">
        <v>1</v>
      </c>
      <c r="B2" s="36" t="s">
        <v>2</v>
      </c>
      <c r="C2" s="37"/>
    </row>
    <row r="3" spans="1:17" ht="15.75">
      <c r="B3" s="38" t="s">
        <v>3</v>
      </c>
      <c r="C3" s="39"/>
      <c r="D3" s="8"/>
    </row>
    <row r="4" spans="1:17" ht="15">
      <c r="B4" s="40" t="s">
        <v>4</v>
      </c>
      <c r="C4" s="39"/>
      <c r="D4" s="8"/>
    </row>
    <row r="5" spans="1:17">
      <c r="B5" s="7" t="s">
        <v>5</v>
      </c>
    </row>
    <row r="6" spans="1:17">
      <c r="B6" s="7" t="s">
        <v>6</v>
      </c>
    </row>
    <row r="8" spans="1:17" s="5" customFormat="1" ht="23.25" thickBot="1">
      <c r="A8" s="9" t="s">
        <v>7</v>
      </c>
      <c r="B8" s="10" t="s">
        <v>8</v>
      </c>
      <c r="C8" s="10" t="s">
        <v>9</v>
      </c>
      <c r="D8" s="10" t="s">
        <v>10</v>
      </c>
      <c r="E8" s="11" t="s">
        <v>11</v>
      </c>
      <c r="F8" s="10" t="s">
        <v>12</v>
      </c>
      <c r="G8" s="10" t="s">
        <v>13</v>
      </c>
      <c r="H8" s="10" t="s">
        <v>14</v>
      </c>
      <c r="I8" s="10" t="s">
        <v>15</v>
      </c>
      <c r="J8" s="10" t="s">
        <v>16</v>
      </c>
      <c r="K8" s="10" t="s">
        <v>17</v>
      </c>
      <c r="L8" s="10" t="s">
        <v>18</v>
      </c>
      <c r="M8" s="10" t="s">
        <v>19</v>
      </c>
      <c r="N8" s="10" t="s">
        <v>20</v>
      </c>
      <c r="O8" s="10" t="s">
        <v>21</v>
      </c>
      <c r="P8" s="11" t="s">
        <v>22</v>
      </c>
      <c r="Q8" s="12" t="s">
        <v>23</v>
      </c>
    </row>
    <row r="9" spans="1:17" ht="12" thickTop="1">
      <c r="A9" s="13" t="s">
        <v>24</v>
      </c>
    </row>
    <row r="11" spans="1:17">
      <c r="A11" s="2" t="s">
        <v>25</v>
      </c>
      <c r="B11" s="1" t="s">
        <v>26</v>
      </c>
      <c r="C11" s="14">
        <v>2750.1</v>
      </c>
      <c r="D11" s="14">
        <v>20660.89</v>
      </c>
      <c r="E11" s="14">
        <v>23410.99</v>
      </c>
      <c r="F11" s="14">
        <v>15</v>
      </c>
      <c r="G11" s="14">
        <v>1324.66</v>
      </c>
      <c r="H11" s="14">
        <v>0</v>
      </c>
      <c r="I11" s="14">
        <v>0</v>
      </c>
      <c r="J11" s="14">
        <v>5207.95</v>
      </c>
      <c r="K11" s="14">
        <v>352.13</v>
      </c>
      <c r="L11" s="14">
        <v>0</v>
      </c>
      <c r="M11" s="14">
        <v>0.05</v>
      </c>
      <c r="N11" s="14">
        <v>0</v>
      </c>
      <c r="O11" s="14">
        <v>0</v>
      </c>
      <c r="P11" s="14">
        <v>6899.79</v>
      </c>
      <c r="Q11" s="14">
        <v>16511.2</v>
      </c>
    </row>
    <row r="12" spans="1:17">
      <c r="A12" s="2" t="s">
        <v>27</v>
      </c>
      <c r="B12" s="1" t="s">
        <v>28</v>
      </c>
      <c r="C12" s="14">
        <v>2000.04</v>
      </c>
      <c r="D12" s="14">
        <v>2836</v>
      </c>
      <c r="E12" s="14">
        <v>4836.04</v>
      </c>
      <c r="F12" s="14">
        <v>0</v>
      </c>
      <c r="G12" s="14">
        <v>0</v>
      </c>
      <c r="H12" s="14">
        <v>0</v>
      </c>
      <c r="I12" s="14">
        <v>0</v>
      </c>
      <c r="J12" s="14">
        <v>494.16</v>
      </c>
      <c r="K12" s="14">
        <v>52.98</v>
      </c>
      <c r="L12" s="14">
        <v>0</v>
      </c>
      <c r="M12" s="14">
        <v>0.1</v>
      </c>
      <c r="N12" s="14">
        <v>0</v>
      </c>
      <c r="O12" s="14">
        <v>0</v>
      </c>
      <c r="P12" s="14">
        <v>547.24</v>
      </c>
      <c r="Q12" s="14">
        <v>4288.8</v>
      </c>
    </row>
    <row r="13" spans="1:17">
      <c r="A13" s="2" t="s">
        <v>29</v>
      </c>
      <c r="B13" s="1" t="s">
        <v>30</v>
      </c>
      <c r="C13" s="14">
        <v>5000.1000000000004</v>
      </c>
      <c r="D13" s="14">
        <v>12500</v>
      </c>
      <c r="E13" s="14">
        <v>17500.099999999999</v>
      </c>
      <c r="F13" s="14">
        <v>0</v>
      </c>
      <c r="G13" s="14">
        <v>2386</v>
      </c>
      <c r="H13" s="14">
        <v>0</v>
      </c>
      <c r="I13" s="14">
        <v>0</v>
      </c>
      <c r="J13" s="14">
        <v>3434.68</v>
      </c>
      <c r="K13" s="14">
        <v>370.2</v>
      </c>
      <c r="L13" s="14">
        <v>0</v>
      </c>
      <c r="M13" s="14">
        <v>0.02</v>
      </c>
      <c r="N13" s="14">
        <v>0</v>
      </c>
      <c r="O13" s="14">
        <v>0</v>
      </c>
      <c r="P13" s="14">
        <v>6190.9</v>
      </c>
      <c r="Q13" s="14">
        <v>11309.2</v>
      </c>
    </row>
    <row r="14" spans="1:17">
      <c r="A14" s="2" t="s">
        <v>31</v>
      </c>
      <c r="B14" s="1" t="s">
        <v>32</v>
      </c>
      <c r="C14" s="14">
        <v>3000</v>
      </c>
      <c r="D14" s="14">
        <v>6000</v>
      </c>
      <c r="E14" s="14">
        <v>9000</v>
      </c>
      <c r="F14" s="14">
        <v>15</v>
      </c>
      <c r="G14" s="14">
        <v>909.59</v>
      </c>
      <c r="H14" s="14">
        <v>0</v>
      </c>
      <c r="I14" s="14">
        <v>0</v>
      </c>
      <c r="J14" s="14">
        <v>1375.14</v>
      </c>
      <c r="K14" s="14">
        <v>147.86000000000001</v>
      </c>
      <c r="L14" s="14">
        <v>0</v>
      </c>
      <c r="M14" s="14">
        <v>0.01</v>
      </c>
      <c r="N14" s="14">
        <v>0</v>
      </c>
      <c r="O14" s="14">
        <v>0</v>
      </c>
      <c r="P14" s="14">
        <v>2447.6</v>
      </c>
      <c r="Q14" s="14">
        <v>6552.4</v>
      </c>
    </row>
    <row r="15" spans="1:17">
      <c r="A15" s="2" t="s">
        <v>33</v>
      </c>
      <c r="B15" s="1" t="s">
        <v>34</v>
      </c>
      <c r="C15" s="14">
        <v>2500.0500000000002</v>
      </c>
      <c r="D15" s="14">
        <v>2836</v>
      </c>
      <c r="E15" s="14">
        <v>5336.05</v>
      </c>
      <c r="F15" s="14">
        <v>0</v>
      </c>
      <c r="G15" s="14">
        <v>0</v>
      </c>
      <c r="H15" s="14">
        <v>0</v>
      </c>
      <c r="I15" s="14">
        <v>0</v>
      </c>
      <c r="J15" s="14">
        <v>592.52</v>
      </c>
      <c r="K15" s="14">
        <v>62.06</v>
      </c>
      <c r="L15" s="14">
        <v>0</v>
      </c>
      <c r="M15" s="14">
        <v>7.0000000000000007E-2</v>
      </c>
      <c r="N15" s="14">
        <v>0</v>
      </c>
      <c r="O15" s="14">
        <v>0</v>
      </c>
      <c r="P15" s="14">
        <v>654.65</v>
      </c>
      <c r="Q15" s="14">
        <v>4681.3999999999996</v>
      </c>
    </row>
    <row r="16" spans="1:17">
      <c r="A16" s="2" t="s">
        <v>35</v>
      </c>
      <c r="B16" s="1" t="s">
        <v>36</v>
      </c>
      <c r="C16" s="14">
        <v>2500.0500000000002</v>
      </c>
      <c r="D16" s="14">
        <v>7030.13</v>
      </c>
      <c r="E16" s="14">
        <v>9530.18</v>
      </c>
      <c r="F16" s="14">
        <v>0</v>
      </c>
      <c r="G16" s="14">
        <v>0</v>
      </c>
      <c r="H16" s="14">
        <v>0</v>
      </c>
      <c r="I16" s="14">
        <v>0</v>
      </c>
      <c r="J16" s="14">
        <v>1488.38</v>
      </c>
      <c r="K16" s="14">
        <v>290.58</v>
      </c>
      <c r="L16" s="14">
        <v>0</v>
      </c>
      <c r="M16" s="14">
        <v>0.02</v>
      </c>
      <c r="N16" s="14">
        <v>0</v>
      </c>
      <c r="O16" s="14">
        <v>0</v>
      </c>
      <c r="P16" s="14">
        <v>1778.98</v>
      </c>
      <c r="Q16" s="14">
        <v>7751.2</v>
      </c>
    </row>
    <row r="17" spans="1:17">
      <c r="A17" s="2" t="s">
        <v>37</v>
      </c>
      <c r="B17" s="1" t="s">
        <v>38</v>
      </c>
      <c r="C17" s="14">
        <v>7500</v>
      </c>
      <c r="D17" s="14">
        <v>0</v>
      </c>
      <c r="E17" s="14">
        <v>7500</v>
      </c>
      <c r="F17" s="14">
        <v>0</v>
      </c>
      <c r="G17" s="14">
        <v>0</v>
      </c>
      <c r="H17" s="14">
        <v>0</v>
      </c>
      <c r="I17" s="14">
        <v>0</v>
      </c>
      <c r="J17" s="14">
        <v>1054.74</v>
      </c>
      <c r="K17" s="14">
        <v>204.22</v>
      </c>
      <c r="L17" s="14">
        <v>0</v>
      </c>
      <c r="M17" s="14">
        <v>0.04</v>
      </c>
      <c r="N17" s="14">
        <v>0</v>
      </c>
      <c r="O17" s="14">
        <v>0</v>
      </c>
      <c r="P17" s="14">
        <v>1259</v>
      </c>
      <c r="Q17" s="14">
        <v>6241</v>
      </c>
    </row>
    <row r="18" spans="1:17">
      <c r="A18" s="2" t="s">
        <v>39</v>
      </c>
      <c r="B18" s="1" t="s">
        <v>40</v>
      </c>
      <c r="C18" s="14">
        <v>1200.5999999999999</v>
      </c>
      <c r="D18" s="14">
        <v>2088</v>
      </c>
      <c r="E18" s="14">
        <v>3288.6</v>
      </c>
      <c r="F18" s="14">
        <v>0</v>
      </c>
      <c r="G18" s="14">
        <v>0</v>
      </c>
      <c r="H18" s="14">
        <v>0</v>
      </c>
      <c r="I18" s="14">
        <v>0</v>
      </c>
      <c r="J18" s="14">
        <v>128.66</v>
      </c>
      <c r="K18" s="14">
        <v>69.09</v>
      </c>
      <c r="L18" s="14">
        <v>0</v>
      </c>
      <c r="M18" s="15">
        <v>-0.15</v>
      </c>
      <c r="N18" s="14">
        <v>0</v>
      </c>
      <c r="O18" s="14">
        <v>0</v>
      </c>
      <c r="P18" s="14">
        <v>197.6</v>
      </c>
      <c r="Q18" s="14">
        <v>3091</v>
      </c>
    </row>
    <row r="19" spans="1:17">
      <c r="A19" s="2" t="s">
        <v>41</v>
      </c>
      <c r="B19" s="1" t="s">
        <v>42</v>
      </c>
      <c r="C19" s="14">
        <v>10000.049999999999</v>
      </c>
      <c r="D19" s="14">
        <v>30188.37</v>
      </c>
      <c r="E19" s="14">
        <v>40188.42</v>
      </c>
      <c r="F19" s="14">
        <v>15</v>
      </c>
      <c r="G19" s="14">
        <v>0</v>
      </c>
      <c r="H19" s="14">
        <v>3987</v>
      </c>
      <c r="I19" s="14">
        <v>0</v>
      </c>
      <c r="J19" s="14">
        <v>10428.17</v>
      </c>
      <c r="K19" s="14">
        <v>771.98</v>
      </c>
      <c r="L19" s="14">
        <v>0</v>
      </c>
      <c r="M19" s="15">
        <v>-0.13</v>
      </c>
      <c r="N19" s="14">
        <v>0</v>
      </c>
      <c r="O19" s="14">
        <v>0</v>
      </c>
      <c r="P19" s="14">
        <v>15202.02</v>
      </c>
      <c r="Q19" s="14">
        <v>24986.400000000001</v>
      </c>
    </row>
    <row r="20" spans="1:17">
      <c r="A20" s="2" t="s">
        <v>43</v>
      </c>
      <c r="B20" s="1" t="s">
        <v>44</v>
      </c>
      <c r="C20" s="14">
        <v>2166.71</v>
      </c>
      <c r="D20" s="14">
        <v>2836</v>
      </c>
      <c r="E20" s="14">
        <v>5002.71</v>
      </c>
      <c r="F20" s="14">
        <v>0</v>
      </c>
      <c r="G20" s="14">
        <v>0</v>
      </c>
      <c r="H20" s="14">
        <v>0</v>
      </c>
      <c r="I20" s="14">
        <v>0</v>
      </c>
      <c r="J20" s="14">
        <v>524.03</v>
      </c>
      <c r="K20" s="14">
        <v>99.6</v>
      </c>
      <c r="L20" s="14">
        <v>0</v>
      </c>
      <c r="M20" s="14">
        <v>0.08</v>
      </c>
      <c r="N20" s="14">
        <v>0</v>
      </c>
      <c r="O20" s="14">
        <v>0</v>
      </c>
      <c r="P20" s="14">
        <v>623.71</v>
      </c>
      <c r="Q20" s="14">
        <v>4379</v>
      </c>
    </row>
    <row r="21" spans="1:17">
      <c r="A21" s="2" t="s">
        <v>45</v>
      </c>
      <c r="B21" s="1" t="s">
        <v>46</v>
      </c>
      <c r="C21" s="14">
        <v>3249.9</v>
      </c>
      <c r="D21" s="14">
        <v>216.66</v>
      </c>
      <c r="E21" s="14">
        <v>3466.56</v>
      </c>
      <c r="F21" s="14">
        <v>0</v>
      </c>
      <c r="G21" s="14">
        <v>0</v>
      </c>
      <c r="H21" s="14">
        <v>0</v>
      </c>
      <c r="I21" s="14">
        <v>0</v>
      </c>
      <c r="J21" s="14">
        <v>148.02000000000001</v>
      </c>
      <c r="K21" s="14">
        <v>91.94</v>
      </c>
      <c r="L21" s="14">
        <v>0</v>
      </c>
      <c r="M21" s="14">
        <v>0</v>
      </c>
      <c r="N21" s="14">
        <v>0</v>
      </c>
      <c r="O21" s="14">
        <v>0</v>
      </c>
      <c r="P21" s="14">
        <v>239.96</v>
      </c>
      <c r="Q21" s="14">
        <v>3226.6</v>
      </c>
    </row>
    <row r="22" spans="1:17">
      <c r="A22" s="2" t="s">
        <v>47</v>
      </c>
      <c r="B22" s="1" t="s">
        <v>48</v>
      </c>
      <c r="C22" s="14">
        <v>2500.0500000000002</v>
      </c>
      <c r="D22" s="14">
        <v>2836</v>
      </c>
      <c r="E22" s="14">
        <v>5336.05</v>
      </c>
      <c r="F22" s="14">
        <v>0</v>
      </c>
      <c r="G22" s="14">
        <v>0</v>
      </c>
      <c r="H22" s="14">
        <v>0</v>
      </c>
      <c r="I22" s="14">
        <v>0</v>
      </c>
      <c r="J22" s="14">
        <v>592.52</v>
      </c>
      <c r="K22" s="14">
        <v>109.12</v>
      </c>
      <c r="L22" s="14">
        <v>0</v>
      </c>
      <c r="M22" s="14">
        <v>0.01</v>
      </c>
      <c r="N22" s="14">
        <v>0</v>
      </c>
      <c r="O22" s="14">
        <v>0</v>
      </c>
      <c r="P22" s="14">
        <v>701.65</v>
      </c>
      <c r="Q22" s="14">
        <v>4634.3999999999996</v>
      </c>
    </row>
    <row r="23" spans="1:17">
      <c r="A23" s="2" t="s">
        <v>49</v>
      </c>
      <c r="B23" s="1" t="s">
        <v>50</v>
      </c>
      <c r="C23" s="14">
        <v>2500.0500000000002</v>
      </c>
      <c r="D23" s="14">
        <v>18656.04</v>
      </c>
      <c r="E23" s="14">
        <v>21156.09</v>
      </c>
      <c r="F23" s="14">
        <v>0</v>
      </c>
      <c r="G23" s="14">
        <v>0</v>
      </c>
      <c r="H23" s="14">
        <v>0</v>
      </c>
      <c r="I23" s="14">
        <v>0</v>
      </c>
      <c r="J23" s="14">
        <v>4531.4799999999996</v>
      </c>
      <c r="K23" s="14">
        <v>62.14</v>
      </c>
      <c r="L23" s="14">
        <v>0</v>
      </c>
      <c r="M23" s="14">
        <v>7.0000000000000007E-2</v>
      </c>
      <c r="N23" s="14">
        <v>0</v>
      </c>
      <c r="O23" s="14">
        <v>0</v>
      </c>
      <c r="P23" s="14">
        <v>4593.6899999999996</v>
      </c>
      <c r="Q23" s="14">
        <v>16562.400000000001</v>
      </c>
    </row>
    <row r="24" spans="1:17">
      <c r="A24" s="2" t="s">
        <v>51</v>
      </c>
      <c r="B24" s="1" t="s">
        <v>52</v>
      </c>
      <c r="C24" s="14">
        <v>1120.56</v>
      </c>
      <c r="D24" s="14">
        <v>3960</v>
      </c>
      <c r="E24" s="14">
        <v>5080.5600000000004</v>
      </c>
      <c r="F24" s="14">
        <v>0</v>
      </c>
      <c r="G24" s="14">
        <v>0</v>
      </c>
      <c r="H24" s="14">
        <v>0</v>
      </c>
      <c r="I24" s="14">
        <v>0</v>
      </c>
      <c r="J24" s="14">
        <v>537.98</v>
      </c>
      <c r="K24" s="14">
        <v>86.75</v>
      </c>
      <c r="L24" s="14">
        <v>0</v>
      </c>
      <c r="M24" s="15">
        <v>-0.17</v>
      </c>
      <c r="N24" s="14">
        <v>0</v>
      </c>
      <c r="O24" s="14">
        <v>0</v>
      </c>
      <c r="P24" s="14">
        <v>624.55999999999995</v>
      </c>
      <c r="Q24" s="14">
        <v>4456</v>
      </c>
    </row>
    <row r="25" spans="1:17">
      <c r="A25" s="2" t="s">
        <v>53</v>
      </c>
      <c r="B25" s="1" t="s">
        <v>54</v>
      </c>
      <c r="C25" s="14">
        <v>1200.5999999999999</v>
      </c>
      <c r="D25" s="14">
        <v>2940</v>
      </c>
      <c r="E25" s="14">
        <v>4140.6000000000004</v>
      </c>
      <c r="F25" s="14">
        <v>0</v>
      </c>
      <c r="G25" s="14">
        <v>0</v>
      </c>
      <c r="H25" s="14">
        <v>0</v>
      </c>
      <c r="I25" s="14">
        <v>0</v>
      </c>
      <c r="J25" s="14">
        <v>371.53</v>
      </c>
      <c r="K25" s="14">
        <v>102.96</v>
      </c>
      <c r="L25" s="14">
        <v>0</v>
      </c>
      <c r="M25" s="14">
        <v>0.11</v>
      </c>
      <c r="N25" s="14">
        <v>0</v>
      </c>
      <c r="O25" s="14">
        <v>0</v>
      </c>
      <c r="P25" s="14">
        <v>474.6</v>
      </c>
      <c r="Q25" s="14">
        <v>3666</v>
      </c>
    </row>
    <row r="26" spans="1:17">
      <c r="A26" s="2" t="s">
        <v>55</v>
      </c>
      <c r="B26" s="1" t="s">
        <v>56</v>
      </c>
      <c r="C26" s="14">
        <v>2500.0500000000002</v>
      </c>
      <c r="D26" s="14">
        <v>24050</v>
      </c>
      <c r="E26" s="14">
        <v>26550.05</v>
      </c>
      <c r="F26" s="14">
        <v>15</v>
      </c>
      <c r="G26" s="14">
        <v>234.64</v>
      </c>
      <c r="H26" s="14">
        <v>0</v>
      </c>
      <c r="I26" s="14">
        <v>0</v>
      </c>
      <c r="J26" s="14">
        <v>6149.67</v>
      </c>
      <c r="K26" s="14">
        <v>517.67999999999995</v>
      </c>
      <c r="L26" s="14">
        <v>0</v>
      </c>
      <c r="M26" s="14">
        <v>0.06</v>
      </c>
      <c r="N26" s="14">
        <v>0</v>
      </c>
      <c r="O26" s="14">
        <v>0</v>
      </c>
      <c r="P26" s="14">
        <v>6917.05</v>
      </c>
      <c r="Q26" s="14">
        <v>19633</v>
      </c>
    </row>
    <row r="27" spans="1:17">
      <c r="A27" s="2" t="s">
        <v>57</v>
      </c>
      <c r="B27" s="1" t="s">
        <v>58</v>
      </c>
      <c r="C27" s="14">
        <v>3033.38</v>
      </c>
      <c r="D27" s="14">
        <v>0</v>
      </c>
      <c r="E27" s="14">
        <v>3033.38</v>
      </c>
      <c r="F27" s="14">
        <v>0</v>
      </c>
      <c r="G27" s="14">
        <v>0</v>
      </c>
      <c r="H27" s="14">
        <v>0</v>
      </c>
      <c r="I27" s="14">
        <v>0</v>
      </c>
      <c r="J27" s="14">
        <v>80.62</v>
      </c>
      <c r="K27" s="14">
        <v>75.31</v>
      </c>
      <c r="L27" s="14">
        <v>0</v>
      </c>
      <c r="M27" s="14">
        <v>0.05</v>
      </c>
      <c r="N27" s="14">
        <v>0</v>
      </c>
      <c r="O27" s="14">
        <v>0</v>
      </c>
      <c r="P27" s="14">
        <v>155.97999999999999</v>
      </c>
      <c r="Q27" s="14">
        <v>2877.4</v>
      </c>
    </row>
    <row r="28" spans="1:17">
      <c r="A28" s="2" t="s">
        <v>59</v>
      </c>
      <c r="B28" s="1" t="s">
        <v>60</v>
      </c>
      <c r="C28" s="14">
        <v>20000.099999999999</v>
      </c>
      <c r="D28" s="14">
        <v>108485.6</v>
      </c>
      <c r="E28" s="14">
        <v>128485.7</v>
      </c>
      <c r="F28" s="14">
        <v>0</v>
      </c>
      <c r="G28" s="14">
        <v>0</v>
      </c>
      <c r="H28" s="14">
        <v>0</v>
      </c>
      <c r="I28" s="14">
        <v>0</v>
      </c>
      <c r="J28" s="14">
        <v>40481.949999999997</v>
      </c>
      <c r="K28" s="14">
        <v>771.98</v>
      </c>
      <c r="L28" s="14">
        <v>0</v>
      </c>
      <c r="M28" s="15">
        <v>-0.03</v>
      </c>
      <c r="N28" s="14">
        <v>0</v>
      </c>
      <c r="O28" s="14">
        <v>0</v>
      </c>
      <c r="P28" s="14">
        <v>41253.9</v>
      </c>
      <c r="Q28" s="14">
        <v>87231.8</v>
      </c>
    </row>
    <row r="29" spans="1:17">
      <c r="A29" s="2" t="s">
        <v>61</v>
      </c>
      <c r="B29" s="1" t="s">
        <v>62</v>
      </c>
      <c r="C29" s="14">
        <v>2499.9</v>
      </c>
      <c r="D29" s="14">
        <v>0</v>
      </c>
      <c r="E29" s="14">
        <v>2499.9</v>
      </c>
      <c r="F29" s="14">
        <v>0</v>
      </c>
      <c r="G29" s="14">
        <v>0</v>
      </c>
      <c r="H29" s="14">
        <v>0</v>
      </c>
      <c r="I29" s="14">
        <v>0</v>
      </c>
      <c r="J29" s="14">
        <v>7.65</v>
      </c>
      <c r="K29" s="14">
        <v>62.06</v>
      </c>
      <c r="L29" s="14">
        <v>0</v>
      </c>
      <c r="M29" s="15">
        <v>-0.01</v>
      </c>
      <c r="N29" s="14">
        <v>0</v>
      </c>
      <c r="O29" s="14">
        <v>0</v>
      </c>
      <c r="P29" s="14">
        <v>69.7</v>
      </c>
      <c r="Q29" s="14">
        <v>2430.1999999999998</v>
      </c>
    </row>
    <row r="30" spans="1:17">
      <c r="A30" s="2" t="s">
        <v>63</v>
      </c>
      <c r="B30" s="1" t="s">
        <v>64</v>
      </c>
      <c r="C30" s="14">
        <v>2500.0500000000002</v>
      </c>
      <c r="D30" s="14">
        <v>8252</v>
      </c>
      <c r="E30" s="14">
        <v>10752.05</v>
      </c>
      <c r="F30" s="14">
        <v>0</v>
      </c>
      <c r="G30" s="14">
        <v>0</v>
      </c>
      <c r="H30" s="14">
        <v>0</v>
      </c>
      <c r="I30" s="14">
        <v>0</v>
      </c>
      <c r="J30" s="14">
        <v>1760.25</v>
      </c>
      <c r="K30" s="14">
        <v>191.94</v>
      </c>
      <c r="L30" s="14">
        <v>0</v>
      </c>
      <c r="M30" s="14">
        <v>0.06</v>
      </c>
      <c r="N30" s="14">
        <v>0</v>
      </c>
      <c r="O30" s="14">
        <v>0</v>
      </c>
      <c r="P30" s="14">
        <v>1952.25</v>
      </c>
      <c r="Q30" s="14">
        <v>8799.7999999999993</v>
      </c>
    </row>
    <row r="31" spans="1:17">
      <c r="A31" s="2" t="s">
        <v>65</v>
      </c>
      <c r="B31" s="1" t="s">
        <v>66</v>
      </c>
      <c r="C31" s="14">
        <v>38036.25</v>
      </c>
      <c r="D31" s="14">
        <v>0</v>
      </c>
      <c r="E31" s="14">
        <v>38036.25</v>
      </c>
      <c r="F31" s="14">
        <v>15</v>
      </c>
      <c r="G31" s="14">
        <v>310.38</v>
      </c>
      <c r="H31" s="14">
        <v>0</v>
      </c>
      <c r="I31" s="14">
        <v>0</v>
      </c>
      <c r="J31" s="14">
        <v>9739.48</v>
      </c>
      <c r="K31" s="14">
        <v>771.98</v>
      </c>
      <c r="L31" s="14">
        <v>0</v>
      </c>
      <c r="M31" s="14">
        <v>0.01</v>
      </c>
      <c r="N31" s="14">
        <v>0</v>
      </c>
      <c r="O31" s="14">
        <v>0</v>
      </c>
      <c r="P31" s="14">
        <v>10836.85</v>
      </c>
      <c r="Q31" s="14">
        <v>27199.4</v>
      </c>
    </row>
    <row r="32" spans="1:17">
      <c r="A32" s="2" t="s">
        <v>67</v>
      </c>
      <c r="B32" s="1" t="s">
        <v>68</v>
      </c>
      <c r="C32" s="14">
        <v>7500</v>
      </c>
      <c r="D32" s="14">
        <v>13076.51</v>
      </c>
      <c r="E32" s="14">
        <v>20576.509999999998</v>
      </c>
      <c r="F32" s="14">
        <v>15</v>
      </c>
      <c r="G32" s="14">
        <v>1252.6400000000001</v>
      </c>
      <c r="H32" s="14">
        <v>0</v>
      </c>
      <c r="I32" s="14">
        <v>0</v>
      </c>
      <c r="J32" s="14">
        <v>4357.6099999999997</v>
      </c>
      <c r="K32" s="14">
        <v>490.78</v>
      </c>
      <c r="L32" s="14">
        <v>0</v>
      </c>
      <c r="M32" s="14">
        <v>0.08</v>
      </c>
      <c r="N32" s="14">
        <v>0</v>
      </c>
      <c r="O32" s="14">
        <v>0</v>
      </c>
      <c r="P32" s="14">
        <v>6116.11</v>
      </c>
      <c r="Q32" s="14">
        <v>14460.4</v>
      </c>
    </row>
    <row r="33" spans="1:17">
      <c r="A33" s="2" t="s">
        <v>69</v>
      </c>
      <c r="B33" s="1" t="s">
        <v>70</v>
      </c>
      <c r="C33" s="14">
        <v>3499.95</v>
      </c>
      <c r="D33" s="14">
        <v>1500</v>
      </c>
      <c r="E33" s="14">
        <v>4999.95</v>
      </c>
      <c r="F33" s="14">
        <v>0</v>
      </c>
      <c r="G33" s="14">
        <v>0</v>
      </c>
      <c r="H33" s="14">
        <v>0</v>
      </c>
      <c r="I33" s="14">
        <v>0</v>
      </c>
      <c r="J33" s="14">
        <v>523.53</v>
      </c>
      <c r="K33" s="14">
        <v>104.57</v>
      </c>
      <c r="L33" s="14">
        <v>0</v>
      </c>
      <c r="M33" s="14">
        <v>0.05</v>
      </c>
      <c r="N33" s="14">
        <v>0</v>
      </c>
      <c r="O33" s="14">
        <v>0</v>
      </c>
      <c r="P33" s="14">
        <v>628.15</v>
      </c>
      <c r="Q33" s="14">
        <v>4371.8</v>
      </c>
    </row>
    <row r="34" spans="1:17">
      <c r="A34" s="2" t="s">
        <v>71</v>
      </c>
      <c r="B34" s="1" t="s">
        <v>72</v>
      </c>
      <c r="C34" s="14">
        <v>3750</v>
      </c>
      <c r="D34" s="14">
        <v>0</v>
      </c>
      <c r="E34" s="14">
        <v>3750</v>
      </c>
      <c r="F34" s="14">
        <v>0</v>
      </c>
      <c r="G34" s="14">
        <v>0</v>
      </c>
      <c r="H34" s="14">
        <v>0</v>
      </c>
      <c r="I34" s="14">
        <v>0</v>
      </c>
      <c r="J34" s="14">
        <v>309.02999999999997</v>
      </c>
      <c r="K34" s="14">
        <v>95.32</v>
      </c>
      <c r="L34" s="14">
        <v>0</v>
      </c>
      <c r="M34" s="15">
        <v>-0.15</v>
      </c>
      <c r="N34" s="14">
        <v>0</v>
      </c>
      <c r="O34" s="14">
        <v>0</v>
      </c>
      <c r="P34" s="14">
        <v>404.2</v>
      </c>
      <c r="Q34" s="14">
        <v>3345.8</v>
      </c>
    </row>
    <row r="35" spans="1:17">
      <c r="A35" s="2" t="s">
        <v>73</v>
      </c>
      <c r="B35" s="1" t="s">
        <v>74</v>
      </c>
      <c r="C35" s="14">
        <v>1200.5999999999999</v>
      </c>
      <c r="D35" s="14">
        <v>3441.31</v>
      </c>
      <c r="E35" s="14">
        <v>4641.91</v>
      </c>
      <c r="F35" s="14">
        <v>0</v>
      </c>
      <c r="G35" s="14">
        <v>0</v>
      </c>
      <c r="H35" s="14">
        <v>0</v>
      </c>
      <c r="I35" s="14">
        <v>0</v>
      </c>
      <c r="J35" s="14">
        <v>459.37</v>
      </c>
      <c r="K35" s="14">
        <v>115.03</v>
      </c>
      <c r="L35" s="14">
        <v>0</v>
      </c>
      <c r="M35" s="14">
        <v>0</v>
      </c>
      <c r="N35" s="14">
        <v>0</v>
      </c>
      <c r="O35" s="14">
        <v>647.30999999999995</v>
      </c>
      <c r="P35" s="14">
        <v>1221.71</v>
      </c>
      <c r="Q35" s="14">
        <v>3420.2</v>
      </c>
    </row>
    <row r="36" spans="1:17">
      <c r="A36" s="2" t="s">
        <v>75</v>
      </c>
      <c r="B36" s="1" t="s">
        <v>76</v>
      </c>
      <c r="C36" s="14">
        <v>1200.5999999999999</v>
      </c>
      <c r="D36" s="14">
        <v>3180</v>
      </c>
      <c r="E36" s="14">
        <v>4380.6000000000004</v>
      </c>
      <c r="F36" s="14">
        <v>0</v>
      </c>
      <c r="G36" s="14">
        <v>0</v>
      </c>
      <c r="H36" s="14">
        <v>0</v>
      </c>
      <c r="I36" s="14">
        <v>0</v>
      </c>
      <c r="J36" s="14">
        <v>412.54</v>
      </c>
      <c r="K36" s="14">
        <v>86.73</v>
      </c>
      <c r="L36" s="14">
        <v>0</v>
      </c>
      <c r="M36" s="14">
        <v>0.13</v>
      </c>
      <c r="N36" s="14">
        <v>0</v>
      </c>
      <c r="O36" s="14">
        <v>0</v>
      </c>
      <c r="P36" s="14">
        <v>499.4</v>
      </c>
      <c r="Q36" s="14">
        <v>3881.2</v>
      </c>
    </row>
    <row r="37" spans="1:17">
      <c r="A37" s="2" t="s">
        <v>77</v>
      </c>
      <c r="B37" s="1" t="s">
        <v>78</v>
      </c>
      <c r="C37" s="14">
        <v>2500.0500000000002</v>
      </c>
      <c r="D37" s="14">
        <v>2836</v>
      </c>
      <c r="E37" s="14">
        <v>5336.05</v>
      </c>
      <c r="F37" s="14">
        <v>0</v>
      </c>
      <c r="G37" s="14">
        <v>0</v>
      </c>
      <c r="H37" s="14">
        <v>0</v>
      </c>
      <c r="I37" s="14">
        <v>0</v>
      </c>
      <c r="J37" s="14">
        <v>592.52</v>
      </c>
      <c r="K37" s="14">
        <v>109.2</v>
      </c>
      <c r="L37" s="14">
        <v>0</v>
      </c>
      <c r="M37" s="15">
        <v>-7.0000000000000007E-2</v>
      </c>
      <c r="N37" s="14">
        <v>0</v>
      </c>
      <c r="O37" s="14">
        <v>0</v>
      </c>
      <c r="P37" s="14">
        <v>701.65</v>
      </c>
      <c r="Q37" s="14">
        <v>4634.3999999999996</v>
      </c>
    </row>
    <row r="38" spans="1:17">
      <c r="A38" s="2" t="s">
        <v>79</v>
      </c>
      <c r="B38" s="1" t="s">
        <v>80</v>
      </c>
      <c r="C38" s="14">
        <v>2500.0500000000002</v>
      </c>
      <c r="D38" s="14">
        <v>2836</v>
      </c>
      <c r="E38" s="14">
        <v>5336.05</v>
      </c>
      <c r="F38" s="14">
        <v>0</v>
      </c>
      <c r="G38" s="14">
        <v>0</v>
      </c>
      <c r="H38" s="14">
        <v>0</v>
      </c>
      <c r="I38" s="14">
        <v>0</v>
      </c>
      <c r="J38" s="14">
        <v>592.52</v>
      </c>
      <c r="K38" s="14">
        <v>73.19</v>
      </c>
      <c r="L38" s="14">
        <v>0</v>
      </c>
      <c r="M38" s="15">
        <v>-0.06</v>
      </c>
      <c r="N38" s="14">
        <v>0</v>
      </c>
      <c r="O38" s="14">
        <v>0</v>
      </c>
      <c r="P38" s="14">
        <v>665.65</v>
      </c>
      <c r="Q38" s="14">
        <v>4670.3999999999996</v>
      </c>
    </row>
    <row r="39" spans="1:17">
      <c r="A39" s="2" t="s">
        <v>81</v>
      </c>
      <c r="B39" s="1" t="s">
        <v>82</v>
      </c>
      <c r="C39" s="14">
        <v>1200.5999999999999</v>
      </c>
      <c r="D39" s="14">
        <v>5872</v>
      </c>
      <c r="E39" s="14">
        <v>7072.6</v>
      </c>
      <c r="F39" s="14">
        <v>0</v>
      </c>
      <c r="G39" s="14">
        <v>0</v>
      </c>
      <c r="H39" s="14">
        <v>0</v>
      </c>
      <c r="I39" s="14">
        <v>0</v>
      </c>
      <c r="J39" s="14">
        <v>963.44</v>
      </c>
      <c r="K39" s="14">
        <v>216.38</v>
      </c>
      <c r="L39" s="14">
        <v>0</v>
      </c>
      <c r="M39" s="15">
        <v>-0.02</v>
      </c>
      <c r="N39" s="14">
        <v>0</v>
      </c>
      <c r="O39" s="14">
        <v>0</v>
      </c>
      <c r="P39" s="14">
        <v>1179.8</v>
      </c>
      <c r="Q39" s="14">
        <v>5892.8</v>
      </c>
    </row>
    <row r="40" spans="1:17">
      <c r="A40" s="2" t="s">
        <v>83</v>
      </c>
      <c r="B40" s="1" t="s">
        <v>84</v>
      </c>
      <c r="C40" s="14">
        <v>1200.5999999999999</v>
      </c>
      <c r="D40" s="14">
        <v>3855</v>
      </c>
      <c r="E40" s="14">
        <v>5055.6000000000004</v>
      </c>
      <c r="F40" s="14">
        <v>0</v>
      </c>
      <c r="G40" s="14">
        <v>0</v>
      </c>
      <c r="H40" s="14">
        <v>0</v>
      </c>
      <c r="I40" s="14">
        <v>0</v>
      </c>
      <c r="J40" s="14">
        <v>533.5</v>
      </c>
      <c r="K40" s="14">
        <v>136.32</v>
      </c>
      <c r="L40" s="14">
        <v>0</v>
      </c>
      <c r="M40" s="15">
        <v>-0.02</v>
      </c>
      <c r="N40" s="14">
        <v>0</v>
      </c>
      <c r="O40" s="14">
        <v>350</v>
      </c>
      <c r="P40" s="14">
        <v>1019.8</v>
      </c>
      <c r="Q40" s="14">
        <v>4035.8</v>
      </c>
    </row>
    <row r="41" spans="1:17">
      <c r="A41" s="2" t="s">
        <v>85</v>
      </c>
      <c r="B41" s="1" t="s">
        <v>86</v>
      </c>
      <c r="C41" s="14">
        <v>3000</v>
      </c>
      <c r="D41" s="14">
        <v>3558.4</v>
      </c>
      <c r="E41" s="14">
        <v>6558.4</v>
      </c>
      <c r="F41" s="14">
        <v>0</v>
      </c>
      <c r="G41" s="14">
        <v>0</v>
      </c>
      <c r="H41" s="14">
        <v>0</v>
      </c>
      <c r="I41" s="14">
        <v>0</v>
      </c>
      <c r="J41" s="14">
        <v>853.61</v>
      </c>
      <c r="K41" s="14">
        <v>242.68</v>
      </c>
      <c r="L41" s="14">
        <v>0</v>
      </c>
      <c r="M41" s="15">
        <v>-0.09</v>
      </c>
      <c r="N41" s="14">
        <v>0</v>
      </c>
      <c r="O41" s="14">
        <v>0</v>
      </c>
      <c r="P41" s="14">
        <v>1096.2</v>
      </c>
      <c r="Q41" s="14">
        <v>5462.2</v>
      </c>
    </row>
    <row r="42" spans="1:17">
      <c r="A42" s="2" t="s">
        <v>87</v>
      </c>
      <c r="B42" s="1" t="s">
        <v>88</v>
      </c>
      <c r="C42" s="14">
        <v>2250</v>
      </c>
      <c r="D42" s="14">
        <v>1185.5999999999999</v>
      </c>
      <c r="E42" s="14">
        <v>3435.6</v>
      </c>
      <c r="F42" s="14">
        <v>0</v>
      </c>
      <c r="G42" s="14">
        <v>0</v>
      </c>
      <c r="H42" s="14">
        <v>0</v>
      </c>
      <c r="I42" s="14">
        <v>0</v>
      </c>
      <c r="J42" s="14">
        <v>144.65</v>
      </c>
      <c r="K42" s="14">
        <v>114.37</v>
      </c>
      <c r="L42" s="14">
        <v>0</v>
      </c>
      <c r="M42" s="15">
        <v>-0.02</v>
      </c>
      <c r="N42" s="14">
        <v>0</v>
      </c>
      <c r="O42" s="14">
        <v>0</v>
      </c>
      <c r="P42" s="14">
        <v>259</v>
      </c>
      <c r="Q42" s="14">
        <v>3176.6</v>
      </c>
    </row>
    <row r="43" spans="1:17">
      <c r="A43" s="2" t="s">
        <v>89</v>
      </c>
      <c r="B43" s="1" t="s">
        <v>90</v>
      </c>
      <c r="C43" s="14">
        <v>3250.05</v>
      </c>
      <c r="D43" s="14">
        <v>216.66</v>
      </c>
      <c r="E43" s="14">
        <v>3466.71</v>
      </c>
      <c r="F43" s="14">
        <v>15</v>
      </c>
      <c r="G43" s="14">
        <v>0</v>
      </c>
      <c r="H43" s="14">
        <v>321.38</v>
      </c>
      <c r="I43" s="14">
        <v>0</v>
      </c>
      <c r="J43" s="14">
        <v>148.04</v>
      </c>
      <c r="K43" s="14">
        <v>125.01</v>
      </c>
      <c r="L43" s="14">
        <v>0</v>
      </c>
      <c r="M43" s="15">
        <v>-0.12</v>
      </c>
      <c r="N43" s="14">
        <v>0</v>
      </c>
      <c r="O43" s="14">
        <v>0</v>
      </c>
      <c r="P43" s="14">
        <v>609.30999999999995</v>
      </c>
      <c r="Q43" s="14">
        <v>2857.4</v>
      </c>
    </row>
    <row r="44" spans="1:17">
      <c r="A44" s="2" t="s">
        <v>91</v>
      </c>
      <c r="B44" s="1" t="s">
        <v>92</v>
      </c>
      <c r="C44" s="14">
        <v>1750.05</v>
      </c>
      <c r="D44" s="14">
        <v>9396.76</v>
      </c>
      <c r="E44" s="14">
        <v>11146.81</v>
      </c>
      <c r="F44" s="14">
        <v>0</v>
      </c>
      <c r="G44" s="14">
        <v>0</v>
      </c>
      <c r="H44" s="14">
        <v>0</v>
      </c>
      <c r="I44" s="14">
        <v>0</v>
      </c>
      <c r="J44" s="14">
        <v>1853.1</v>
      </c>
      <c r="K44" s="14">
        <v>180.72</v>
      </c>
      <c r="L44" s="14">
        <v>0</v>
      </c>
      <c r="M44" s="15">
        <v>-0.01</v>
      </c>
      <c r="N44" s="14">
        <v>0</v>
      </c>
      <c r="O44" s="14">
        <v>0</v>
      </c>
      <c r="P44" s="14">
        <v>2033.81</v>
      </c>
      <c r="Q44" s="14">
        <v>9113</v>
      </c>
    </row>
    <row r="45" spans="1:17">
      <c r="A45" s="2" t="s">
        <v>93</v>
      </c>
      <c r="B45" s="1" t="s">
        <v>94</v>
      </c>
      <c r="C45" s="14">
        <v>2750.1</v>
      </c>
      <c r="D45" s="14">
        <v>5243.16</v>
      </c>
      <c r="E45" s="14">
        <v>7993.26</v>
      </c>
      <c r="F45" s="14">
        <v>0</v>
      </c>
      <c r="G45" s="14">
        <v>0</v>
      </c>
      <c r="H45" s="14">
        <v>0</v>
      </c>
      <c r="I45" s="14">
        <v>0</v>
      </c>
      <c r="J45" s="14">
        <v>1160.0999999999999</v>
      </c>
      <c r="K45" s="14">
        <v>209.5</v>
      </c>
      <c r="L45" s="14">
        <v>0</v>
      </c>
      <c r="M45" s="14">
        <v>0.06</v>
      </c>
      <c r="N45" s="14">
        <v>0</v>
      </c>
      <c r="O45" s="14">
        <v>0</v>
      </c>
      <c r="P45" s="14">
        <v>1369.66</v>
      </c>
      <c r="Q45" s="14">
        <v>6623.6</v>
      </c>
    </row>
    <row r="46" spans="1:17">
      <c r="A46" s="2" t="s">
        <v>95</v>
      </c>
      <c r="B46" s="1" t="s">
        <v>96</v>
      </c>
      <c r="C46" s="14">
        <v>3750</v>
      </c>
      <c r="D46" s="14">
        <v>27686.01</v>
      </c>
      <c r="E46" s="14">
        <v>31436.01</v>
      </c>
      <c r="F46" s="14">
        <v>15</v>
      </c>
      <c r="G46" s="14">
        <v>355.67</v>
      </c>
      <c r="H46" s="14">
        <v>0</v>
      </c>
      <c r="I46" s="14">
        <v>0</v>
      </c>
      <c r="J46" s="14">
        <v>7627.4</v>
      </c>
      <c r="K46" s="14">
        <v>493.26</v>
      </c>
      <c r="L46" s="14">
        <v>0</v>
      </c>
      <c r="M46" s="14">
        <v>0.08</v>
      </c>
      <c r="N46" s="14">
        <v>0</v>
      </c>
      <c r="O46" s="14">
        <v>0</v>
      </c>
      <c r="P46" s="14">
        <v>8491.41</v>
      </c>
      <c r="Q46" s="14">
        <v>22944.6</v>
      </c>
    </row>
    <row r="47" spans="1:17">
      <c r="A47" s="2" t="s">
        <v>97</v>
      </c>
      <c r="B47" s="1" t="s">
        <v>98</v>
      </c>
      <c r="C47" s="14">
        <v>2000.1</v>
      </c>
      <c r="D47" s="14">
        <v>1450</v>
      </c>
      <c r="E47" s="14">
        <v>3450.1</v>
      </c>
      <c r="F47" s="14">
        <v>0</v>
      </c>
      <c r="G47" s="14">
        <v>0</v>
      </c>
      <c r="H47" s="14">
        <v>0</v>
      </c>
      <c r="I47" s="14">
        <v>0</v>
      </c>
      <c r="J47" s="14">
        <v>146.22999999999999</v>
      </c>
      <c r="K47" s="14">
        <v>80</v>
      </c>
      <c r="L47" s="14">
        <v>0</v>
      </c>
      <c r="M47" s="15">
        <v>-0.13</v>
      </c>
      <c r="N47" s="14">
        <v>0</v>
      </c>
      <c r="O47" s="14">
        <v>0</v>
      </c>
      <c r="P47" s="14">
        <v>226.1</v>
      </c>
      <c r="Q47" s="14">
        <v>3224</v>
      </c>
    </row>
    <row r="48" spans="1:17">
      <c r="A48" s="2" t="s">
        <v>99</v>
      </c>
      <c r="B48" s="1" t="s">
        <v>100</v>
      </c>
      <c r="C48" s="14">
        <v>7000.05</v>
      </c>
      <c r="D48" s="14">
        <v>0</v>
      </c>
      <c r="E48" s="14">
        <v>7000.05</v>
      </c>
      <c r="F48" s="14">
        <v>0</v>
      </c>
      <c r="G48" s="14">
        <v>0</v>
      </c>
      <c r="H48" s="14">
        <v>0</v>
      </c>
      <c r="I48" s="14">
        <v>0</v>
      </c>
      <c r="J48" s="14">
        <v>947.95</v>
      </c>
      <c r="K48" s="14">
        <v>189.72</v>
      </c>
      <c r="L48" s="14">
        <v>0</v>
      </c>
      <c r="M48" s="15">
        <v>-0.02</v>
      </c>
      <c r="N48" s="14">
        <v>0</v>
      </c>
      <c r="O48" s="14">
        <v>0</v>
      </c>
      <c r="P48" s="14">
        <v>1137.6500000000001</v>
      </c>
      <c r="Q48" s="14">
        <v>5862.4</v>
      </c>
    </row>
    <row r="49" spans="1:17">
      <c r="A49" s="2" t="s">
        <v>101</v>
      </c>
      <c r="B49" s="1" t="s">
        <v>102</v>
      </c>
      <c r="C49" s="14">
        <v>1200.5999999999999</v>
      </c>
      <c r="D49" s="14">
        <v>1470</v>
      </c>
      <c r="E49" s="14">
        <v>2670.6</v>
      </c>
      <c r="F49" s="14">
        <v>0</v>
      </c>
      <c r="G49" s="14">
        <v>0</v>
      </c>
      <c r="H49" s="14">
        <v>0</v>
      </c>
      <c r="I49" s="14">
        <v>0</v>
      </c>
      <c r="J49" s="14">
        <v>41.14</v>
      </c>
      <c r="K49" s="14">
        <v>71.650000000000006</v>
      </c>
      <c r="L49" s="14">
        <v>0</v>
      </c>
      <c r="M49" s="14">
        <v>0.01</v>
      </c>
      <c r="N49" s="14">
        <v>0</v>
      </c>
      <c r="O49" s="14">
        <v>0</v>
      </c>
      <c r="P49" s="14">
        <v>112.8</v>
      </c>
      <c r="Q49" s="14">
        <v>2557.8000000000002</v>
      </c>
    </row>
    <row r="50" spans="1:17">
      <c r="A50" s="2" t="s">
        <v>103</v>
      </c>
      <c r="B50" s="1" t="s">
        <v>104</v>
      </c>
      <c r="C50" s="14">
        <v>3249.9</v>
      </c>
      <c r="D50" s="14">
        <v>216.66</v>
      </c>
      <c r="E50" s="14">
        <v>3466.56</v>
      </c>
      <c r="F50" s="14">
        <v>0</v>
      </c>
      <c r="G50" s="14">
        <v>0</v>
      </c>
      <c r="H50" s="14">
        <v>0</v>
      </c>
      <c r="I50" s="14">
        <v>0</v>
      </c>
      <c r="J50" s="14">
        <v>148.02000000000001</v>
      </c>
      <c r="K50" s="14">
        <v>91.94</v>
      </c>
      <c r="L50" s="14">
        <v>0</v>
      </c>
      <c r="M50" s="14">
        <v>0</v>
      </c>
      <c r="N50" s="14">
        <v>0</v>
      </c>
      <c r="O50" s="14">
        <v>0</v>
      </c>
      <c r="P50" s="14">
        <v>239.96</v>
      </c>
      <c r="Q50" s="14">
        <v>3226.6</v>
      </c>
    </row>
    <row r="51" spans="1:17">
      <c r="A51" s="2" t="s">
        <v>105</v>
      </c>
      <c r="B51" s="1" t="s">
        <v>106</v>
      </c>
      <c r="C51" s="14">
        <v>1200.5999999999999</v>
      </c>
      <c r="D51" s="14">
        <v>2714.6</v>
      </c>
      <c r="E51" s="14">
        <v>3915.2</v>
      </c>
      <c r="F51" s="14">
        <v>0</v>
      </c>
      <c r="G51" s="14">
        <v>0</v>
      </c>
      <c r="H51" s="14">
        <v>0</v>
      </c>
      <c r="I51" s="14">
        <v>0</v>
      </c>
      <c r="J51" s="14">
        <v>335.46</v>
      </c>
      <c r="K51" s="14">
        <v>0</v>
      </c>
      <c r="L51" s="14">
        <v>0</v>
      </c>
      <c r="M51" s="14">
        <v>0.14000000000000001</v>
      </c>
      <c r="N51" s="14">
        <v>0</v>
      </c>
      <c r="O51" s="14">
        <v>0</v>
      </c>
      <c r="P51" s="14">
        <v>335.6</v>
      </c>
      <c r="Q51" s="14">
        <v>3579.6</v>
      </c>
    </row>
    <row r="52" spans="1:17">
      <c r="A52" s="2" t="s">
        <v>107</v>
      </c>
      <c r="B52" s="1" t="s">
        <v>108</v>
      </c>
      <c r="C52" s="14">
        <v>2799.9</v>
      </c>
      <c r="D52" s="14">
        <v>0</v>
      </c>
      <c r="E52" s="14">
        <v>2799.9</v>
      </c>
      <c r="F52" s="14">
        <v>0</v>
      </c>
      <c r="G52" s="14">
        <v>0</v>
      </c>
      <c r="H52" s="14">
        <v>0</v>
      </c>
      <c r="I52" s="14">
        <v>0</v>
      </c>
      <c r="J52" s="14">
        <v>55.21</v>
      </c>
      <c r="K52" s="14">
        <v>75.98</v>
      </c>
      <c r="L52" s="14">
        <v>0</v>
      </c>
      <c r="M52" s="15">
        <v>-0.09</v>
      </c>
      <c r="N52" s="14">
        <v>0</v>
      </c>
      <c r="O52" s="14">
        <v>0</v>
      </c>
      <c r="P52" s="14">
        <v>131.1</v>
      </c>
      <c r="Q52" s="14">
        <v>2668.8</v>
      </c>
    </row>
    <row r="53" spans="1:17">
      <c r="A53" s="2" t="s">
        <v>109</v>
      </c>
      <c r="B53" s="1" t="s">
        <v>110</v>
      </c>
      <c r="C53" s="14">
        <v>7500</v>
      </c>
      <c r="D53" s="14">
        <v>33456.129999999997</v>
      </c>
      <c r="E53" s="14">
        <v>40956.129999999997</v>
      </c>
      <c r="F53" s="14">
        <v>15</v>
      </c>
      <c r="G53" s="14">
        <v>915.16</v>
      </c>
      <c r="H53" s="14">
        <v>0</v>
      </c>
      <c r="I53" s="14">
        <v>0</v>
      </c>
      <c r="J53" s="14">
        <v>10673.84</v>
      </c>
      <c r="K53" s="14">
        <v>771.98</v>
      </c>
      <c r="L53" s="14">
        <v>0</v>
      </c>
      <c r="M53" s="15">
        <v>-0.05</v>
      </c>
      <c r="N53" s="14">
        <v>0</v>
      </c>
      <c r="O53" s="14">
        <v>0</v>
      </c>
      <c r="P53" s="14">
        <v>12375.93</v>
      </c>
      <c r="Q53" s="14">
        <v>28580.2</v>
      </c>
    </row>
    <row r="54" spans="1:17">
      <c r="A54" s="2" t="s">
        <v>111</v>
      </c>
      <c r="B54" s="1" t="s">
        <v>112</v>
      </c>
      <c r="C54" s="14">
        <v>1750.05</v>
      </c>
      <c r="D54" s="14">
        <v>12705.98</v>
      </c>
      <c r="E54" s="14">
        <v>14456.03</v>
      </c>
      <c r="F54" s="14">
        <v>15</v>
      </c>
      <c r="G54" s="14">
        <v>2083.52</v>
      </c>
      <c r="H54" s="14">
        <v>0</v>
      </c>
      <c r="I54" s="14">
        <v>0</v>
      </c>
      <c r="J54" s="14">
        <v>2631.43</v>
      </c>
      <c r="K54" s="14">
        <v>194.4</v>
      </c>
      <c r="L54" s="14">
        <v>0</v>
      </c>
      <c r="M54" s="14">
        <v>0.08</v>
      </c>
      <c r="N54" s="14">
        <v>0</v>
      </c>
      <c r="O54" s="14">
        <v>0</v>
      </c>
      <c r="P54" s="14">
        <v>4924.43</v>
      </c>
      <c r="Q54" s="14">
        <v>9531.6</v>
      </c>
    </row>
    <row r="55" spans="1:17">
      <c r="A55" s="2" t="s">
        <v>113</v>
      </c>
      <c r="B55" s="1" t="s">
        <v>114</v>
      </c>
      <c r="C55" s="14">
        <v>3000</v>
      </c>
      <c r="D55" s="14">
        <v>1000</v>
      </c>
      <c r="E55" s="14">
        <v>4000</v>
      </c>
      <c r="F55" s="14">
        <v>0</v>
      </c>
      <c r="G55" s="14">
        <v>0</v>
      </c>
      <c r="H55" s="14">
        <v>0</v>
      </c>
      <c r="I55" s="14">
        <v>0</v>
      </c>
      <c r="J55" s="14">
        <v>349.03</v>
      </c>
      <c r="K55" s="14">
        <v>115.04</v>
      </c>
      <c r="L55" s="14">
        <v>0</v>
      </c>
      <c r="M55" s="14">
        <v>0.13</v>
      </c>
      <c r="N55" s="14">
        <v>0</v>
      </c>
      <c r="O55" s="14">
        <v>0</v>
      </c>
      <c r="P55" s="14">
        <v>464.2</v>
      </c>
      <c r="Q55" s="14">
        <v>3535.8</v>
      </c>
    </row>
    <row r="56" spans="1:17">
      <c r="A56" s="2" t="s">
        <v>115</v>
      </c>
      <c r="B56" s="1" t="s">
        <v>116</v>
      </c>
      <c r="C56" s="14">
        <v>1200</v>
      </c>
      <c r="D56" s="14">
        <v>2735.88</v>
      </c>
      <c r="E56" s="14">
        <v>3935.88</v>
      </c>
      <c r="F56" s="14">
        <v>0</v>
      </c>
      <c r="G56" s="14">
        <v>0</v>
      </c>
      <c r="H56" s="14">
        <v>0</v>
      </c>
      <c r="I56" s="14">
        <v>0</v>
      </c>
      <c r="J56" s="14">
        <v>338.77</v>
      </c>
      <c r="K56" s="14">
        <v>78.849999999999994</v>
      </c>
      <c r="L56" s="14">
        <v>0</v>
      </c>
      <c r="M56" s="15">
        <v>-0.14000000000000001</v>
      </c>
      <c r="N56" s="14">
        <v>0</v>
      </c>
      <c r="O56" s="14">
        <v>0</v>
      </c>
      <c r="P56" s="14">
        <v>417.48</v>
      </c>
      <c r="Q56" s="14">
        <v>3518.4</v>
      </c>
    </row>
    <row r="57" spans="1:17">
      <c r="A57" s="2" t="s">
        <v>117</v>
      </c>
      <c r="B57" s="1" t="s">
        <v>118</v>
      </c>
      <c r="C57" s="14">
        <v>2333.3000000000002</v>
      </c>
      <c r="D57" s="14">
        <v>0</v>
      </c>
      <c r="E57" s="14">
        <v>2333.3000000000002</v>
      </c>
      <c r="F57" s="14">
        <v>0</v>
      </c>
      <c r="G57" s="14">
        <v>0</v>
      </c>
      <c r="H57" s="14">
        <v>0</v>
      </c>
      <c r="I57" s="15">
        <v>-10.47</v>
      </c>
      <c r="J57" s="14">
        <v>0</v>
      </c>
      <c r="K57" s="14">
        <v>58.63</v>
      </c>
      <c r="L57" s="14">
        <v>0</v>
      </c>
      <c r="M57" s="15">
        <v>-0.06</v>
      </c>
      <c r="N57" s="14">
        <v>0</v>
      </c>
      <c r="O57" s="14">
        <v>0</v>
      </c>
      <c r="P57" s="14">
        <v>48.1</v>
      </c>
      <c r="Q57" s="14">
        <v>2285.1999999999998</v>
      </c>
    </row>
    <row r="58" spans="1:17">
      <c r="A58" s="2" t="s">
        <v>119</v>
      </c>
      <c r="B58" s="1" t="s">
        <v>120</v>
      </c>
      <c r="C58" s="14">
        <v>3249.9</v>
      </c>
      <c r="D58" s="14">
        <v>649.98</v>
      </c>
      <c r="E58" s="14">
        <v>3899.88</v>
      </c>
      <c r="F58" s="14">
        <v>15</v>
      </c>
      <c r="G58" s="14">
        <v>1385.92</v>
      </c>
      <c r="H58" s="14">
        <v>0</v>
      </c>
      <c r="I58" s="14">
        <v>0</v>
      </c>
      <c r="J58" s="14">
        <v>333.01</v>
      </c>
      <c r="K58" s="14">
        <v>133.19999999999999</v>
      </c>
      <c r="L58" s="14">
        <v>0</v>
      </c>
      <c r="M58" s="15">
        <v>-0.05</v>
      </c>
      <c r="N58" s="14">
        <v>0</v>
      </c>
      <c r="O58" s="14">
        <v>0</v>
      </c>
      <c r="P58" s="14">
        <v>1867.08</v>
      </c>
      <c r="Q58" s="14">
        <v>2032.8</v>
      </c>
    </row>
    <row r="59" spans="1:17">
      <c r="A59" s="2" t="s">
        <v>121</v>
      </c>
      <c r="B59" s="1" t="s">
        <v>122</v>
      </c>
      <c r="C59" s="14">
        <v>1999.95</v>
      </c>
      <c r="D59" s="14">
        <v>5442.05</v>
      </c>
      <c r="E59" s="14">
        <v>7442</v>
      </c>
      <c r="F59" s="14">
        <v>0</v>
      </c>
      <c r="G59" s="14">
        <v>0</v>
      </c>
      <c r="H59" s="14">
        <v>0</v>
      </c>
      <c r="I59" s="14">
        <v>0</v>
      </c>
      <c r="J59" s="14">
        <v>1042.3499999999999</v>
      </c>
      <c r="K59" s="14">
        <v>173.09</v>
      </c>
      <c r="L59" s="14">
        <v>0</v>
      </c>
      <c r="M59" s="15">
        <v>-0.04</v>
      </c>
      <c r="N59" s="14">
        <v>0</v>
      </c>
      <c r="O59" s="14">
        <v>0</v>
      </c>
      <c r="P59" s="14">
        <v>1215.4000000000001</v>
      </c>
      <c r="Q59" s="14">
        <v>6226.6</v>
      </c>
    </row>
    <row r="60" spans="1:17">
      <c r="A60" s="2" t="s">
        <v>123</v>
      </c>
      <c r="B60" s="1" t="s">
        <v>124</v>
      </c>
      <c r="C60" s="14">
        <v>1200.5999999999999</v>
      </c>
      <c r="D60" s="14">
        <v>4428.5</v>
      </c>
      <c r="E60" s="14">
        <v>5629.1</v>
      </c>
      <c r="F60" s="14">
        <v>0</v>
      </c>
      <c r="G60" s="14">
        <v>0</v>
      </c>
      <c r="H60" s="14">
        <v>0</v>
      </c>
      <c r="I60" s="14">
        <v>0</v>
      </c>
      <c r="J60" s="14">
        <v>655.11</v>
      </c>
      <c r="K60" s="14">
        <v>134.31</v>
      </c>
      <c r="L60" s="14">
        <v>0</v>
      </c>
      <c r="M60" s="14">
        <v>0.08</v>
      </c>
      <c r="N60" s="14">
        <v>0</v>
      </c>
      <c r="O60" s="14">
        <v>0</v>
      </c>
      <c r="P60" s="14">
        <v>789.5</v>
      </c>
      <c r="Q60" s="14">
        <v>4839.6000000000004</v>
      </c>
    </row>
    <row r="61" spans="1:17">
      <c r="A61" s="2" t="s">
        <v>125</v>
      </c>
      <c r="B61" s="1" t="s">
        <v>126</v>
      </c>
      <c r="C61" s="14">
        <v>3000</v>
      </c>
      <c r="D61" s="14">
        <v>3000</v>
      </c>
      <c r="E61" s="14">
        <v>6000</v>
      </c>
      <c r="F61" s="14">
        <v>0</v>
      </c>
      <c r="G61" s="14">
        <v>0</v>
      </c>
      <c r="H61" s="14">
        <v>0</v>
      </c>
      <c r="I61" s="14">
        <v>0</v>
      </c>
      <c r="J61" s="14">
        <v>734.34</v>
      </c>
      <c r="K61" s="14">
        <v>135.18</v>
      </c>
      <c r="L61" s="14">
        <v>0</v>
      </c>
      <c r="M61" s="15">
        <v>-0.12</v>
      </c>
      <c r="N61" s="14">
        <v>0</v>
      </c>
      <c r="O61" s="14">
        <v>0</v>
      </c>
      <c r="P61" s="14">
        <v>869.4</v>
      </c>
      <c r="Q61" s="14">
        <v>5130.6000000000004</v>
      </c>
    </row>
    <row r="62" spans="1:17">
      <c r="A62" s="2" t="s">
        <v>127</v>
      </c>
      <c r="B62" s="1" t="s">
        <v>128</v>
      </c>
      <c r="C62" s="14">
        <v>1866.62</v>
      </c>
      <c r="D62" s="14">
        <v>5467.9</v>
      </c>
      <c r="E62" s="14">
        <v>7334.52</v>
      </c>
      <c r="F62" s="14">
        <v>15</v>
      </c>
      <c r="G62" s="14">
        <v>326.41000000000003</v>
      </c>
      <c r="H62" s="14">
        <v>0</v>
      </c>
      <c r="I62" s="14">
        <v>0</v>
      </c>
      <c r="J62" s="14">
        <v>1019.39</v>
      </c>
      <c r="K62" s="14">
        <v>47.45</v>
      </c>
      <c r="L62" s="14">
        <v>0</v>
      </c>
      <c r="M62" s="14">
        <v>7.0000000000000007E-2</v>
      </c>
      <c r="N62" s="14">
        <v>0</v>
      </c>
      <c r="O62" s="14">
        <v>0</v>
      </c>
      <c r="P62" s="14">
        <v>1408.32</v>
      </c>
      <c r="Q62" s="14">
        <v>5926.2</v>
      </c>
    </row>
    <row r="63" spans="1:17">
      <c r="A63" s="2" t="s">
        <v>129</v>
      </c>
      <c r="B63" s="1" t="s">
        <v>130</v>
      </c>
      <c r="C63" s="14">
        <v>2000.1</v>
      </c>
      <c r="D63" s="14">
        <v>12560</v>
      </c>
      <c r="E63" s="14">
        <v>14560.1</v>
      </c>
      <c r="F63" s="14">
        <v>0</v>
      </c>
      <c r="G63" s="14">
        <v>0</v>
      </c>
      <c r="H63" s="14">
        <v>0</v>
      </c>
      <c r="I63" s="14">
        <v>0</v>
      </c>
      <c r="J63" s="14">
        <v>2655.91</v>
      </c>
      <c r="K63" s="14">
        <v>49.85</v>
      </c>
      <c r="L63" s="14">
        <v>0</v>
      </c>
      <c r="M63" s="14">
        <v>0.14000000000000001</v>
      </c>
      <c r="N63" s="14">
        <v>0</v>
      </c>
      <c r="O63" s="14">
        <v>0</v>
      </c>
      <c r="P63" s="14">
        <v>2705.9</v>
      </c>
      <c r="Q63" s="14">
        <v>11854.2</v>
      </c>
    </row>
    <row r="64" spans="1:17">
      <c r="A64" s="2" t="s">
        <v>131</v>
      </c>
      <c r="B64" s="1" t="s">
        <v>132</v>
      </c>
      <c r="C64" s="14">
        <v>7000.05</v>
      </c>
      <c r="D64" s="14">
        <v>13295.28</v>
      </c>
      <c r="E64" s="14">
        <v>20295.330000000002</v>
      </c>
      <c r="F64" s="14">
        <v>0</v>
      </c>
      <c r="G64" s="14">
        <v>0</v>
      </c>
      <c r="H64" s="14">
        <v>0</v>
      </c>
      <c r="I64" s="14">
        <v>0</v>
      </c>
      <c r="J64" s="14">
        <v>4273.25</v>
      </c>
      <c r="K64" s="14">
        <v>190.51</v>
      </c>
      <c r="L64" s="14">
        <v>0</v>
      </c>
      <c r="M64" s="15">
        <v>-0.03</v>
      </c>
      <c r="N64" s="14">
        <v>0</v>
      </c>
      <c r="O64" s="14">
        <v>0</v>
      </c>
      <c r="P64" s="14">
        <v>4463.7299999999996</v>
      </c>
      <c r="Q64" s="14">
        <v>15831.6</v>
      </c>
    </row>
    <row r="65" spans="1:17">
      <c r="A65" s="2" t="s">
        <v>133</v>
      </c>
      <c r="B65" s="1" t="s">
        <v>134</v>
      </c>
      <c r="C65" s="14">
        <v>13800</v>
      </c>
      <c r="D65" s="14">
        <v>0</v>
      </c>
      <c r="E65" s="14">
        <v>13800</v>
      </c>
      <c r="F65" s="14">
        <v>0</v>
      </c>
      <c r="G65" s="14">
        <v>0</v>
      </c>
      <c r="H65" s="14">
        <v>0</v>
      </c>
      <c r="I65" s="14">
        <v>0</v>
      </c>
      <c r="J65" s="14">
        <v>2477.13</v>
      </c>
      <c r="K65" s="14">
        <v>387.72</v>
      </c>
      <c r="L65" s="14">
        <v>0</v>
      </c>
      <c r="M65" s="14">
        <v>0.05</v>
      </c>
      <c r="N65" s="14">
        <v>108.1</v>
      </c>
      <c r="O65" s="14">
        <v>0</v>
      </c>
      <c r="P65" s="14">
        <v>2973</v>
      </c>
      <c r="Q65" s="14">
        <v>10827</v>
      </c>
    </row>
    <row r="66" spans="1:17">
      <c r="A66" s="2" t="s">
        <v>135</v>
      </c>
      <c r="B66" s="1" t="s">
        <v>136</v>
      </c>
      <c r="C66" s="14">
        <v>2250</v>
      </c>
      <c r="D66" s="14">
        <v>1730</v>
      </c>
      <c r="E66" s="14">
        <v>3980</v>
      </c>
      <c r="F66" s="14">
        <v>0</v>
      </c>
      <c r="G66" s="14">
        <v>0</v>
      </c>
      <c r="H66" s="14">
        <v>0</v>
      </c>
      <c r="I66" s="14">
        <v>0</v>
      </c>
      <c r="J66" s="14">
        <v>345.83</v>
      </c>
      <c r="K66" s="14">
        <v>98.48</v>
      </c>
      <c r="L66" s="14">
        <v>0</v>
      </c>
      <c r="M66" s="15">
        <v>-0.11</v>
      </c>
      <c r="N66" s="14">
        <v>0</v>
      </c>
      <c r="O66" s="14">
        <v>0</v>
      </c>
      <c r="P66" s="14">
        <v>444.2</v>
      </c>
      <c r="Q66" s="14">
        <v>3535.8</v>
      </c>
    </row>
    <row r="67" spans="1:17">
      <c r="A67" s="2" t="s">
        <v>137</v>
      </c>
      <c r="B67" s="1" t="s">
        <v>138</v>
      </c>
      <c r="C67" s="14">
        <v>5868.75</v>
      </c>
      <c r="D67" s="14">
        <v>2400</v>
      </c>
      <c r="E67" s="14">
        <v>8268.75</v>
      </c>
      <c r="F67" s="14">
        <v>0</v>
      </c>
      <c r="G67" s="14">
        <v>0</v>
      </c>
      <c r="H67" s="14">
        <v>0</v>
      </c>
      <c r="I67" s="14">
        <v>0</v>
      </c>
      <c r="J67" s="14">
        <v>1218.94</v>
      </c>
      <c r="K67" s="14">
        <v>188.38</v>
      </c>
      <c r="L67" s="14">
        <v>0</v>
      </c>
      <c r="M67" s="15">
        <v>-0.17</v>
      </c>
      <c r="N67" s="14">
        <v>0</v>
      </c>
      <c r="O67" s="14">
        <v>0</v>
      </c>
      <c r="P67" s="14">
        <v>1407.15</v>
      </c>
      <c r="Q67" s="14">
        <v>6861.6</v>
      </c>
    </row>
    <row r="68" spans="1:17">
      <c r="A68" s="2" t="s">
        <v>139</v>
      </c>
      <c r="B68" s="1" t="s">
        <v>140</v>
      </c>
      <c r="C68" s="14">
        <v>3750</v>
      </c>
      <c r="D68" s="14">
        <v>5467.9</v>
      </c>
      <c r="E68" s="14">
        <v>9217.9</v>
      </c>
      <c r="F68" s="14">
        <v>15</v>
      </c>
      <c r="G68" s="14">
        <v>770.74</v>
      </c>
      <c r="H68" s="14">
        <v>0</v>
      </c>
      <c r="I68" s="14">
        <v>0</v>
      </c>
      <c r="J68" s="14">
        <v>1421.68</v>
      </c>
      <c r="K68" s="14">
        <v>95.88</v>
      </c>
      <c r="L68" s="14">
        <v>0</v>
      </c>
      <c r="M68" s="14">
        <v>0</v>
      </c>
      <c r="N68" s="14">
        <v>0</v>
      </c>
      <c r="O68" s="14">
        <v>0</v>
      </c>
      <c r="P68" s="14">
        <v>2303.3000000000002</v>
      </c>
      <c r="Q68" s="14">
        <v>6914.6</v>
      </c>
    </row>
    <row r="69" spans="1:17">
      <c r="A69" s="2" t="s">
        <v>141</v>
      </c>
      <c r="B69" s="1" t="s">
        <v>142</v>
      </c>
      <c r="C69" s="14">
        <v>1200.5999999999999</v>
      </c>
      <c r="D69" s="14">
        <v>2004</v>
      </c>
      <c r="E69" s="14">
        <v>3204.6</v>
      </c>
      <c r="F69" s="14">
        <v>0</v>
      </c>
      <c r="G69" s="14">
        <v>0</v>
      </c>
      <c r="H69" s="14">
        <v>0</v>
      </c>
      <c r="I69" s="14">
        <v>0</v>
      </c>
      <c r="J69" s="14">
        <v>119.52</v>
      </c>
      <c r="K69" s="14">
        <v>75.88</v>
      </c>
      <c r="L69" s="14">
        <v>0</v>
      </c>
      <c r="M69" s="14">
        <v>0</v>
      </c>
      <c r="N69" s="14">
        <v>0</v>
      </c>
      <c r="O69" s="14">
        <v>0</v>
      </c>
      <c r="P69" s="14">
        <v>195.4</v>
      </c>
      <c r="Q69" s="14">
        <v>3009.2</v>
      </c>
    </row>
    <row r="70" spans="1:17">
      <c r="A70" s="2" t="s">
        <v>143</v>
      </c>
      <c r="B70" s="1" t="s">
        <v>144</v>
      </c>
      <c r="C70" s="14">
        <v>3750</v>
      </c>
      <c r="D70" s="14">
        <v>9940</v>
      </c>
      <c r="E70" s="14">
        <v>13690</v>
      </c>
      <c r="F70" s="14">
        <v>15</v>
      </c>
      <c r="G70" s="14">
        <v>344.16</v>
      </c>
      <c r="H70" s="14">
        <v>0</v>
      </c>
      <c r="I70" s="14">
        <v>0</v>
      </c>
      <c r="J70" s="14">
        <v>2451.2600000000002</v>
      </c>
      <c r="K70" s="14">
        <v>95.32</v>
      </c>
      <c r="L70" s="14">
        <v>0</v>
      </c>
      <c r="M70" s="14">
        <v>0.06</v>
      </c>
      <c r="N70" s="14">
        <v>0</v>
      </c>
      <c r="O70" s="14">
        <v>0</v>
      </c>
      <c r="P70" s="14">
        <v>2905.8</v>
      </c>
      <c r="Q70" s="14">
        <v>10784.2</v>
      </c>
    </row>
    <row r="71" spans="1:17">
      <c r="A71" s="2" t="s">
        <v>145</v>
      </c>
      <c r="B71" s="1" t="s">
        <v>146</v>
      </c>
      <c r="C71" s="14">
        <v>3499.95</v>
      </c>
      <c r="D71" s="14">
        <v>4000</v>
      </c>
      <c r="E71" s="14">
        <v>7499.95</v>
      </c>
      <c r="F71" s="14">
        <v>0</v>
      </c>
      <c r="G71" s="14">
        <v>0</v>
      </c>
      <c r="H71" s="14">
        <v>0</v>
      </c>
      <c r="I71" s="14">
        <v>0</v>
      </c>
      <c r="J71" s="14">
        <v>1054.73</v>
      </c>
      <c r="K71" s="14">
        <v>166.23</v>
      </c>
      <c r="L71" s="14">
        <v>0</v>
      </c>
      <c r="M71" s="15">
        <v>-0.01</v>
      </c>
      <c r="N71" s="14">
        <v>0</v>
      </c>
      <c r="O71" s="14">
        <v>0</v>
      </c>
      <c r="P71" s="14">
        <v>1220.95</v>
      </c>
      <c r="Q71" s="14">
        <v>6279</v>
      </c>
    </row>
    <row r="72" spans="1:17">
      <c r="A72" s="2" t="s">
        <v>147</v>
      </c>
      <c r="B72" s="1" t="s">
        <v>148</v>
      </c>
      <c r="C72" s="14">
        <v>1200.5999999999999</v>
      </c>
      <c r="D72" s="14">
        <v>5045.6000000000004</v>
      </c>
      <c r="E72" s="14">
        <v>6246.2</v>
      </c>
      <c r="F72" s="14">
        <v>15</v>
      </c>
      <c r="G72" s="14">
        <v>0</v>
      </c>
      <c r="H72" s="14">
        <v>766.01</v>
      </c>
      <c r="I72" s="14">
        <v>0</v>
      </c>
      <c r="J72" s="14">
        <v>786.93</v>
      </c>
      <c r="K72" s="14">
        <v>132.5</v>
      </c>
      <c r="L72" s="14">
        <v>309.01</v>
      </c>
      <c r="M72" s="15">
        <v>-0.02</v>
      </c>
      <c r="N72" s="14">
        <v>0</v>
      </c>
      <c r="O72" s="14">
        <v>833.97</v>
      </c>
      <c r="P72" s="14">
        <v>2843.4</v>
      </c>
      <c r="Q72" s="14">
        <v>3402.8</v>
      </c>
    </row>
    <row r="73" spans="1:17">
      <c r="A73" s="2" t="s">
        <v>149</v>
      </c>
      <c r="B73" s="1" t="s">
        <v>150</v>
      </c>
      <c r="C73" s="14">
        <v>3250.05</v>
      </c>
      <c r="D73" s="14">
        <v>2430</v>
      </c>
      <c r="E73" s="14">
        <v>5680.05</v>
      </c>
      <c r="F73" s="14">
        <v>0</v>
      </c>
      <c r="G73" s="14">
        <v>0</v>
      </c>
      <c r="H73" s="14">
        <v>0</v>
      </c>
      <c r="I73" s="14">
        <v>0</v>
      </c>
      <c r="J73" s="14">
        <v>666</v>
      </c>
      <c r="K73" s="14">
        <v>80.680000000000007</v>
      </c>
      <c r="L73" s="14">
        <v>297.48</v>
      </c>
      <c r="M73" s="14">
        <v>0.09</v>
      </c>
      <c r="N73" s="14">
        <v>0</v>
      </c>
      <c r="O73" s="14">
        <v>0</v>
      </c>
      <c r="P73" s="14">
        <v>1044.25</v>
      </c>
      <c r="Q73" s="14">
        <v>4635.8</v>
      </c>
    </row>
    <row r="74" spans="1:17">
      <c r="A74" s="2" t="s">
        <v>151</v>
      </c>
      <c r="B74" s="1" t="s">
        <v>152</v>
      </c>
      <c r="C74" s="14">
        <v>1200.5999999999999</v>
      </c>
      <c r="D74" s="14">
        <v>2240</v>
      </c>
      <c r="E74" s="14">
        <v>3440.6</v>
      </c>
      <c r="F74" s="14">
        <v>15</v>
      </c>
      <c r="G74" s="14">
        <v>0</v>
      </c>
      <c r="H74" s="14">
        <v>347.55</v>
      </c>
      <c r="I74" s="14">
        <v>0</v>
      </c>
      <c r="J74" s="14">
        <v>145.19999999999999</v>
      </c>
      <c r="K74" s="14">
        <v>76.72</v>
      </c>
      <c r="L74" s="14">
        <v>0</v>
      </c>
      <c r="M74" s="15">
        <v>-7.0000000000000007E-2</v>
      </c>
      <c r="N74" s="14">
        <v>0</v>
      </c>
      <c r="O74" s="14">
        <v>0</v>
      </c>
      <c r="P74" s="14">
        <v>584.4</v>
      </c>
      <c r="Q74" s="14">
        <v>2856.2</v>
      </c>
    </row>
    <row r="77" spans="1:17" s="8" customFormat="1">
      <c r="A77" s="16"/>
      <c r="C77" s="8" t="s">
        <v>153</v>
      </c>
      <c r="D77" s="8" t="s">
        <v>153</v>
      </c>
      <c r="E77" s="8" t="s">
        <v>153</v>
      </c>
      <c r="F77" s="8" t="s">
        <v>153</v>
      </c>
      <c r="G77" s="8" t="s">
        <v>153</v>
      </c>
      <c r="H77" s="8" t="s">
        <v>153</v>
      </c>
      <c r="I77" s="8" t="s">
        <v>153</v>
      </c>
      <c r="J77" s="8" t="s">
        <v>153</v>
      </c>
      <c r="K77" s="8" t="s">
        <v>153</v>
      </c>
      <c r="L77" s="8" t="s">
        <v>153</v>
      </c>
      <c r="M77" s="8" t="s">
        <v>153</v>
      </c>
      <c r="N77" s="8" t="s">
        <v>153</v>
      </c>
      <c r="O77" s="8" t="s">
        <v>153</v>
      </c>
      <c r="P77" s="8" t="s">
        <v>153</v>
      </c>
      <c r="Q77" s="8" t="s">
        <v>153</v>
      </c>
    </row>
    <row r="78" spans="1:17">
      <c r="A78" s="19" t="s">
        <v>154</v>
      </c>
      <c r="B78" s="1" t="s">
        <v>155</v>
      </c>
      <c r="C78" s="18">
        <v>252383.51</v>
      </c>
      <c r="D78" s="18">
        <v>476105.56</v>
      </c>
      <c r="E78" s="18">
        <v>728489.07</v>
      </c>
      <c r="F78" s="18">
        <v>240</v>
      </c>
      <c r="G78" s="18">
        <v>12599.49</v>
      </c>
      <c r="H78" s="18">
        <v>5421.94</v>
      </c>
      <c r="I78" s="20">
        <v>-10.47</v>
      </c>
      <c r="J78" s="18">
        <v>146728.20000000001</v>
      </c>
      <c r="K78" s="18">
        <v>12047.19</v>
      </c>
      <c r="L78" s="18">
        <v>606.49</v>
      </c>
      <c r="M78" s="20">
        <v>-0.15</v>
      </c>
      <c r="N78" s="18">
        <v>108.1</v>
      </c>
      <c r="O78" s="18">
        <v>1831.28</v>
      </c>
      <c r="P78" s="18">
        <v>179572.07</v>
      </c>
      <c r="Q78" s="18">
        <v>548917</v>
      </c>
    </row>
    <row r="80" spans="1:17">
      <c r="C80" s="1" t="s">
        <v>155</v>
      </c>
      <c r="D80" s="1" t="s">
        <v>155</v>
      </c>
      <c r="E80" s="1" t="s">
        <v>155</v>
      </c>
      <c r="F80" s="1" t="s">
        <v>155</v>
      </c>
      <c r="G80" s="1" t="s">
        <v>155</v>
      </c>
      <c r="H80" s="1" t="s">
        <v>155</v>
      </c>
      <c r="I80" s="1" t="s">
        <v>155</v>
      </c>
      <c r="J80" s="1" t="s">
        <v>155</v>
      </c>
      <c r="K80" s="1" t="s">
        <v>155</v>
      </c>
      <c r="L80" s="1" t="s">
        <v>155</v>
      </c>
      <c r="M80" s="1" t="s">
        <v>155</v>
      </c>
      <c r="N80" s="1" t="s">
        <v>155</v>
      </c>
      <c r="O80" s="1" t="s">
        <v>155</v>
      </c>
      <c r="P80" s="1" t="s">
        <v>155</v>
      </c>
      <c r="Q80" s="1" t="s">
        <v>155</v>
      </c>
    </row>
    <row r="81" spans="1:17">
      <c r="A81" s="2" t="s">
        <v>155</v>
      </c>
      <c r="B81" s="1" t="s">
        <v>155</v>
      </c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</row>
  </sheetData>
  <mergeCells count="1">
    <mergeCell ref="B1:C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1"/>
  <sheetViews>
    <sheetView topLeftCell="A55" workbookViewId="0">
      <selection activeCell="E12" sqref="E12"/>
    </sheetView>
  </sheetViews>
  <sheetFormatPr baseColWidth="10" defaultRowHeight="15"/>
  <cols>
    <col min="3" max="3" width="20.140625" customWidth="1"/>
    <col min="4" max="4" width="17.42578125" bestFit="1" customWidth="1"/>
    <col min="5" max="5" width="33" bestFit="1" customWidth="1"/>
  </cols>
  <sheetData>
    <row r="1" spans="1:5">
      <c r="A1" s="22" t="s">
        <v>0</v>
      </c>
      <c r="B1" s="21"/>
      <c r="C1" s="21"/>
      <c r="D1" s="21"/>
      <c r="E1" s="21"/>
    </row>
    <row r="2" spans="1:5">
      <c r="A2" s="23" t="s">
        <v>1</v>
      </c>
      <c r="B2" s="21"/>
      <c r="C2" s="21"/>
      <c r="D2" s="21"/>
      <c r="E2" s="21"/>
    </row>
    <row r="3" spans="1:5" ht="23.25">
      <c r="A3" s="25" t="s">
        <v>2</v>
      </c>
      <c r="B3" s="24"/>
      <c r="C3" s="26"/>
      <c r="D3" s="24"/>
      <c r="E3" s="24"/>
    </row>
    <row r="4" spans="1:5" ht="15.75">
      <c r="A4" s="27" t="s">
        <v>156</v>
      </c>
      <c r="B4" s="24"/>
      <c r="C4" s="24"/>
      <c r="D4" s="24"/>
      <c r="E4" s="24"/>
    </row>
    <row r="6" spans="1:5">
      <c r="A6" s="28"/>
      <c r="B6" s="28"/>
      <c r="C6" s="28"/>
      <c r="D6" s="28"/>
      <c r="E6" s="28"/>
    </row>
    <row r="7" spans="1:5">
      <c r="A7" s="29"/>
      <c r="B7" s="29"/>
      <c r="C7" s="29"/>
      <c r="D7" s="29"/>
      <c r="E7" s="29"/>
    </row>
    <row r="8" spans="1:5">
      <c r="A8" s="30" t="s">
        <v>157</v>
      </c>
      <c r="B8" s="30" t="s">
        <v>158</v>
      </c>
      <c r="C8" s="30" t="s">
        <v>159</v>
      </c>
      <c r="D8" s="31" t="s">
        <v>160</v>
      </c>
      <c r="E8" s="30" t="s">
        <v>161</v>
      </c>
    </row>
    <row r="9" spans="1:5">
      <c r="A9" s="32" t="s">
        <v>65</v>
      </c>
      <c r="B9" s="21">
        <v>2606499058</v>
      </c>
      <c r="C9" s="21" t="s">
        <v>162</v>
      </c>
      <c r="D9" s="21">
        <v>27199.4</v>
      </c>
      <c r="E9" s="21" t="s">
        <v>66</v>
      </c>
    </row>
    <row r="10" spans="1:5">
      <c r="A10" s="32" t="s">
        <v>83</v>
      </c>
      <c r="B10" s="21">
        <v>2981497219</v>
      </c>
      <c r="C10" s="21" t="s">
        <v>162</v>
      </c>
      <c r="D10" s="21">
        <v>4035.8</v>
      </c>
      <c r="E10" s="21" t="s">
        <v>84</v>
      </c>
    </row>
    <row r="11" spans="1:5">
      <c r="A11" s="32" t="s">
        <v>91</v>
      </c>
      <c r="B11" s="21">
        <v>2691096109</v>
      </c>
      <c r="C11" s="21" t="s">
        <v>162</v>
      </c>
      <c r="D11" s="21">
        <v>9113</v>
      </c>
      <c r="E11" s="21" t="s">
        <v>92</v>
      </c>
    </row>
    <row r="12" spans="1:5">
      <c r="A12" s="32" t="s">
        <v>95</v>
      </c>
      <c r="B12" s="21">
        <v>1473807924</v>
      </c>
      <c r="C12" s="21" t="s">
        <v>162</v>
      </c>
      <c r="D12" s="21">
        <v>22944.600000000002</v>
      </c>
      <c r="E12" s="21" t="s">
        <v>96</v>
      </c>
    </row>
    <row r="13" spans="1:5">
      <c r="A13" s="32" t="s">
        <v>97</v>
      </c>
      <c r="B13" s="21">
        <v>2618036896</v>
      </c>
      <c r="C13" s="21" t="s">
        <v>162</v>
      </c>
      <c r="D13" s="21">
        <v>3224</v>
      </c>
      <c r="E13" s="21" t="s">
        <v>98</v>
      </c>
    </row>
    <row r="14" spans="1:5">
      <c r="A14" s="32" t="s">
        <v>101</v>
      </c>
      <c r="B14" s="21">
        <v>2705849497</v>
      </c>
      <c r="C14" s="21" t="s">
        <v>162</v>
      </c>
      <c r="D14" s="21">
        <v>2557.8000000000002</v>
      </c>
      <c r="E14" s="21" t="s">
        <v>102</v>
      </c>
    </row>
    <row r="15" spans="1:5">
      <c r="A15" s="32" t="s">
        <v>127</v>
      </c>
      <c r="B15" s="21">
        <v>2728413096</v>
      </c>
      <c r="C15" s="21" t="s">
        <v>162</v>
      </c>
      <c r="D15" s="21">
        <v>5926.2000000000007</v>
      </c>
      <c r="E15" s="21" t="s">
        <v>128</v>
      </c>
    </row>
    <row r="16" spans="1:5">
      <c r="A16" s="32" t="s">
        <v>129</v>
      </c>
      <c r="B16" s="21">
        <v>2968629145</v>
      </c>
      <c r="C16" s="21" t="s">
        <v>162</v>
      </c>
      <c r="D16" s="21">
        <v>11854.2</v>
      </c>
      <c r="E16" s="21" t="s">
        <v>130</v>
      </c>
    </row>
    <row r="17" spans="1:5">
      <c r="A17" s="32" t="s">
        <v>131</v>
      </c>
      <c r="B17" s="21">
        <v>2621332406</v>
      </c>
      <c r="C17" s="21" t="s">
        <v>162</v>
      </c>
      <c r="D17" s="21">
        <v>15831.6</v>
      </c>
      <c r="E17" s="21" t="s">
        <v>132</v>
      </c>
    </row>
    <row r="18" spans="1:5">
      <c r="A18" s="32" t="s">
        <v>139</v>
      </c>
      <c r="B18" s="21">
        <v>1443382265</v>
      </c>
      <c r="C18" s="21" t="s">
        <v>162</v>
      </c>
      <c r="D18" s="21">
        <v>6914.6</v>
      </c>
      <c r="E18" s="21" t="s">
        <v>140</v>
      </c>
    </row>
    <row r="19" spans="1:5">
      <c r="A19" s="32" t="s">
        <v>143</v>
      </c>
      <c r="B19" s="21">
        <v>2759868704</v>
      </c>
      <c r="C19" s="21" t="s">
        <v>162</v>
      </c>
      <c r="D19" s="21">
        <v>10784.2</v>
      </c>
      <c r="E19" s="21" t="s">
        <v>144</v>
      </c>
    </row>
    <row r="20" spans="1:5">
      <c r="A20" s="32" t="s">
        <v>151</v>
      </c>
      <c r="B20" s="21">
        <v>2976521746</v>
      </c>
      <c r="C20" s="21" t="s">
        <v>162</v>
      </c>
      <c r="D20" s="21">
        <v>2856.2000000000003</v>
      </c>
      <c r="E20" s="21" t="s">
        <v>152</v>
      </c>
    </row>
    <row r="21" spans="1:5">
      <c r="A21" s="32" t="s">
        <v>133</v>
      </c>
      <c r="B21" s="21">
        <v>2849178457</v>
      </c>
      <c r="C21" s="21" t="s">
        <v>162</v>
      </c>
      <c r="D21" s="21">
        <v>10827</v>
      </c>
      <c r="E21" s="21" t="s">
        <v>134</v>
      </c>
    </row>
    <row r="22" spans="1:5">
      <c r="A22" s="32" t="s">
        <v>87</v>
      </c>
      <c r="B22" s="21">
        <v>2892547139</v>
      </c>
      <c r="C22" s="21" t="s">
        <v>162</v>
      </c>
      <c r="D22" s="21">
        <v>3176.6000000000004</v>
      </c>
      <c r="E22" s="21" t="s">
        <v>88</v>
      </c>
    </row>
    <row r="23" spans="1:5">
      <c r="A23" s="32" t="s">
        <v>125</v>
      </c>
      <c r="B23" s="21">
        <v>1496058264</v>
      </c>
      <c r="C23" s="21" t="s">
        <v>162</v>
      </c>
      <c r="D23" s="21">
        <v>5130.6000000000004</v>
      </c>
      <c r="E23" s="21" t="s">
        <v>126</v>
      </c>
    </row>
    <row r="24" spans="1:5">
      <c r="A24" s="32" t="s">
        <v>93</v>
      </c>
      <c r="B24" s="21">
        <v>2970227897</v>
      </c>
      <c r="C24" s="21" t="s">
        <v>162</v>
      </c>
      <c r="D24" s="21">
        <v>6623.6</v>
      </c>
      <c r="E24" s="21" t="s">
        <v>94</v>
      </c>
    </row>
    <row r="25" spans="1:5">
      <c r="A25" s="32" t="s">
        <v>49</v>
      </c>
      <c r="B25" s="21">
        <v>2903153908</v>
      </c>
      <c r="C25" s="21" t="s">
        <v>162</v>
      </c>
      <c r="D25" s="21">
        <v>16562.400000000001</v>
      </c>
      <c r="E25" s="21" t="s">
        <v>50</v>
      </c>
    </row>
    <row r="26" spans="1:5">
      <c r="A26" s="32" t="s">
        <v>59</v>
      </c>
      <c r="B26" s="21">
        <v>2984454235</v>
      </c>
      <c r="C26" s="21" t="s">
        <v>162</v>
      </c>
      <c r="D26" s="21">
        <v>87231.8</v>
      </c>
      <c r="E26" s="21" t="s">
        <v>60</v>
      </c>
    </row>
    <row r="27" spans="1:5">
      <c r="A27" s="32" t="s">
        <v>71</v>
      </c>
      <c r="B27" s="21">
        <v>2948180032</v>
      </c>
      <c r="C27" s="21" t="s">
        <v>162</v>
      </c>
      <c r="D27" s="21">
        <v>3345.8</v>
      </c>
      <c r="E27" s="21" t="s">
        <v>72</v>
      </c>
    </row>
    <row r="28" spans="1:5">
      <c r="A28" s="32" t="s">
        <v>77</v>
      </c>
      <c r="B28" s="21">
        <v>2990259950</v>
      </c>
      <c r="C28" s="21" t="s">
        <v>162</v>
      </c>
      <c r="D28" s="21">
        <v>4634.4000000000005</v>
      </c>
      <c r="E28" s="21" t="s">
        <v>78</v>
      </c>
    </row>
    <row r="29" spans="1:5">
      <c r="A29" s="32" t="s">
        <v>63</v>
      </c>
      <c r="B29" s="21">
        <v>2849681825</v>
      </c>
      <c r="C29" s="21" t="s">
        <v>162</v>
      </c>
      <c r="D29" s="21">
        <v>8799.8000000000011</v>
      </c>
      <c r="E29" s="21" t="s">
        <v>64</v>
      </c>
    </row>
    <row r="30" spans="1:5">
      <c r="A30" s="32" t="s">
        <v>99</v>
      </c>
      <c r="B30" s="21">
        <v>2694584996</v>
      </c>
      <c r="C30" s="21" t="s">
        <v>162</v>
      </c>
      <c r="D30" s="21">
        <v>5862.4000000000005</v>
      </c>
      <c r="E30" s="21" t="s">
        <v>100</v>
      </c>
    </row>
    <row r="31" spans="1:5">
      <c r="A31" s="32" t="s">
        <v>31</v>
      </c>
      <c r="B31" s="21">
        <v>2887403623</v>
      </c>
      <c r="C31" s="21" t="s">
        <v>162</v>
      </c>
      <c r="D31" s="21">
        <v>6552.4000000000005</v>
      </c>
      <c r="E31" s="21" t="s">
        <v>32</v>
      </c>
    </row>
    <row r="32" spans="1:5">
      <c r="A32" s="32" t="s">
        <v>37</v>
      </c>
      <c r="B32" s="21">
        <v>2871175246</v>
      </c>
      <c r="C32" s="21" t="s">
        <v>162</v>
      </c>
      <c r="D32" s="21">
        <v>6241</v>
      </c>
      <c r="E32" s="21" t="s">
        <v>38</v>
      </c>
    </row>
    <row r="33" spans="1:5">
      <c r="A33" s="32" t="s">
        <v>35</v>
      </c>
      <c r="B33" s="21">
        <v>2903220311</v>
      </c>
      <c r="C33" s="21" t="s">
        <v>162</v>
      </c>
      <c r="D33" s="21">
        <v>7751.2000000000007</v>
      </c>
      <c r="E33" s="21" t="s">
        <v>36</v>
      </c>
    </row>
    <row r="34" spans="1:5">
      <c r="A34" s="32" t="s">
        <v>53</v>
      </c>
      <c r="B34" s="21">
        <v>1167104413</v>
      </c>
      <c r="C34" s="21" t="s">
        <v>162</v>
      </c>
      <c r="D34" s="21">
        <v>3666</v>
      </c>
      <c r="E34" s="21" t="s">
        <v>54</v>
      </c>
    </row>
    <row r="35" spans="1:5">
      <c r="A35" s="32" t="s">
        <v>123</v>
      </c>
      <c r="B35" s="21">
        <v>1169445331</v>
      </c>
      <c r="C35" s="21" t="s">
        <v>162</v>
      </c>
      <c r="D35" s="21">
        <v>4839.6000000000004</v>
      </c>
      <c r="E35" s="21" t="s">
        <v>124</v>
      </c>
    </row>
    <row r="36" spans="1:5">
      <c r="A36" s="32" t="s">
        <v>81</v>
      </c>
      <c r="B36" s="21">
        <v>1118281017</v>
      </c>
      <c r="C36" s="21" t="s">
        <v>162</v>
      </c>
      <c r="D36" s="21">
        <v>5892.8</v>
      </c>
      <c r="E36" s="21" t="s">
        <v>82</v>
      </c>
    </row>
    <row r="37" spans="1:5">
      <c r="A37" s="32" t="s">
        <v>55</v>
      </c>
      <c r="B37" s="21">
        <v>2885831555</v>
      </c>
      <c r="C37" s="21" t="s">
        <v>162</v>
      </c>
      <c r="D37" s="21">
        <v>19633</v>
      </c>
      <c r="E37" s="21" t="s">
        <v>56</v>
      </c>
    </row>
    <row r="38" spans="1:5">
      <c r="A38" s="32" t="s">
        <v>109</v>
      </c>
      <c r="B38" s="21">
        <v>2650346551</v>
      </c>
      <c r="C38" s="21" t="s">
        <v>162</v>
      </c>
      <c r="D38" s="21">
        <v>28580.2</v>
      </c>
      <c r="E38" s="21" t="s">
        <v>110</v>
      </c>
    </row>
    <row r="39" spans="1:5">
      <c r="A39" s="32" t="s">
        <v>85</v>
      </c>
      <c r="B39" s="21">
        <v>1190429015</v>
      </c>
      <c r="C39" s="21" t="s">
        <v>162</v>
      </c>
      <c r="D39" s="21">
        <v>5462.2000000000007</v>
      </c>
      <c r="E39" s="21" t="s">
        <v>86</v>
      </c>
    </row>
    <row r="40" spans="1:5">
      <c r="A40" s="32" t="s">
        <v>149</v>
      </c>
      <c r="B40" s="21">
        <v>1171167405</v>
      </c>
      <c r="C40" s="21" t="s">
        <v>162</v>
      </c>
      <c r="D40" s="21">
        <v>4635.8</v>
      </c>
      <c r="E40" s="21" t="s">
        <v>150</v>
      </c>
    </row>
    <row r="41" spans="1:5">
      <c r="A41" s="32" t="s">
        <v>27</v>
      </c>
      <c r="B41" s="21">
        <v>2858200513</v>
      </c>
      <c r="C41" s="21" t="s">
        <v>162</v>
      </c>
      <c r="D41" s="21">
        <v>4288.8</v>
      </c>
      <c r="E41" s="21" t="s">
        <v>28</v>
      </c>
    </row>
    <row r="42" spans="1:5">
      <c r="A42" s="32" t="s">
        <v>137</v>
      </c>
      <c r="B42" s="21">
        <v>2885978777</v>
      </c>
      <c r="C42" s="21" t="s">
        <v>162</v>
      </c>
      <c r="D42" s="21">
        <v>6861.6</v>
      </c>
      <c r="E42" s="21" t="s">
        <v>138</v>
      </c>
    </row>
    <row r="43" spans="1:5">
      <c r="A43" s="32" t="s">
        <v>75</v>
      </c>
      <c r="B43" s="21">
        <v>1147943679</v>
      </c>
      <c r="C43" s="21" t="s">
        <v>162</v>
      </c>
      <c r="D43" s="21">
        <v>3881.2000000000003</v>
      </c>
      <c r="E43" s="21" t="s">
        <v>76</v>
      </c>
    </row>
    <row r="44" spans="1:5">
      <c r="A44" s="32" t="s">
        <v>41</v>
      </c>
      <c r="B44" s="21">
        <v>2693866491</v>
      </c>
      <c r="C44" s="21" t="s">
        <v>162</v>
      </c>
      <c r="D44" s="21">
        <v>24986.400000000001</v>
      </c>
      <c r="E44" s="21" t="s">
        <v>42</v>
      </c>
    </row>
    <row r="45" spans="1:5">
      <c r="A45" s="32" t="s">
        <v>67</v>
      </c>
      <c r="B45" s="21">
        <v>2745564778</v>
      </c>
      <c r="C45" s="21" t="s">
        <v>162</v>
      </c>
      <c r="D45" s="21">
        <v>14460.400000000001</v>
      </c>
      <c r="E45" s="21" t="s">
        <v>68</v>
      </c>
    </row>
    <row r="46" spans="1:5">
      <c r="A46" s="32" t="s">
        <v>111</v>
      </c>
      <c r="B46" s="21">
        <v>2603237745</v>
      </c>
      <c r="C46" s="21" t="s">
        <v>162</v>
      </c>
      <c r="D46" s="21">
        <v>9531.6</v>
      </c>
      <c r="E46" s="21" t="s">
        <v>112</v>
      </c>
    </row>
    <row r="47" spans="1:5">
      <c r="A47" s="32" t="s">
        <v>25</v>
      </c>
      <c r="B47" s="21">
        <v>2744500016</v>
      </c>
      <c r="C47" s="21" t="s">
        <v>162</v>
      </c>
      <c r="D47" s="21">
        <v>16511.2</v>
      </c>
      <c r="E47" s="21" t="s">
        <v>26</v>
      </c>
    </row>
    <row r="48" spans="1:5">
      <c r="A48" s="32" t="s">
        <v>51</v>
      </c>
      <c r="B48" s="21">
        <v>1132634759</v>
      </c>
      <c r="C48" s="21" t="s">
        <v>162</v>
      </c>
      <c r="D48" s="21">
        <v>4456</v>
      </c>
      <c r="E48" s="21" t="s">
        <v>52</v>
      </c>
    </row>
    <row r="49" spans="1:5">
      <c r="A49" s="32" t="s">
        <v>135</v>
      </c>
      <c r="B49" s="21">
        <v>1136601197</v>
      </c>
      <c r="C49" s="21" t="s">
        <v>162</v>
      </c>
      <c r="D49" s="21">
        <v>3535.8</v>
      </c>
      <c r="E49" s="21" t="s">
        <v>136</v>
      </c>
    </row>
    <row r="50" spans="1:5">
      <c r="A50" s="32" t="s">
        <v>147</v>
      </c>
      <c r="B50" s="21">
        <v>2643837181</v>
      </c>
      <c r="C50" s="21" t="s">
        <v>162</v>
      </c>
      <c r="D50" s="21">
        <v>3402.8</v>
      </c>
      <c r="E50" s="21" t="s">
        <v>148</v>
      </c>
    </row>
    <row r="51" spans="1:5">
      <c r="A51" s="32" t="s">
        <v>73</v>
      </c>
      <c r="B51" s="21">
        <v>1168261504</v>
      </c>
      <c r="C51" s="21" t="s">
        <v>162</v>
      </c>
      <c r="D51" s="21">
        <v>3420.2000000000003</v>
      </c>
      <c r="E51" s="21" t="s">
        <v>74</v>
      </c>
    </row>
    <row r="52" spans="1:5">
      <c r="A52" s="32" t="s">
        <v>43</v>
      </c>
      <c r="B52" s="21">
        <v>1501459155</v>
      </c>
      <c r="C52" s="21" t="s">
        <v>162</v>
      </c>
      <c r="D52" s="21">
        <v>4379</v>
      </c>
      <c r="E52" s="21" t="s">
        <v>44</v>
      </c>
    </row>
    <row r="53" spans="1:5">
      <c r="A53" s="32" t="s">
        <v>47</v>
      </c>
      <c r="B53" s="21">
        <v>1500835080</v>
      </c>
      <c r="C53" s="21" t="s">
        <v>162</v>
      </c>
      <c r="D53" s="21">
        <v>4634.4000000000005</v>
      </c>
      <c r="E53" s="21" t="s">
        <v>48</v>
      </c>
    </row>
    <row r="54" spans="1:5">
      <c r="A54" s="32" t="s">
        <v>141</v>
      </c>
      <c r="B54" s="21">
        <v>1501247905</v>
      </c>
      <c r="C54" s="21" t="s">
        <v>162</v>
      </c>
      <c r="D54" s="21">
        <v>3009.2000000000003</v>
      </c>
      <c r="E54" s="21" t="s">
        <v>142</v>
      </c>
    </row>
    <row r="55" spans="1:5">
      <c r="A55" s="32" t="s">
        <v>145</v>
      </c>
      <c r="B55" s="21">
        <v>1129582916</v>
      </c>
      <c r="C55" s="21" t="s">
        <v>162</v>
      </c>
      <c r="D55" s="21">
        <v>6279</v>
      </c>
      <c r="E55" s="21" t="s">
        <v>146</v>
      </c>
    </row>
    <row r="56" spans="1:5">
      <c r="A56" s="32" t="s">
        <v>89</v>
      </c>
      <c r="B56" s="21">
        <v>2944075773</v>
      </c>
      <c r="C56" s="21" t="s">
        <v>162</v>
      </c>
      <c r="D56" s="21">
        <v>2857.4</v>
      </c>
      <c r="E56" s="21" t="s">
        <v>90</v>
      </c>
    </row>
    <row r="57" spans="1:5">
      <c r="A57" s="32" t="s">
        <v>29</v>
      </c>
      <c r="B57" s="21">
        <v>2774820320</v>
      </c>
      <c r="C57" s="21" t="s">
        <v>162</v>
      </c>
      <c r="D57" s="21">
        <v>11309.2</v>
      </c>
      <c r="E57" s="21" t="s">
        <v>30</v>
      </c>
    </row>
    <row r="58" spans="1:5">
      <c r="A58" s="32" t="s">
        <v>69</v>
      </c>
      <c r="B58" s="21">
        <v>2896740960</v>
      </c>
      <c r="C58" s="21" t="s">
        <v>162</v>
      </c>
      <c r="D58" s="21">
        <v>4371.8</v>
      </c>
      <c r="E58" s="21" t="s">
        <v>70</v>
      </c>
    </row>
    <row r="59" spans="1:5">
      <c r="A59" s="32" t="s">
        <v>107</v>
      </c>
      <c r="B59" s="21">
        <v>1505406986</v>
      </c>
      <c r="C59" s="21" t="s">
        <v>162</v>
      </c>
      <c r="D59" s="21">
        <v>2668.8</v>
      </c>
      <c r="E59" s="21" t="s">
        <v>108</v>
      </c>
    </row>
    <row r="60" spans="1:5">
      <c r="A60" s="32" t="s">
        <v>115</v>
      </c>
      <c r="B60" s="21">
        <v>1506862888</v>
      </c>
      <c r="C60" s="21" t="s">
        <v>162</v>
      </c>
      <c r="D60" s="21">
        <v>3518.4</v>
      </c>
      <c r="E60" s="21" t="s">
        <v>116</v>
      </c>
    </row>
    <row r="61" spans="1:5">
      <c r="A61" s="32" t="s">
        <v>39</v>
      </c>
      <c r="B61" s="21">
        <v>1507294816</v>
      </c>
      <c r="C61" s="21" t="s">
        <v>162</v>
      </c>
      <c r="D61" s="21">
        <v>3091</v>
      </c>
      <c r="E61" s="21" t="s">
        <v>40</v>
      </c>
    </row>
    <row r="62" spans="1:5">
      <c r="A62" s="32" t="s">
        <v>121</v>
      </c>
      <c r="B62" s="21">
        <v>2696332722</v>
      </c>
      <c r="C62" s="21" t="s">
        <v>162</v>
      </c>
      <c r="D62" s="21">
        <v>6226.6</v>
      </c>
      <c r="E62" s="21" t="s">
        <v>122</v>
      </c>
    </row>
    <row r="63" spans="1:5">
      <c r="A63" s="32" t="s">
        <v>119</v>
      </c>
      <c r="B63" s="21">
        <v>1510709530</v>
      </c>
      <c r="C63" s="21" t="s">
        <v>162</v>
      </c>
      <c r="D63" s="21">
        <v>2032.8000000000002</v>
      </c>
      <c r="E63" s="21" t="s">
        <v>120</v>
      </c>
    </row>
    <row r="64" spans="1:5">
      <c r="A64" s="32" t="s">
        <v>103</v>
      </c>
      <c r="B64" s="21">
        <v>1295053048</v>
      </c>
      <c r="C64" s="21" t="s">
        <v>162</v>
      </c>
      <c r="D64" s="21">
        <v>3226.6000000000004</v>
      </c>
      <c r="E64" s="21" t="s">
        <v>104</v>
      </c>
    </row>
    <row r="65" spans="1:5">
      <c r="A65" s="32" t="s">
        <v>105</v>
      </c>
      <c r="B65" s="21">
        <v>2798902275</v>
      </c>
      <c r="C65" s="21" t="s">
        <v>162</v>
      </c>
      <c r="D65" s="21">
        <v>3579.6000000000004</v>
      </c>
      <c r="E65" s="21" t="s">
        <v>106</v>
      </c>
    </row>
    <row r="66" spans="1:5">
      <c r="A66" s="24"/>
      <c r="B66" s="24" t="s">
        <v>163</v>
      </c>
      <c r="C66" s="24"/>
      <c r="D66" s="33">
        <v>525210</v>
      </c>
      <c r="E66" s="24" t="s">
        <v>164</v>
      </c>
    </row>
    <row r="69" spans="1:5">
      <c r="A69" s="32" t="s">
        <v>113</v>
      </c>
      <c r="B69" s="21"/>
      <c r="C69" s="21" t="s">
        <v>165</v>
      </c>
      <c r="D69" s="21">
        <v>3535.8</v>
      </c>
      <c r="E69" s="21" t="s">
        <v>114</v>
      </c>
    </row>
    <row r="70" spans="1:5">
      <c r="A70" s="32" t="s">
        <v>61</v>
      </c>
      <c r="B70" s="21"/>
      <c r="C70" s="21" t="s">
        <v>165</v>
      </c>
      <c r="D70" s="21">
        <v>2430.2000000000003</v>
      </c>
      <c r="E70" s="21" t="s">
        <v>62</v>
      </c>
    </row>
    <row r="71" spans="1:5">
      <c r="A71" s="32" t="s">
        <v>79</v>
      </c>
      <c r="B71" s="21"/>
      <c r="C71" s="21" t="s">
        <v>165</v>
      </c>
      <c r="D71" s="21">
        <v>4670.4000000000005</v>
      </c>
      <c r="E71" s="21" t="s">
        <v>80</v>
      </c>
    </row>
    <row r="72" spans="1:5">
      <c r="A72" s="32" t="s">
        <v>45</v>
      </c>
      <c r="B72" s="21"/>
      <c r="C72" s="21" t="s">
        <v>165</v>
      </c>
      <c r="D72" s="21">
        <v>3226.6000000000004</v>
      </c>
      <c r="E72" s="21" t="s">
        <v>46</v>
      </c>
    </row>
    <row r="73" spans="1:5">
      <c r="A73" s="32" t="s">
        <v>33</v>
      </c>
      <c r="B73" s="21"/>
      <c r="C73" s="21" t="s">
        <v>165</v>
      </c>
      <c r="D73" s="21">
        <v>4681.4000000000005</v>
      </c>
      <c r="E73" s="21" t="s">
        <v>34</v>
      </c>
    </row>
    <row r="74" spans="1:5">
      <c r="A74" s="32" t="s">
        <v>57</v>
      </c>
      <c r="B74" s="21"/>
      <c r="C74" s="21" t="s">
        <v>165</v>
      </c>
      <c r="D74" s="21">
        <v>2877.4</v>
      </c>
      <c r="E74" s="21" t="s">
        <v>58</v>
      </c>
    </row>
    <row r="75" spans="1:5">
      <c r="A75" s="32" t="s">
        <v>117</v>
      </c>
      <c r="B75" s="21"/>
      <c r="C75" s="21" t="s">
        <v>165</v>
      </c>
      <c r="D75" s="21">
        <v>2285.2000000000003</v>
      </c>
      <c r="E75" s="21" t="s">
        <v>118</v>
      </c>
    </row>
    <row r="76" spans="1:5">
      <c r="A76" s="24"/>
      <c r="B76" s="24" t="s">
        <v>166</v>
      </c>
      <c r="C76" s="24"/>
      <c r="D76" s="33">
        <v>23707</v>
      </c>
      <c r="E76" s="24" t="s">
        <v>167</v>
      </c>
    </row>
    <row r="79" spans="1:5" ht="18.75">
      <c r="A79" s="34"/>
      <c r="B79" s="34" t="s">
        <v>163</v>
      </c>
      <c r="C79" s="34"/>
      <c r="D79" s="35">
        <v>525210</v>
      </c>
      <c r="E79" s="34" t="s">
        <v>164</v>
      </c>
    </row>
    <row r="80" spans="1:5" ht="18.75">
      <c r="A80" s="34"/>
      <c r="B80" s="34" t="s">
        <v>168</v>
      </c>
      <c r="C80" s="34"/>
      <c r="D80" s="35">
        <v>23707</v>
      </c>
      <c r="E80" s="34" t="s">
        <v>167</v>
      </c>
    </row>
    <row r="81" spans="1:5" ht="18.75">
      <c r="A81" s="34"/>
      <c r="B81" s="34"/>
      <c r="C81" s="34"/>
      <c r="D81" s="35">
        <v>548917</v>
      </c>
      <c r="E81" s="34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81"/>
  <sheetViews>
    <sheetView workbookViewId="0">
      <pane xSplit="2" ySplit="10" topLeftCell="Q41" activePane="bottomRight" state="frozen"/>
      <selection pane="topRight" activeCell="C1" sqref="C1"/>
      <selection pane="bottomLeft" activeCell="A11" sqref="A11"/>
      <selection pane="bottomRight" activeCell="T74" sqref="T74"/>
    </sheetView>
  </sheetViews>
  <sheetFormatPr baseColWidth="10" defaultRowHeight="11.25"/>
  <cols>
    <col min="1" max="1" width="12.28515625" style="2" customWidth="1"/>
    <col min="2" max="2" width="30.7109375" style="1" customWidth="1"/>
    <col min="3" max="17" width="15.7109375" style="1" customWidth="1"/>
    <col min="18" max="19" width="11.42578125" style="1"/>
    <col min="20" max="20" width="14.140625" style="1" customWidth="1"/>
    <col min="21" max="16384" width="11.42578125" style="1"/>
  </cols>
  <sheetData>
    <row r="1" spans="1:20" ht="18" customHeight="1">
      <c r="A1" s="3" t="s">
        <v>0</v>
      </c>
      <c r="B1" s="71" t="s">
        <v>155</v>
      </c>
      <c r="C1" s="72"/>
    </row>
    <row r="2" spans="1:20" ht="24.95" customHeight="1">
      <c r="A2" s="4" t="s">
        <v>1</v>
      </c>
      <c r="B2" s="36" t="s">
        <v>2</v>
      </c>
      <c r="C2" s="37"/>
    </row>
    <row r="3" spans="1:20" ht="15.75">
      <c r="B3" s="38" t="s">
        <v>3</v>
      </c>
      <c r="C3" s="41"/>
      <c r="D3" s="8"/>
    </row>
    <row r="4" spans="1:20" ht="15">
      <c r="B4" s="40" t="s">
        <v>4</v>
      </c>
      <c r="C4" s="41"/>
      <c r="D4" s="8"/>
    </row>
    <row r="5" spans="1:20">
      <c r="B5" s="7" t="s">
        <v>5</v>
      </c>
    </row>
    <row r="6" spans="1:20">
      <c r="B6" s="7" t="s">
        <v>6</v>
      </c>
    </row>
    <row r="8" spans="1:20" s="5" customFormat="1" ht="23.25" thickBot="1">
      <c r="A8" s="9" t="s">
        <v>7</v>
      </c>
      <c r="B8" s="10" t="s">
        <v>8</v>
      </c>
      <c r="C8" s="10" t="s">
        <v>9</v>
      </c>
      <c r="D8" s="10" t="s">
        <v>10</v>
      </c>
      <c r="E8" s="11" t="s">
        <v>11</v>
      </c>
      <c r="F8" s="10" t="s">
        <v>12</v>
      </c>
      <c r="G8" s="10" t="s">
        <v>13</v>
      </c>
      <c r="H8" s="10" t="s">
        <v>14</v>
      </c>
      <c r="I8" s="10" t="s">
        <v>15</v>
      </c>
      <c r="J8" s="10" t="s">
        <v>16</v>
      </c>
      <c r="K8" s="10" t="s">
        <v>17</v>
      </c>
      <c r="L8" s="10" t="s">
        <v>18</v>
      </c>
      <c r="M8" s="10" t="s">
        <v>19</v>
      </c>
      <c r="N8" s="10" t="s">
        <v>20</v>
      </c>
      <c r="O8" s="10" t="s">
        <v>21</v>
      </c>
      <c r="P8" s="11" t="s">
        <v>22</v>
      </c>
      <c r="Q8" s="12" t="s">
        <v>23</v>
      </c>
      <c r="S8" s="11" t="s">
        <v>176</v>
      </c>
      <c r="T8" s="11" t="s">
        <v>177</v>
      </c>
    </row>
    <row r="9" spans="1:20" ht="12" thickTop="1">
      <c r="A9" s="13" t="s">
        <v>24</v>
      </c>
    </row>
    <row r="11" spans="1:20">
      <c r="A11" s="2" t="s">
        <v>25</v>
      </c>
      <c r="B11" s="1" t="s">
        <v>26</v>
      </c>
      <c r="C11" s="14">
        <v>2750.1</v>
      </c>
      <c r="D11" s="14">
        <v>20660.89</v>
      </c>
      <c r="E11" s="14">
        <v>23410.99</v>
      </c>
      <c r="F11" s="14">
        <v>15</v>
      </c>
      <c r="G11" s="14">
        <v>1324.66</v>
      </c>
      <c r="H11" s="14">
        <v>0</v>
      </c>
      <c r="I11" s="14">
        <v>0</v>
      </c>
      <c r="J11" s="14">
        <v>5207.95</v>
      </c>
      <c r="K11" s="14">
        <v>352.13</v>
      </c>
      <c r="L11" s="14">
        <v>0</v>
      </c>
      <c r="M11" s="14">
        <v>0.05</v>
      </c>
      <c r="N11" s="14">
        <v>0</v>
      </c>
      <c r="O11" s="14">
        <v>0</v>
      </c>
      <c r="P11" s="14">
        <v>6899.79</v>
      </c>
      <c r="Q11" s="14">
        <v>16511.2</v>
      </c>
    </row>
    <row r="12" spans="1:20">
      <c r="A12" s="2" t="s">
        <v>27</v>
      </c>
      <c r="B12" s="1" t="s">
        <v>28</v>
      </c>
      <c r="C12" s="14">
        <v>2000.04</v>
      </c>
      <c r="D12" s="14">
        <v>2836</v>
      </c>
      <c r="E12" s="14">
        <v>4836.04</v>
      </c>
      <c r="F12" s="14">
        <v>0</v>
      </c>
      <c r="G12" s="14">
        <v>0</v>
      </c>
      <c r="H12" s="14">
        <v>0</v>
      </c>
      <c r="I12" s="14">
        <v>0</v>
      </c>
      <c r="J12" s="14">
        <v>494.16</v>
      </c>
      <c r="K12" s="14">
        <v>52.98</v>
      </c>
      <c r="L12" s="14">
        <v>0</v>
      </c>
      <c r="M12" s="14">
        <v>0.1</v>
      </c>
      <c r="N12" s="14">
        <v>0</v>
      </c>
      <c r="O12" s="14">
        <v>0</v>
      </c>
      <c r="P12" s="14">
        <v>547.24</v>
      </c>
      <c r="Q12" s="14">
        <v>4288.8</v>
      </c>
    </row>
    <row r="13" spans="1:20">
      <c r="A13" s="2" t="s">
        <v>29</v>
      </c>
      <c r="B13" s="1" t="s">
        <v>30</v>
      </c>
      <c r="C13" s="14">
        <v>5000.1000000000004</v>
      </c>
      <c r="D13" s="14">
        <v>12500</v>
      </c>
      <c r="E13" s="14">
        <v>17500.099999999999</v>
      </c>
      <c r="F13" s="14">
        <v>0</v>
      </c>
      <c r="G13" s="14">
        <v>2386</v>
      </c>
      <c r="H13" s="14">
        <v>0</v>
      </c>
      <c r="I13" s="14">
        <v>0</v>
      </c>
      <c r="J13" s="14">
        <v>3434.68</v>
      </c>
      <c r="K13" s="14">
        <v>370.2</v>
      </c>
      <c r="L13" s="14">
        <v>0</v>
      </c>
      <c r="M13" s="14">
        <v>0.02</v>
      </c>
      <c r="N13" s="14">
        <v>0</v>
      </c>
      <c r="O13" s="14">
        <v>0</v>
      </c>
      <c r="P13" s="14">
        <v>6190.9</v>
      </c>
      <c r="Q13" s="14">
        <v>11309.2</v>
      </c>
    </row>
    <row r="14" spans="1:20">
      <c r="A14" s="2" t="s">
        <v>31</v>
      </c>
      <c r="B14" s="1" t="s">
        <v>32</v>
      </c>
      <c r="C14" s="14">
        <v>3000</v>
      </c>
      <c r="D14" s="14">
        <v>6000</v>
      </c>
      <c r="E14" s="14">
        <v>9000</v>
      </c>
      <c r="F14" s="14">
        <v>15</v>
      </c>
      <c r="G14" s="14">
        <v>909.59</v>
      </c>
      <c r="H14" s="14">
        <v>0</v>
      </c>
      <c r="I14" s="14">
        <v>0</v>
      </c>
      <c r="J14" s="14">
        <v>1375.14</v>
      </c>
      <c r="K14" s="14">
        <v>147.86000000000001</v>
      </c>
      <c r="L14" s="14">
        <v>0</v>
      </c>
      <c r="M14" s="14">
        <v>0.01</v>
      </c>
      <c r="N14" s="14">
        <v>0</v>
      </c>
      <c r="O14" s="14">
        <v>0</v>
      </c>
      <c r="P14" s="14">
        <v>2447.6</v>
      </c>
      <c r="Q14" s="14">
        <v>6552.4</v>
      </c>
    </row>
    <row r="15" spans="1:20">
      <c r="A15" s="2" t="s">
        <v>33</v>
      </c>
      <c r="B15" s="1" t="s">
        <v>34</v>
      </c>
      <c r="C15" s="14">
        <v>2500.0500000000002</v>
      </c>
      <c r="D15" s="14">
        <v>2836</v>
      </c>
      <c r="E15" s="14">
        <v>5336.05</v>
      </c>
      <c r="F15" s="14">
        <v>0</v>
      </c>
      <c r="G15" s="14">
        <v>0</v>
      </c>
      <c r="H15" s="14">
        <v>0</v>
      </c>
      <c r="I15" s="14">
        <v>0</v>
      </c>
      <c r="J15" s="14">
        <v>592.52</v>
      </c>
      <c r="K15" s="14">
        <v>62.06</v>
      </c>
      <c r="L15" s="14">
        <v>0</v>
      </c>
      <c r="M15" s="14">
        <v>7.0000000000000007E-2</v>
      </c>
      <c r="N15" s="14">
        <v>0</v>
      </c>
      <c r="O15" s="14">
        <v>0</v>
      </c>
      <c r="P15" s="14">
        <v>654.65</v>
      </c>
      <c r="Q15" s="14">
        <v>4681.3999999999996</v>
      </c>
    </row>
    <row r="16" spans="1:20" s="50" customFormat="1">
      <c r="A16" s="49" t="s">
        <v>35</v>
      </c>
      <c r="B16" s="50" t="s">
        <v>36</v>
      </c>
      <c r="C16" s="51">
        <v>2500.0500000000002</v>
      </c>
      <c r="D16" s="51">
        <v>8556.5</v>
      </c>
      <c r="E16" s="51">
        <v>11056.55</v>
      </c>
      <c r="F16" s="51">
        <v>0</v>
      </c>
      <c r="G16" s="51">
        <v>0</v>
      </c>
      <c r="H16" s="51">
        <v>0</v>
      </c>
      <c r="I16" s="51">
        <v>0</v>
      </c>
      <c r="J16" s="51">
        <v>1831.87</v>
      </c>
      <c r="K16" s="51">
        <v>290.58</v>
      </c>
      <c r="L16" s="51">
        <v>0</v>
      </c>
      <c r="M16" s="52">
        <v>-0.1</v>
      </c>
      <c r="N16" s="51">
        <v>0</v>
      </c>
      <c r="O16" s="51">
        <v>0</v>
      </c>
      <c r="P16" s="51">
        <v>2122.35</v>
      </c>
      <c r="Q16" s="51">
        <v>8934.2000000000007</v>
      </c>
      <c r="S16" s="14">
        <v>7751.2</v>
      </c>
      <c r="T16" s="51">
        <f>+Q16-S16</f>
        <v>1183.0000000000009</v>
      </c>
    </row>
    <row r="17" spans="1:20">
      <c r="A17" s="2" t="s">
        <v>37</v>
      </c>
      <c r="B17" s="1" t="s">
        <v>38</v>
      </c>
      <c r="C17" s="14">
        <v>7500</v>
      </c>
      <c r="D17" s="14">
        <v>0</v>
      </c>
      <c r="E17" s="14">
        <v>7500</v>
      </c>
      <c r="F17" s="14">
        <v>0</v>
      </c>
      <c r="G17" s="14">
        <v>0</v>
      </c>
      <c r="H17" s="14">
        <v>0</v>
      </c>
      <c r="I17" s="14">
        <v>0</v>
      </c>
      <c r="J17" s="14">
        <v>1054.74</v>
      </c>
      <c r="K17" s="14">
        <v>204.22</v>
      </c>
      <c r="L17" s="14">
        <v>0</v>
      </c>
      <c r="M17" s="14">
        <v>0.04</v>
      </c>
      <c r="N17" s="14">
        <v>0</v>
      </c>
      <c r="O17" s="14">
        <v>0</v>
      </c>
      <c r="P17" s="14">
        <v>1259</v>
      </c>
      <c r="Q17" s="14">
        <v>6241</v>
      </c>
    </row>
    <row r="18" spans="1:20">
      <c r="A18" s="2" t="s">
        <v>39</v>
      </c>
      <c r="B18" s="1" t="s">
        <v>40</v>
      </c>
      <c r="C18" s="14">
        <v>1200.5999999999999</v>
      </c>
      <c r="D18" s="14">
        <v>2088</v>
      </c>
      <c r="E18" s="14">
        <v>3288.6</v>
      </c>
      <c r="F18" s="14">
        <v>0</v>
      </c>
      <c r="G18" s="14">
        <v>0</v>
      </c>
      <c r="H18" s="14">
        <v>0</v>
      </c>
      <c r="I18" s="14">
        <v>0</v>
      </c>
      <c r="J18" s="14">
        <v>128.66</v>
      </c>
      <c r="K18" s="14">
        <v>69.09</v>
      </c>
      <c r="L18" s="14">
        <v>0</v>
      </c>
      <c r="M18" s="15">
        <v>-0.15</v>
      </c>
      <c r="N18" s="14">
        <v>0</v>
      </c>
      <c r="O18" s="14">
        <v>0</v>
      </c>
      <c r="P18" s="14">
        <v>197.6</v>
      </c>
      <c r="Q18" s="14">
        <v>3091</v>
      </c>
    </row>
    <row r="19" spans="1:20" s="50" customFormat="1">
      <c r="A19" s="49" t="s">
        <v>41</v>
      </c>
      <c r="B19" s="50" t="s">
        <v>42</v>
      </c>
      <c r="C19" s="51">
        <v>10000.049999999999</v>
      </c>
      <c r="D19" s="51">
        <v>34188.370000000003</v>
      </c>
      <c r="E19" s="51">
        <v>44188.42</v>
      </c>
      <c r="F19" s="51">
        <v>15</v>
      </c>
      <c r="G19" s="51">
        <v>0</v>
      </c>
      <c r="H19" s="51">
        <v>3987</v>
      </c>
      <c r="I19" s="51">
        <v>0</v>
      </c>
      <c r="J19" s="51">
        <v>11769.57</v>
      </c>
      <c r="K19" s="51">
        <v>771.98</v>
      </c>
      <c r="L19" s="51">
        <v>0</v>
      </c>
      <c r="M19" s="52">
        <v>-0.13</v>
      </c>
      <c r="N19" s="51">
        <v>0</v>
      </c>
      <c r="O19" s="51">
        <v>0</v>
      </c>
      <c r="P19" s="51">
        <v>16543.419999999998</v>
      </c>
      <c r="Q19" s="51">
        <v>27645</v>
      </c>
      <c r="S19" s="14">
        <v>24986.400000000001</v>
      </c>
      <c r="T19" s="51">
        <f>+Q19-S19</f>
        <v>2658.5999999999985</v>
      </c>
    </row>
    <row r="20" spans="1:20">
      <c r="A20" s="2" t="s">
        <v>43</v>
      </c>
      <c r="B20" s="1" t="s">
        <v>44</v>
      </c>
      <c r="C20" s="14">
        <v>2166.71</v>
      </c>
      <c r="D20" s="14">
        <v>2836</v>
      </c>
      <c r="E20" s="14">
        <v>5002.71</v>
      </c>
      <c r="F20" s="14">
        <v>0</v>
      </c>
      <c r="G20" s="14">
        <v>0</v>
      </c>
      <c r="H20" s="14">
        <v>0</v>
      </c>
      <c r="I20" s="14">
        <v>0</v>
      </c>
      <c r="J20" s="14">
        <v>524.03</v>
      </c>
      <c r="K20" s="14">
        <v>99.6</v>
      </c>
      <c r="L20" s="14">
        <v>0</v>
      </c>
      <c r="M20" s="14">
        <v>0.08</v>
      </c>
      <c r="N20" s="14">
        <v>0</v>
      </c>
      <c r="O20" s="14">
        <v>0</v>
      </c>
      <c r="P20" s="14">
        <v>623.71</v>
      </c>
      <c r="Q20" s="14">
        <v>4379</v>
      </c>
    </row>
    <row r="21" spans="1:20">
      <c r="A21" s="2" t="s">
        <v>45</v>
      </c>
      <c r="B21" s="1" t="s">
        <v>46</v>
      </c>
      <c r="C21" s="14">
        <v>3249.9</v>
      </c>
      <c r="D21" s="14">
        <v>216.66</v>
      </c>
      <c r="E21" s="14">
        <v>3466.56</v>
      </c>
      <c r="F21" s="14">
        <v>0</v>
      </c>
      <c r="G21" s="14">
        <v>0</v>
      </c>
      <c r="H21" s="14">
        <v>0</v>
      </c>
      <c r="I21" s="14">
        <v>0</v>
      </c>
      <c r="J21" s="14">
        <v>148.02000000000001</v>
      </c>
      <c r="K21" s="14">
        <v>91.94</v>
      </c>
      <c r="L21" s="14">
        <v>0</v>
      </c>
      <c r="M21" s="14">
        <v>0</v>
      </c>
      <c r="N21" s="14">
        <v>0</v>
      </c>
      <c r="O21" s="14">
        <v>0</v>
      </c>
      <c r="P21" s="14">
        <v>239.96</v>
      </c>
      <c r="Q21" s="14">
        <v>3226.6</v>
      </c>
    </row>
    <row r="22" spans="1:20">
      <c r="A22" s="2" t="s">
        <v>47</v>
      </c>
      <c r="B22" s="1" t="s">
        <v>48</v>
      </c>
      <c r="C22" s="14">
        <v>2500.0500000000002</v>
      </c>
      <c r="D22" s="14">
        <v>2836</v>
      </c>
      <c r="E22" s="14">
        <v>5336.05</v>
      </c>
      <c r="F22" s="14">
        <v>0</v>
      </c>
      <c r="G22" s="14">
        <v>0</v>
      </c>
      <c r="H22" s="14">
        <v>0</v>
      </c>
      <c r="I22" s="14">
        <v>0</v>
      </c>
      <c r="J22" s="14">
        <v>592.52</v>
      </c>
      <c r="K22" s="14">
        <v>109.12</v>
      </c>
      <c r="L22" s="14">
        <v>0</v>
      </c>
      <c r="M22" s="14">
        <v>0.01</v>
      </c>
      <c r="N22" s="14">
        <v>0</v>
      </c>
      <c r="O22" s="14">
        <v>0</v>
      </c>
      <c r="P22" s="14">
        <v>701.65</v>
      </c>
      <c r="Q22" s="14">
        <v>4634.3999999999996</v>
      </c>
    </row>
    <row r="23" spans="1:20">
      <c r="A23" s="2" t="s">
        <v>49</v>
      </c>
      <c r="B23" s="1" t="s">
        <v>50</v>
      </c>
      <c r="C23" s="14">
        <v>2500.0500000000002</v>
      </c>
      <c r="D23" s="14">
        <v>18656.04</v>
      </c>
      <c r="E23" s="14">
        <v>21156.09</v>
      </c>
      <c r="F23" s="14">
        <v>0</v>
      </c>
      <c r="G23" s="14">
        <v>0</v>
      </c>
      <c r="H23" s="14">
        <v>0</v>
      </c>
      <c r="I23" s="14">
        <v>0</v>
      </c>
      <c r="J23" s="14">
        <v>4531.4799999999996</v>
      </c>
      <c r="K23" s="14">
        <v>62.14</v>
      </c>
      <c r="L23" s="14">
        <v>0</v>
      </c>
      <c r="M23" s="14">
        <v>7.0000000000000007E-2</v>
      </c>
      <c r="N23" s="14">
        <v>0</v>
      </c>
      <c r="O23" s="14">
        <v>0</v>
      </c>
      <c r="P23" s="14">
        <v>4593.6899999999996</v>
      </c>
      <c r="Q23" s="14">
        <v>16562.400000000001</v>
      </c>
    </row>
    <row r="24" spans="1:20">
      <c r="A24" s="2" t="s">
        <v>51</v>
      </c>
      <c r="B24" s="1" t="s">
        <v>52</v>
      </c>
      <c r="C24" s="14">
        <v>1120.56</v>
      </c>
      <c r="D24" s="14">
        <v>3960</v>
      </c>
      <c r="E24" s="14">
        <v>5080.5600000000004</v>
      </c>
      <c r="F24" s="14">
        <v>0</v>
      </c>
      <c r="G24" s="14">
        <v>0</v>
      </c>
      <c r="H24" s="14">
        <v>0</v>
      </c>
      <c r="I24" s="14">
        <v>0</v>
      </c>
      <c r="J24" s="14">
        <v>537.98</v>
      </c>
      <c r="K24" s="14">
        <v>86.75</v>
      </c>
      <c r="L24" s="14">
        <v>0</v>
      </c>
      <c r="M24" s="15">
        <v>-0.17</v>
      </c>
      <c r="N24" s="14">
        <v>0</v>
      </c>
      <c r="O24" s="14">
        <v>0</v>
      </c>
      <c r="P24" s="14">
        <v>624.55999999999995</v>
      </c>
      <c r="Q24" s="14">
        <v>4456</v>
      </c>
    </row>
    <row r="25" spans="1:20">
      <c r="A25" s="2" t="s">
        <v>53</v>
      </c>
      <c r="B25" s="1" t="s">
        <v>54</v>
      </c>
      <c r="C25" s="14">
        <v>1200.5999999999999</v>
      </c>
      <c r="D25" s="14">
        <v>2940</v>
      </c>
      <c r="E25" s="14">
        <v>4140.6000000000004</v>
      </c>
      <c r="F25" s="14">
        <v>0</v>
      </c>
      <c r="G25" s="14">
        <v>0</v>
      </c>
      <c r="H25" s="14">
        <v>0</v>
      </c>
      <c r="I25" s="14">
        <v>0</v>
      </c>
      <c r="J25" s="14">
        <v>371.53</v>
      </c>
      <c r="K25" s="14">
        <v>102.96</v>
      </c>
      <c r="L25" s="14">
        <v>0</v>
      </c>
      <c r="M25" s="14">
        <v>0.11</v>
      </c>
      <c r="N25" s="14">
        <v>0</v>
      </c>
      <c r="O25" s="14">
        <v>0</v>
      </c>
      <c r="P25" s="14">
        <v>474.6</v>
      </c>
      <c r="Q25" s="14">
        <v>3666</v>
      </c>
    </row>
    <row r="26" spans="1:20">
      <c r="A26" s="2" t="s">
        <v>55</v>
      </c>
      <c r="B26" s="1" t="s">
        <v>56</v>
      </c>
      <c r="C26" s="14">
        <v>2500.0500000000002</v>
      </c>
      <c r="D26" s="14">
        <v>24050</v>
      </c>
      <c r="E26" s="14">
        <v>26550.05</v>
      </c>
      <c r="F26" s="14">
        <v>15</v>
      </c>
      <c r="G26" s="14">
        <v>234.64</v>
      </c>
      <c r="H26" s="14">
        <v>0</v>
      </c>
      <c r="I26" s="14">
        <v>0</v>
      </c>
      <c r="J26" s="14">
        <v>6149.67</v>
      </c>
      <c r="K26" s="14">
        <v>517.67999999999995</v>
      </c>
      <c r="L26" s="14">
        <v>0</v>
      </c>
      <c r="M26" s="14">
        <v>0.06</v>
      </c>
      <c r="N26" s="14">
        <v>0</v>
      </c>
      <c r="O26" s="14">
        <v>0</v>
      </c>
      <c r="P26" s="14">
        <v>6917.05</v>
      </c>
      <c r="Q26" s="14">
        <v>19633</v>
      </c>
    </row>
    <row r="27" spans="1:20">
      <c r="A27" s="2" t="s">
        <v>57</v>
      </c>
      <c r="B27" s="1" t="s">
        <v>58</v>
      </c>
      <c r="C27" s="14">
        <v>3033.38</v>
      </c>
      <c r="D27" s="14">
        <v>0</v>
      </c>
      <c r="E27" s="14">
        <v>3033.38</v>
      </c>
      <c r="F27" s="14">
        <v>0</v>
      </c>
      <c r="G27" s="14">
        <v>0</v>
      </c>
      <c r="H27" s="14">
        <v>0</v>
      </c>
      <c r="I27" s="14">
        <v>0</v>
      </c>
      <c r="J27" s="14">
        <v>80.62</v>
      </c>
      <c r="K27" s="14">
        <v>75.31</v>
      </c>
      <c r="L27" s="14">
        <v>0</v>
      </c>
      <c r="M27" s="14">
        <v>0.05</v>
      </c>
      <c r="N27" s="14">
        <v>0</v>
      </c>
      <c r="O27" s="14">
        <v>0</v>
      </c>
      <c r="P27" s="14">
        <v>155.97999999999999</v>
      </c>
      <c r="Q27" s="14">
        <v>2877.4</v>
      </c>
    </row>
    <row r="28" spans="1:20" s="50" customFormat="1">
      <c r="A28" s="49" t="s">
        <v>59</v>
      </c>
      <c r="B28" s="50" t="s">
        <v>60</v>
      </c>
      <c r="C28" s="51">
        <v>20000.099999999999</v>
      </c>
      <c r="D28" s="51">
        <v>111301.74</v>
      </c>
      <c r="E28" s="51">
        <v>131301.84</v>
      </c>
      <c r="F28" s="51">
        <v>0</v>
      </c>
      <c r="G28" s="51">
        <v>0</v>
      </c>
      <c r="H28" s="51">
        <v>0</v>
      </c>
      <c r="I28" s="51">
        <v>0</v>
      </c>
      <c r="J28" s="51">
        <v>41467.599999999999</v>
      </c>
      <c r="K28" s="51">
        <v>771.98</v>
      </c>
      <c r="L28" s="51">
        <v>0</v>
      </c>
      <c r="M28" s="51">
        <v>0.06</v>
      </c>
      <c r="N28" s="51">
        <v>0</v>
      </c>
      <c r="O28" s="51">
        <v>0</v>
      </c>
      <c r="P28" s="51">
        <v>42239.64</v>
      </c>
      <c r="Q28" s="51">
        <v>89062.2</v>
      </c>
      <c r="S28" s="14">
        <v>87231.8</v>
      </c>
      <c r="T28" s="51">
        <f>+Q28-S28</f>
        <v>1830.3999999999942</v>
      </c>
    </row>
    <row r="29" spans="1:20">
      <c r="A29" s="2" t="s">
        <v>61</v>
      </c>
      <c r="B29" s="1" t="s">
        <v>62</v>
      </c>
      <c r="C29" s="14">
        <v>2499.9</v>
      </c>
      <c r="D29" s="14">
        <v>0</v>
      </c>
      <c r="E29" s="14">
        <v>2499.9</v>
      </c>
      <c r="F29" s="14">
        <v>0</v>
      </c>
      <c r="G29" s="14">
        <v>0</v>
      </c>
      <c r="H29" s="14">
        <v>0</v>
      </c>
      <c r="I29" s="14">
        <v>0</v>
      </c>
      <c r="J29" s="14">
        <v>7.65</v>
      </c>
      <c r="K29" s="14">
        <v>62.06</v>
      </c>
      <c r="L29" s="14">
        <v>0</v>
      </c>
      <c r="M29" s="15">
        <v>-0.01</v>
      </c>
      <c r="N29" s="14">
        <v>0</v>
      </c>
      <c r="O29" s="14">
        <v>0</v>
      </c>
      <c r="P29" s="14">
        <v>69.7</v>
      </c>
      <c r="Q29" s="14">
        <v>2430.1999999999998</v>
      </c>
    </row>
    <row r="30" spans="1:20">
      <c r="A30" s="2" t="s">
        <v>63</v>
      </c>
      <c r="B30" s="1" t="s">
        <v>64</v>
      </c>
      <c r="C30" s="14">
        <v>2500.0500000000002</v>
      </c>
      <c r="D30" s="14">
        <v>8252</v>
      </c>
      <c r="E30" s="14">
        <v>10752.05</v>
      </c>
      <c r="F30" s="14">
        <v>0</v>
      </c>
      <c r="G30" s="14">
        <v>0</v>
      </c>
      <c r="H30" s="14">
        <v>0</v>
      </c>
      <c r="I30" s="14">
        <v>0</v>
      </c>
      <c r="J30" s="14">
        <v>1760.25</v>
      </c>
      <c r="K30" s="14">
        <v>191.94</v>
      </c>
      <c r="L30" s="14">
        <v>0</v>
      </c>
      <c r="M30" s="14">
        <v>0.06</v>
      </c>
      <c r="N30" s="14">
        <v>0</v>
      </c>
      <c r="O30" s="14">
        <v>0</v>
      </c>
      <c r="P30" s="14">
        <v>1952.25</v>
      </c>
      <c r="Q30" s="14">
        <v>8799.7999999999993</v>
      </c>
    </row>
    <row r="31" spans="1:20">
      <c r="A31" s="2" t="s">
        <v>65</v>
      </c>
      <c r="B31" s="1" t="s">
        <v>66</v>
      </c>
      <c r="C31" s="14">
        <v>38036.25</v>
      </c>
      <c r="D31" s="14">
        <v>0</v>
      </c>
      <c r="E31" s="14">
        <v>38036.25</v>
      </c>
      <c r="F31" s="14">
        <v>15</v>
      </c>
      <c r="G31" s="14">
        <v>310.38</v>
      </c>
      <c r="H31" s="14">
        <v>0</v>
      </c>
      <c r="I31" s="14">
        <v>0</v>
      </c>
      <c r="J31" s="14">
        <v>9739.48</v>
      </c>
      <c r="K31" s="14">
        <v>771.98</v>
      </c>
      <c r="L31" s="14">
        <v>0</v>
      </c>
      <c r="M31" s="14">
        <v>0.01</v>
      </c>
      <c r="N31" s="14">
        <v>0</v>
      </c>
      <c r="O31" s="14">
        <v>0</v>
      </c>
      <c r="P31" s="14">
        <v>10836.85</v>
      </c>
      <c r="Q31" s="14">
        <v>27199.4</v>
      </c>
    </row>
    <row r="32" spans="1:20">
      <c r="A32" s="2" t="s">
        <v>67</v>
      </c>
      <c r="B32" s="1" t="s">
        <v>68</v>
      </c>
      <c r="C32" s="14">
        <v>7500</v>
      </c>
      <c r="D32" s="14">
        <v>13076.51</v>
      </c>
      <c r="E32" s="14">
        <v>20576.509999999998</v>
      </c>
      <c r="F32" s="14">
        <v>15</v>
      </c>
      <c r="G32" s="14">
        <v>1252.6400000000001</v>
      </c>
      <c r="H32" s="14">
        <v>0</v>
      </c>
      <c r="I32" s="14">
        <v>0</v>
      </c>
      <c r="J32" s="14">
        <v>4357.6099999999997</v>
      </c>
      <c r="K32" s="14">
        <v>490.78</v>
      </c>
      <c r="L32" s="14">
        <v>0</v>
      </c>
      <c r="M32" s="14">
        <v>0.08</v>
      </c>
      <c r="N32" s="14">
        <v>0</v>
      </c>
      <c r="O32" s="14">
        <v>0</v>
      </c>
      <c r="P32" s="14">
        <v>6116.11</v>
      </c>
      <c r="Q32" s="14">
        <v>14460.4</v>
      </c>
    </row>
    <row r="33" spans="1:17">
      <c r="A33" s="2" t="s">
        <v>69</v>
      </c>
      <c r="B33" s="1" t="s">
        <v>70</v>
      </c>
      <c r="C33" s="14">
        <v>3499.95</v>
      </c>
      <c r="D33" s="14">
        <v>1500</v>
      </c>
      <c r="E33" s="14">
        <v>4999.95</v>
      </c>
      <c r="F33" s="14">
        <v>0</v>
      </c>
      <c r="G33" s="14">
        <v>0</v>
      </c>
      <c r="H33" s="14">
        <v>0</v>
      </c>
      <c r="I33" s="14">
        <v>0</v>
      </c>
      <c r="J33" s="14">
        <v>523.53</v>
      </c>
      <c r="K33" s="14">
        <v>104.57</v>
      </c>
      <c r="L33" s="14">
        <v>0</v>
      </c>
      <c r="M33" s="14">
        <v>0.05</v>
      </c>
      <c r="N33" s="14">
        <v>0</v>
      </c>
      <c r="O33" s="14">
        <v>0</v>
      </c>
      <c r="P33" s="14">
        <v>628.15</v>
      </c>
      <c r="Q33" s="14">
        <v>4371.8</v>
      </c>
    </row>
    <row r="34" spans="1:17">
      <c r="A34" s="2" t="s">
        <v>71</v>
      </c>
      <c r="B34" s="1" t="s">
        <v>72</v>
      </c>
      <c r="C34" s="14">
        <v>3750</v>
      </c>
      <c r="D34" s="14">
        <v>0</v>
      </c>
      <c r="E34" s="14">
        <v>3750</v>
      </c>
      <c r="F34" s="14">
        <v>0</v>
      </c>
      <c r="G34" s="14">
        <v>0</v>
      </c>
      <c r="H34" s="14">
        <v>0</v>
      </c>
      <c r="I34" s="14">
        <v>0</v>
      </c>
      <c r="J34" s="14">
        <v>309.02999999999997</v>
      </c>
      <c r="K34" s="14">
        <v>95.32</v>
      </c>
      <c r="L34" s="14">
        <v>0</v>
      </c>
      <c r="M34" s="15">
        <v>-0.15</v>
      </c>
      <c r="N34" s="14">
        <v>0</v>
      </c>
      <c r="O34" s="14">
        <v>0</v>
      </c>
      <c r="P34" s="14">
        <v>404.2</v>
      </c>
      <c r="Q34" s="14">
        <v>3345.8</v>
      </c>
    </row>
    <row r="35" spans="1:17">
      <c r="A35" s="2" t="s">
        <v>73</v>
      </c>
      <c r="B35" s="1" t="s">
        <v>74</v>
      </c>
      <c r="C35" s="14">
        <v>1200.5999999999999</v>
      </c>
      <c r="D35" s="14">
        <v>3441.31</v>
      </c>
      <c r="E35" s="14">
        <v>4641.91</v>
      </c>
      <c r="F35" s="14">
        <v>0</v>
      </c>
      <c r="G35" s="14">
        <v>0</v>
      </c>
      <c r="H35" s="14">
        <v>0</v>
      </c>
      <c r="I35" s="14">
        <v>0</v>
      </c>
      <c r="J35" s="14">
        <v>459.37</v>
      </c>
      <c r="K35" s="14">
        <v>115.03</v>
      </c>
      <c r="L35" s="14">
        <v>0</v>
      </c>
      <c r="M35" s="14">
        <v>0</v>
      </c>
      <c r="N35" s="14">
        <v>0</v>
      </c>
      <c r="O35" s="14">
        <v>647.30999999999995</v>
      </c>
      <c r="P35" s="14">
        <v>1221.71</v>
      </c>
      <c r="Q35" s="14">
        <v>3420.2</v>
      </c>
    </row>
    <row r="36" spans="1:17">
      <c r="A36" s="2" t="s">
        <v>75</v>
      </c>
      <c r="B36" s="1" t="s">
        <v>76</v>
      </c>
      <c r="C36" s="14">
        <v>1200.5999999999999</v>
      </c>
      <c r="D36" s="14">
        <v>3180</v>
      </c>
      <c r="E36" s="14">
        <v>4380.6000000000004</v>
      </c>
      <c r="F36" s="14">
        <v>0</v>
      </c>
      <c r="G36" s="14">
        <v>0</v>
      </c>
      <c r="H36" s="14">
        <v>0</v>
      </c>
      <c r="I36" s="14">
        <v>0</v>
      </c>
      <c r="J36" s="14">
        <v>412.54</v>
      </c>
      <c r="K36" s="14">
        <v>86.73</v>
      </c>
      <c r="L36" s="14">
        <v>0</v>
      </c>
      <c r="M36" s="14">
        <v>0.13</v>
      </c>
      <c r="N36" s="14">
        <v>0</v>
      </c>
      <c r="O36" s="14">
        <v>0</v>
      </c>
      <c r="P36" s="14">
        <v>499.4</v>
      </c>
      <c r="Q36" s="14">
        <v>3881.2</v>
      </c>
    </row>
    <row r="37" spans="1:17">
      <c r="A37" s="2" t="s">
        <v>77</v>
      </c>
      <c r="B37" s="1" t="s">
        <v>78</v>
      </c>
      <c r="C37" s="14">
        <v>2500.0500000000002</v>
      </c>
      <c r="D37" s="14">
        <v>2836</v>
      </c>
      <c r="E37" s="14">
        <v>5336.05</v>
      </c>
      <c r="F37" s="14">
        <v>0</v>
      </c>
      <c r="G37" s="14">
        <v>0</v>
      </c>
      <c r="H37" s="14">
        <v>0</v>
      </c>
      <c r="I37" s="14">
        <v>0</v>
      </c>
      <c r="J37" s="14">
        <v>592.52</v>
      </c>
      <c r="K37" s="14">
        <v>109.2</v>
      </c>
      <c r="L37" s="14">
        <v>0</v>
      </c>
      <c r="M37" s="15">
        <v>-7.0000000000000007E-2</v>
      </c>
      <c r="N37" s="14">
        <v>0</v>
      </c>
      <c r="O37" s="14">
        <v>0</v>
      </c>
      <c r="P37" s="14">
        <v>701.65</v>
      </c>
      <c r="Q37" s="14">
        <v>4634.3999999999996</v>
      </c>
    </row>
    <row r="38" spans="1:17">
      <c r="A38" s="2" t="s">
        <v>79</v>
      </c>
      <c r="B38" s="1" t="s">
        <v>80</v>
      </c>
      <c r="C38" s="14">
        <v>2500.0500000000002</v>
      </c>
      <c r="D38" s="14">
        <v>2836</v>
      </c>
      <c r="E38" s="14">
        <v>5336.05</v>
      </c>
      <c r="F38" s="14">
        <v>0</v>
      </c>
      <c r="G38" s="14">
        <v>0</v>
      </c>
      <c r="H38" s="14">
        <v>0</v>
      </c>
      <c r="I38" s="14">
        <v>0</v>
      </c>
      <c r="J38" s="14">
        <v>592.52</v>
      </c>
      <c r="K38" s="14">
        <v>73.19</v>
      </c>
      <c r="L38" s="14">
        <v>0</v>
      </c>
      <c r="M38" s="15">
        <v>-0.06</v>
      </c>
      <c r="N38" s="14">
        <v>0</v>
      </c>
      <c r="O38" s="14">
        <v>0</v>
      </c>
      <c r="P38" s="14">
        <v>665.65</v>
      </c>
      <c r="Q38" s="14">
        <v>4670.3999999999996</v>
      </c>
    </row>
    <row r="39" spans="1:17">
      <c r="A39" s="2" t="s">
        <v>81</v>
      </c>
      <c r="B39" s="1" t="s">
        <v>82</v>
      </c>
      <c r="C39" s="14">
        <v>1200.5999999999999</v>
      </c>
      <c r="D39" s="14">
        <v>5872</v>
      </c>
      <c r="E39" s="14">
        <v>7072.6</v>
      </c>
      <c r="F39" s="14">
        <v>0</v>
      </c>
      <c r="G39" s="14">
        <v>0</v>
      </c>
      <c r="H39" s="14">
        <v>0</v>
      </c>
      <c r="I39" s="14">
        <v>0</v>
      </c>
      <c r="J39" s="14">
        <v>963.44</v>
      </c>
      <c r="K39" s="14">
        <v>216.38</v>
      </c>
      <c r="L39" s="14">
        <v>0</v>
      </c>
      <c r="M39" s="15">
        <v>-0.02</v>
      </c>
      <c r="N39" s="14">
        <v>0</v>
      </c>
      <c r="O39" s="14">
        <v>0</v>
      </c>
      <c r="P39" s="14">
        <v>1179.8</v>
      </c>
      <c r="Q39" s="14">
        <v>5892.8</v>
      </c>
    </row>
    <row r="40" spans="1:17">
      <c r="A40" s="2" t="s">
        <v>83</v>
      </c>
      <c r="B40" s="1" t="s">
        <v>84</v>
      </c>
      <c r="C40" s="14">
        <v>1200.5999999999999</v>
      </c>
      <c r="D40" s="14">
        <v>3855</v>
      </c>
      <c r="E40" s="14">
        <v>5055.6000000000004</v>
      </c>
      <c r="F40" s="14">
        <v>0</v>
      </c>
      <c r="G40" s="14">
        <v>0</v>
      </c>
      <c r="H40" s="14">
        <v>0</v>
      </c>
      <c r="I40" s="14">
        <v>0</v>
      </c>
      <c r="J40" s="14">
        <v>533.5</v>
      </c>
      <c r="K40" s="14">
        <v>136.32</v>
      </c>
      <c r="L40" s="14">
        <v>0</v>
      </c>
      <c r="M40" s="15">
        <v>-0.02</v>
      </c>
      <c r="N40" s="14">
        <v>0</v>
      </c>
      <c r="O40" s="14">
        <v>350</v>
      </c>
      <c r="P40" s="14">
        <v>1019.8</v>
      </c>
      <c r="Q40" s="14">
        <v>4035.8</v>
      </c>
    </row>
    <row r="41" spans="1:17">
      <c r="A41" s="2" t="s">
        <v>85</v>
      </c>
      <c r="B41" s="1" t="s">
        <v>86</v>
      </c>
      <c r="C41" s="14">
        <v>3000</v>
      </c>
      <c r="D41" s="14">
        <v>3558.4</v>
      </c>
      <c r="E41" s="14">
        <v>6558.4</v>
      </c>
      <c r="F41" s="14">
        <v>0</v>
      </c>
      <c r="G41" s="14">
        <v>0</v>
      </c>
      <c r="H41" s="14">
        <v>0</v>
      </c>
      <c r="I41" s="14">
        <v>0</v>
      </c>
      <c r="J41" s="14">
        <v>853.61</v>
      </c>
      <c r="K41" s="14">
        <v>242.68</v>
      </c>
      <c r="L41" s="14">
        <v>0</v>
      </c>
      <c r="M41" s="15">
        <v>-0.09</v>
      </c>
      <c r="N41" s="14">
        <v>0</v>
      </c>
      <c r="O41" s="14">
        <v>0</v>
      </c>
      <c r="P41" s="14">
        <v>1096.2</v>
      </c>
      <c r="Q41" s="14">
        <v>5462.2</v>
      </c>
    </row>
    <row r="42" spans="1:17">
      <c r="A42" s="2" t="s">
        <v>87</v>
      </c>
      <c r="B42" s="1" t="s">
        <v>88</v>
      </c>
      <c r="C42" s="14">
        <v>2250</v>
      </c>
      <c r="D42" s="14">
        <v>1185.5999999999999</v>
      </c>
      <c r="E42" s="14">
        <v>3435.6</v>
      </c>
      <c r="F42" s="14">
        <v>0</v>
      </c>
      <c r="G42" s="14">
        <v>0</v>
      </c>
      <c r="H42" s="14">
        <v>0</v>
      </c>
      <c r="I42" s="14">
        <v>0</v>
      </c>
      <c r="J42" s="14">
        <v>144.65</v>
      </c>
      <c r="K42" s="14">
        <v>114.37</v>
      </c>
      <c r="L42" s="14">
        <v>0</v>
      </c>
      <c r="M42" s="15">
        <v>-0.02</v>
      </c>
      <c r="N42" s="14">
        <v>0</v>
      </c>
      <c r="O42" s="14">
        <v>0</v>
      </c>
      <c r="P42" s="14">
        <v>259</v>
      </c>
      <c r="Q42" s="14">
        <v>3176.6</v>
      </c>
    </row>
    <row r="43" spans="1:17">
      <c r="A43" s="2" t="s">
        <v>89</v>
      </c>
      <c r="B43" s="1" t="s">
        <v>90</v>
      </c>
      <c r="C43" s="14">
        <v>3250.05</v>
      </c>
      <c r="D43" s="14">
        <v>216.66</v>
      </c>
      <c r="E43" s="14">
        <v>3466.71</v>
      </c>
      <c r="F43" s="14">
        <v>15</v>
      </c>
      <c r="G43" s="14">
        <v>0</v>
      </c>
      <c r="H43" s="14">
        <v>321.38</v>
      </c>
      <c r="I43" s="14">
        <v>0</v>
      </c>
      <c r="J43" s="14">
        <v>148.04</v>
      </c>
      <c r="K43" s="14">
        <v>125.01</v>
      </c>
      <c r="L43" s="14">
        <v>0</v>
      </c>
      <c r="M43" s="15">
        <v>-0.12</v>
      </c>
      <c r="N43" s="14">
        <v>0</v>
      </c>
      <c r="O43" s="14">
        <v>0</v>
      </c>
      <c r="P43" s="14">
        <v>609.30999999999995</v>
      </c>
      <c r="Q43" s="14">
        <v>2857.4</v>
      </c>
    </row>
    <row r="44" spans="1:17">
      <c r="A44" s="2" t="s">
        <v>91</v>
      </c>
      <c r="B44" s="1" t="s">
        <v>92</v>
      </c>
      <c r="C44" s="14">
        <v>1750.05</v>
      </c>
      <c r="D44" s="14">
        <v>9396.76</v>
      </c>
      <c r="E44" s="14">
        <v>11146.81</v>
      </c>
      <c r="F44" s="14">
        <v>0</v>
      </c>
      <c r="G44" s="14">
        <v>0</v>
      </c>
      <c r="H44" s="14">
        <v>0</v>
      </c>
      <c r="I44" s="14">
        <v>0</v>
      </c>
      <c r="J44" s="14">
        <v>1853.1</v>
      </c>
      <c r="K44" s="14">
        <v>180.72</v>
      </c>
      <c r="L44" s="14">
        <v>0</v>
      </c>
      <c r="M44" s="15">
        <v>-0.01</v>
      </c>
      <c r="N44" s="14">
        <v>0</v>
      </c>
      <c r="O44" s="14">
        <v>0</v>
      </c>
      <c r="P44" s="14">
        <v>2033.81</v>
      </c>
      <c r="Q44" s="14">
        <v>9113</v>
      </c>
    </row>
    <row r="45" spans="1:17">
      <c r="A45" s="2" t="s">
        <v>93</v>
      </c>
      <c r="B45" s="1" t="s">
        <v>94</v>
      </c>
      <c r="C45" s="14">
        <v>2750.1</v>
      </c>
      <c r="D45" s="14">
        <v>5243.16</v>
      </c>
      <c r="E45" s="14">
        <v>7993.26</v>
      </c>
      <c r="F45" s="14">
        <v>0</v>
      </c>
      <c r="G45" s="14">
        <v>0</v>
      </c>
      <c r="H45" s="14">
        <v>0</v>
      </c>
      <c r="I45" s="14">
        <v>0</v>
      </c>
      <c r="J45" s="14">
        <v>1160.0999999999999</v>
      </c>
      <c r="K45" s="14">
        <v>209.5</v>
      </c>
      <c r="L45" s="14">
        <v>0</v>
      </c>
      <c r="M45" s="14">
        <v>0.06</v>
      </c>
      <c r="N45" s="14">
        <v>0</v>
      </c>
      <c r="O45" s="14">
        <v>0</v>
      </c>
      <c r="P45" s="14">
        <v>1369.66</v>
      </c>
      <c r="Q45" s="14">
        <v>6623.6</v>
      </c>
    </row>
    <row r="46" spans="1:17">
      <c r="A46" s="2" t="s">
        <v>95</v>
      </c>
      <c r="B46" s="1" t="s">
        <v>96</v>
      </c>
      <c r="C46" s="14">
        <v>3750</v>
      </c>
      <c r="D46" s="14">
        <v>27686.01</v>
      </c>
      <c r="E46" s="14">
        <v>31436.01</v>
      </c>
      <c r="F46" s="14">
        <v>15</v>
      </c>
      <c r="G46" s="14">
        <v>355.67</v>
      </c>
      <c r="H46" s="14">
        <v>0</v>
      </c>
      <c r="I46" s="14">
        <v>0</v>
      </c>
      <c r="J46" s="14">
        <v>7627.4</v>
      </c>
      <c r="K46" s="14">
        <v>493.26</v>
      </c>
      <c r="L46" s="14">
        <v>0</v>
      </c>
      <c r="M46" s="14">
        <v>0.08</v>
      </c>
      <c r="N46" s="14">
        <v>0</v>
      </c>
      <c r="O46" s="14">
        <v>0</v>
      </c>
      <c r="P46" s="14">
        <v>8491.41</v>
      </c>
      <c r="Q46" s="14">
        <v>22944.6</v>
      </c>
    </row>
    <row r="47" spans="1:17">
      <c r="A47" s="2" t="s">
        <v>97</v>
      </c>
      <c r="B47" s="1" t="s">
        <v>98</v>
      </c>
      <c r="C47" s="14">
        <v>2000.1</v>
      </c>
      <c r="D47" s="14">
        <v>1450</v>
      </c>
      <c r="E47" s="14">
        <v>3450.1</v>
      </c>
      <c r="F47" s="14">
        <v>0</v>
      </c>
      <c r="G47" s="14">
        <v>0</v>
      </c>
      <c r="H47" s="14">
        <v>0</v>
      </c>
      <c r="I47" s="14">
        <v>0</v>
      </c>
      <c r="J47" s="14">
        <v>146.22999999999999</v>
      </c>
      <c r="K47" s="14">
        <v>80</v>
      </c>
      <c r="L47" s="14">
        <v>0</v>
      </c>
      <c r="M47" s="15">
        <v>-0.13</v>
      </c>
      <c r="N47" s="14">
        <v>0</v>
      </c>
      <c r="O47" s="14">
        <v>0</v>
      </c>
      <c r="P47" s="14">
        <v>226.1</v>
      </c>
      <c r="Q47" s="14">
        <v>3224</v>
      </c>
    </row>
    <row r="48" spans="1:17">
      <c r="A48" s="2" t="s">
        <v>99</v>
      </c>
      <c r="B48" s="1" t="s">
        <v>100</v>
      </c>
      <c r="C48" s="14">
        <v>7000.05</v>
      </c>
      <c r="D48" s="14">
        <v>0</v>
      </c>
      <c r="E48" s="14">
        <v>7000.05</v>
      </c>
      <c r="F48" s="14">
        <v>0</v>
      </c>
      <c r="G48" s="14">
        <v>0</v>
      </c>
      <c r="H48" s="14">
        <v>0</v>
      </c>
      <c r="I48" s="14">
        <v>0</v>
      </c>
      <c r="J48" s="14">
        <v>947.95</v>
      </c>
      <c r="K48" s="14">
        <v>189.72</v>
      </c>
      <c r="L48" s="14">
        <v>0</v>
      </c>
      <c r="M48" s="15">
        <v>-0.02</v>
      </c>
      <c r="N48" s="14">
        <v>0</v>
      </c>
      <c r="O48" s="14">
        <v>0</v>
      </c>
      <c r="P48" s="14">
        <v>1137.6500000000001</v>
      </c>
      <c r="Q48" s="14">
        <v>5862.4</v>
      </c>
    </row>
    <row r="49" spans="1:20">
      <c r="A49" s="2" t="s">
        <v>101</v>
      </c>
      <c r="B49" s="1" t="s">
        <v>102</v>
      </c>
      <c r="C49" s="14">
        <v>1200.5999999999999</v>
      </c>
      <c r="D49" s="14">
        <v>1470</v>
      </c>
      <c r="E49" s="14">
        <v>2670.6</v>
      </c>
      <c r="F49" s="14">
        <v>0</v>
      </c>
      <c r="G49" s="14">
        <v>0</v>
      </c>
      <c r="H49" s="14">
        <v>0</v>
      </c>
      <c r="I49" s="14">
        <v>0</v>
      </c>
      <c r="J49" s="14">
        <v>41.14</v>
      </c>
      <c r="K49" s="14">
        <v>71.650000000000006</v>
      </c>
      <c r="L49" s="14">
        <v>0</v>
      </c>
      <c r="M49" s="14">
        <v>0.01</v>
      </c>
      <c r="N49" s="14">
        <v>0</v>
      </c>
      <c r="O49" s="14">
        <v>0</v>
      </c>
      <c r="P49" s="14">
        <v>112.8</v>
      </c>
      <c r="Q49" s="14">
        <v>2557.8000000000002</v>
      </c>
    </row>
    <row r="50" spans="1:20">
      <c r="A50" s="2" t="s">
        <v>103</v>
      </c>
      <c r="B50" s="1" t="s">
        <v>104</v>
      </c>
      <c r="C50" s="14">
        <v>3249.9</v>
      </c>
      <c r="D50" s="14">
        <v>216.66</v>
      </c>
      <c r="E50" s="14">
        <v>3466.56</v>
      </c>
      <c r="F50" s="14">
        <v>0</v>
      </c>
      <c r="G50" s="14">
        <v>0</v>
      </c>
      <c r="H50" s="14">
        <v>0</v>
      </c>
      <c r="I50" s="14">
        <v>0</v>
      </c>
      <c r="J50" s="14">
        <v>148.02000000000001</v>
      </c>
      <c r="K50" s="14">
        <v>91.94</v>
      </c>
      <c r="L50" s="14">
        <v>0</v>
      </c>
      <c r="M50" s="14">
        <v>0</v>
      </c>
      <c r="N50" s="14">
        <v>0</v>
      </c>
      <c r="O50" s="14">
        <v>0</v>
      </c>
      <c r="P50" s="14">
        <v>239.96</v>
      </c>
      <c r="Q50" s="14">
        <v>3226.6</v>
      </c>
    </row>
    <row r="51" spans="1:20">
      <c r="A51" s="2" t="s">
        <v>105</v>
      </c>
      <c r="B51" s="1" t="s">
        <v>106</v>
      </c>
      <c r="C51" s="14">
        <v>1200.5999999999999</v>
      </c>
      <c r="D51" s="14">
        <v>2714.6</v>
      </c>
      <c r="E51" s="14">
        <v>3915.2</v>
      </c>
      <c r="F51" s="14">
        <v>0</v>
      </c>
      <c r="G51" s="14">
        <v>0</v>
      </c>
      <c r="H51" s="14">
        <v>0</v>
      </c>
      <c r="I51" s="14">
        <v>0</v>
      </c>
      <c r="J51" s="14">
        <v>335.46</v>
      </c>
      <c r="K51" s="14">
        <v>0</v>
      </c>
      <c r="L51" s="14">
        <v>0</v>
      </c>
      <c r="M51" s="14">
        <v>0.14000000000000001</v>
      </c>
      <c r="N51" s="14">
        <v>0</v>
      </c>
      <c r="O51" s="14">
        <v>0</v>
      </c>
      <c r="P51" s="14">
        <v>335.6</v>
      </c>
      <c r="Q51" s="14">
        <v>3579.6</v>
      </c>
    </row>
    <row r="52" spans="1:20">
      <c r="A52" s="2" t="s">
        <v>107</v>
      </c>
      <c r="B52" s="1" t="s">
        <v>108</v>
      </c>
      <c r="C52" s="14">
        <v>2799.9</v>
      </c>
      <c r="D52" s="14">
        <v>0</v>
      </c>
      <c r="E52" s="14">
        <v>2799.9</v>
      </c>
      <c r="F52" s="14">
        <v>0</v>
      </c>
      <c r="G52" s="14">
        <v>0</v>
      </c>
      <c r="H52" s="14">
        <v>0</v>
      </c>
      <c r="I52" s="14">
        <v>0</v>
      </c>
      <c r="J52" s="14">
        <v>55.21</v>
      </c>
      <c r="K52" s="14">
        <v>75.98</v>
      </c>
      <c r="L52" s="14">
        <v>0</v>
      </c>
      <c r="M52" s="15">
        <v>-0.09</v>
      </c>
      <c r="N52" s="14">
        <v>0</v>
      </c>
      <c r="O52" s="14">
        <v>0</v>
      </c>
      <c r="P52" s="14">
        <v>131.1</v>
      </c>
      <c r="Q52" s="14">
        <v>2668.8</v>
      </c>
    </row>
    <row r="53" spans="1:20">
      <c r="A53" s="2" t="s">
        <v>109</v>
      </c>
      <c r="B53" s="1" t="s">
        <v>110</v>
      </c>
      <c r="C53" s="14">
        <v>7500</v>
      </c>
      <c r="D53" s="14">
        <v>33456.129999999997</v>
      </c>
      <c r="E53" s="14">
        <v>40956.129999999997</v>
      </c>
      <c r="F53" s="14">
        <v>15</v>
      </c>
      <c r="G53" s="14">
        <v>915.16</v>
      </c>
      <c r="H53" s="14">
        <v>0</v>
      </c>
      <c r="I53" s="14">
        <v>0</v>
      </c>
      <c r="J53" s="14">
        <v>10673.84</v>
      </c>
      <c r="K53" s="14">
        <v>771.98</v>
      </c>
      <c r="L53" s="14">
        <v>0</v>
      </c>
      <c r="M53" s="15">
        <v>-0.05</v>
      </c>
      <c r="N53" s="14">
        <v>0</v>
      </c>
      <c r="O53" s="14">
        <v>0</v>
      </c>
      <c r="P53" s="14">
        <v>12375.93</v>
      </c>
      <c r="Q53" s="14">
        <v>28580.2</v>
      </c>
    </row>
    <row r="54" spans="1:20">
      <c r="A54" s="2" t="s">
        <v>111</v>
      </c>
      <c r="B54" s="1" t="s">
        <v>112</v>
      </c>
      <c r="C54" s="14">
        <v>1750.05</v>
      </c>
      <c r="D54" s="14">
        <v>12705.98</v>
      </c>
      <c r="E54" s="14">
        <v>14456.03</v>
      </c>
      <c r="F54" s="14">
        <v>15</v>
      </c>
      <c r="G54" s="14">
        <v>2083.52</v>
      </c>
      <c r="H54" s="14">
        <v>0</v>
      </c>
      <c r="I54" s="14">
        <v>0</v>
      </c>
      <c r="J54" s="14">
        <v>2631.43</v>
      </c>
      <c r="K54" s="14">
        <v>194.4</v>
      </c>
      <c r="L54" s="14">
        <v>0</v>
      </c>
      <c r="M54" s="14">
        <v>0.08</v>
      </c>
      <c r="N54" s="14">
        <v>0</v>
      </c>
      <c r="O54" s="14">
        <v>0</v>
      </c>
      <c r="P54" s="14">
        <v>4924.43</v>
      </c>
      <c r="Q54" s="14">
        <v>9531.6</v>
      </c>
    </row>
    <row r="55" spans="1:20">
      <c r="A55" s="2" t="s">
        <v>113</v>
      </c>
      <c r="B55" s="1" t="s">
        <v>114</v>
      </c>
      <c r="C55" s="14">
        <v>3000</v>
      </c>
      <c r="D55" s="14">
        <v>1000</v>
      </c>
      <c r="E55" s="14">
        <v>4000</v>
      </c>
      <c r="F55" s="14">
        <v>0</v>
      </c>
      <c r="G55" s="14">
        <v>0</v>
      </c>
      <c r="H55" s="14">
        <v>0</v>
      </c>
      <c r="I55" s="14">
        <v>0</v>
      </c>
      <c r="J55" s="14">
        <v>349.03</v>
      </c>
      <c r="K55" s="14">
        <v>115.04</v>
      </c>
      <c r="L55" s="14">
        <v>0</v>
      </c>
      <c r="M55" s="14">
        <v>0.13</v>
      </c>
      <c r="N55" s="14">
        <v>0</v>
      </c>
      <c r="O55" s="14">
        <v>0</v>
      </c>
      <c r="P55" s="14">
        <v>464.2</v>
      </c>
      <c r="Q55" s="14">
        <v>3535.8</v>
      </c>
    </row>
    <row r="56" spans="1:20">
      <c r="A56" s="2" t="s">
        <v>115</v>
      </c>
      <c r="B56" s="1" t="s">
        <v>116</v>
      </c>
      <c r="C56" s="14">
        <v>1200</v>
      </c>
      <c r="D56" s="14">
        <v>2735.88</v>
      </c>
      <c r="E56" s="14">
        <v>3935.88</v>
      </c>
      <c r="F56" s="14">
        <v>0</v>
      </c>
      <c r="G56" s="14">
        <v>0</v>
      </c>
      <c r="H56" s="14">
        <v>0</v>
      </c>
      <c r="I56" s="14">
        <v>0</v>
      </c>
      <c r="J56" s="14">
        <v>338.77</v>
      </c>
      <c r="K56" s="14">
        <v>78.849999999999994</v>
      </c>
      <c r="L56" s="14">
        <v>0</v>
      </c>
      <c r="M56" s="15">
        <v>-0.14000000000000001</v>
      </c>
      <c r="N56" s="14">
        <v>0</v>
      </c>
      <c r="O56" s="14">
        <v>0</v>
      </c>
      <c r="P56" s="14">
        <v>417.48</v>
      </c>
      <c r="Q56" s="14">
        <v>3518.4</v>
      </c>
    </row>
    <row r="57" spans="1:20">
      <c r="A57" s="2" t="s">
        <v>117</v>
      </c>
      <c r="B57" s="1" t="s">
        <v>118</v>
      </c>
      <c r="C57" s="14">
        <v>2333.3000000000002</v>
      </c>
      <c r="D57" s="14">
        <v>0</v>
      </c>
      <c r="E57" s="14">
        <v>2333.3000000000002</v>
      </c>
      <c r="F57" s="14">
        <v>0</v>
      </c>
      <c r="G57" s="14">
        <v>0</v>
      </c>
      <c r="H57" s="14">
        <v>0</v>
      </c>
      <c r="I57" s="15">
        <v>-10.47</v>
      </c>
      <c r="J57" s="14">
        <v>0</v>
      </c>
      <c r="K57" s="14">
        <v>58.63</v>
      </c>
      <c r="L57" s="14">
        <v>0</v>
      </c>
      <c r="M57" s="15">
        <v>-0.06</v>
      </c>
      <c r="N57" s="14">
        <v>0</v>
      </c>
      <c r="O57" s="14">
        <v>0</v>
      </c>
      <c r="P57" s="14">
        <v>48.1</v>
      </c>
      <c r="Q57" s="14">
        <v>2285.1999999999998</v>
      </c>
    </row>
    <row r="58" spans="1:20">
      <c r="A58" s="2" t="s">
        <v>119</v>
      </c>
      <c r="B58" s="1" t="s">
        <v>120</v>
      </c>
      <c r="C58" s="14">
        <v>3249.9</v>
      </c>
      <c r="D58" s="14">
        <v>649.98</v>
      </c>
      <c r="E58" s="14">
        <v>3899.88</v>
      </c>
      <c r="F58" s="14">
        <v>15</v>
      </c>
      <c r="G58" s="14">
        <v>1385.92</v>
      </c>
      <c r="H58" s="14">
        <v>0</v>
      </c>
      <c r="I58" s="14">
        <v>0</v>
      </c>
      <c r="J58" s="14">
        <v>333.01</v>
      </c>
      <c r="K58" s="14">
        <v>133.19999999999999</v>
      </c>
      <c r="L58" s="14">
        <v>0</v>
      </c>
      <c r="M58" s="15">
        <v>-0.05</v>
      </c>
      <c r="N58" s="14">
        <v>0</v>
      </c>
      <c r="O58" s="14">
        <v>0</v>
      </c>
      <c r="P58" s="14">
        <v>1867.08</v>
      </c>
      <c r="Q58" s="14">
        <v>2032.8</v>
      </c>
    </row>
    <row r="59" spans="1:20" s="50" customFormat="1">
      <c r="A59" s="49" t="s">
        <v>121</v>
      </c>
      <c r="B59" s="50" t="s">
        <v>122</v>
      </c>
      <c r="C59" s="51">
        <v>1999.95</v>
      </c>
      <c r="D59" s="51">
        <v>7121.32</v>
      </c>
      <c r="E59" s="51">
        <v>9121.27</v>
      </c>
      <c r="F59" s="51">
        <v>0</v>
      </c>
      <c r="G59" s="51">
        <v>0</v>
      </c>
      <c r="H59" s="51">
        <v>0</v>
      </c>
      <c r="I59" s="51">
        <v>0</v>
      </c>
      <c r="J59" s="51">
        <v>1401.04</v>
      </c>
      <c r="K59" s="51">
        <v>173.09</v>
      </c>
      <c r="L59" s="51">
        <v>0</v>
      </c>
      <c r="M59" s="52">
        <v>-0.06</v>
      </c>
      <c r="N59" s="51">
        <v>0</v>
      </c>
      <c r="O59" s="51">
        <v>0</v>
      </c>
      <c r="P59" s="51">
        <v>1574.07</v>
      </c>
      <c r="Q59" s="51">
        <v>7547.2</v>
      </c>
      <c r="S59" s="14">
        <v>6226.6</v>
      </c>
      <c r="T59" s="51">
        <f>+Q59-S59</f>
        <v>1320.5999999999995</v>
      </c>
    </row>
    <row r="60" spans="1:20">
      <c r="A60" s="2" t="s">
        <v>123</v>
      </c>
      <c r="B60" s="1" t="s">
        <v>124</v>
      </c>
      <c r="C60" s="14">
        <v>1200.5999999999999</v>
      </c>
      <c r="D60" s="14">
        <v>4428.5</v>
      </c>
      <c r="E60" s="14">
        <v>5629.1</v>
      </c>
      <c r="F60" s="14">
        <v>0</v>
      </c>
      <c r="G60" s="14">
        <v>0</v>
      </c>
      <c r="H60" s="14">
        <v>0</v>
      </c>
      <c r="I60" s="14">
        <v>0</v>
      </c>
      <c r="J60" s="14">
        <v>655.11</v>
      </c>
      <c r="K60" s="14">
        <v>134.31</v>
      </c>
      <c r="L60" s="14">
        <v>0</v>
      </c>
      <c r="M60" s="14">
        <v>0.08</v>
      </c>
      <c r="N60" s="14">
        <v>0</v>
      </c>
      <c r="O60" s="14">
        <v>0</v>
      </c>
      <c r="P60" s="14">
        <v>789.5</v>
      </c>
      <c r="Q60" s="14">
        <v>4839.6000000000004</v>
      </c>
    </row>
    <row r="61" spans="1:20">
      <c r="A61" s="2" t="s">
        <v>125</v>
      </c>
      <c r="B61" s="1" t="s">
        <v>126</v>
      </c>
      <c r="C61" s="14">
        <v>3000</v>
      </c>
      <c r="D61" s="14">
        <v>3000</v>
      </c>
      <c r="E61" s="14">
        <v>6000</v>
      </c>
      <c r="F61" s="14">
        <v>0</v>
      </c>
      <c r="G61" s="14">
        <v>0</v>
      </c>
      <c r="H61" s="14">
        <v>0</v>
      </c>
      <c r="I61" s="14">
        <v>0</v>
      </c>
      <c r="J61" s="14">
        <v>734.34</v>
      </c>
      <c r="K61" s="14">
        <v>135.18</v>
      </c>
      <c r="L61" s="14">
        <v>0</v>
      </c>
      <c r="M61" s="15">
        <v>-0.12</v>
      </c>
      <c r="N61" s="14">
        <v>0</v>
      </c>
      <c r="O61" s="14">
        <v>0</v>
      </c>
      <c r="P61" s="14">
        <v>869.4</v>
      </c>
      <c r="Q61" s="14">
        <v>5130.6000000000004</v>
      </c>
    </row>
    <row r="62" spans="1:20" s="50" customFormat="1">
      <c r="A62" s="49" t="s">
        <v>127</v>
      </c>
      <c r="B62" s="50" t="s">
        <v>128</v>
      </c>
      <c r="C62" s="51">
        <v>1866.62</v>
      </c>
      <c r="D62" s="51">
        <v>10467.9</v>
      </c>
      <c r="E62" s="51">
        <v>12334.52</v>
      </c>
      <c r="F62" s="51">
        <v>15</v>
      </c>
      <c r="G62" s="51">
        <v>326.41000000000003</v>
      </c>
      <c r="H62" s="51">
        <v>0</v>
      </c>
      <c r="I62" s="51">
        <v>0</v>
      </c>
      <c r="J62" s="51">
        <v>2132.4499999999998</v>
      </c>
      <c r="K62" s="51">
        <v>47.45</v>
      </c>
      <c r="L62" s="51">
        <v>0</v>
      </c>
      <c r="M62" s="51">
        <v>0.01</v>
      </c>
      <c r="N62" s="51">
        <v>0</v>
      </c>
      <c r="O62" s="51">
        <v>0</v>
      </c>
      <c r="P62" s="51">
        <v>2521.3200000000002</v>
      </c>
      <c r="Q62" s="51">
        <v>9813.2000000000007</v>
      </c>
      <c r="S62" s="14">
        <v>5926.2</v>
      </c>
      <c r="T62" s="51">
        <f>+Q62-S62</f>
        <v>3887.0000000000009</v>
      </c>
    </row>
    <row r="63" spans="1:20">
      <c r="A63" s="2" t="s">
        <v>129</v>
      </c>
      <c r="B63" s="1" t="s">
        <v>130</v>
      </c>
      <c r="C63" s="14">
        <v>2000.1</v>
      </c>
      <c r="D63" s="14">
        <v>12560</v>
      </c>
      <c r="E63" s="14">
        <v>14560.1</v>
      </c>
      <c r="F63" s="14">
        <v>0</v>
      </c>
      <c r="G63" s="14">
        <v>0</v>
      </c>
      <c r="H63" s="14">
        <v>0</v>
      </c>
      <c r="I63" s="14">
        <v>0</v>
      </c>
      <c r="J63" s="14">
        <v>2655.91</v>
      </c>
      <c r="K63" s="14">
        <v>49.85</v>
      </c>
      <c r="L63" s="14">
        <v>0</v>
      </c>
      <c r="M63" s="14">
        <v>0.14000000000000001</v>
      </c>
      <c r="N63" s="14">
        <v>0</v>
      </c>
      <c r="O63" s="14">
        <v>0</v>
      </c>
      <c r="P63" s="14">
        <v>2705.9</v>
      </c>
      <c r="Q63" s="14">
        <v>11854.2</v>
      </c>
    </row>
    <row r="64" spans="1:20" s="50" customFormat="1">
      <c r="A64" s="49" t="s">
        <v>131</v>
      </c>
      <c r="B64" s="50" t="s">
        <v>132</v>
      </c>
      <c r="C64" s="51">
        <v>7000.05</v>
      </c>
      <c r="D64" s="51">
        <v>15639.53</v>
      </c>
      <c r="E64" s="51">
        <v>22639.58</v>
      </c>
      <c r="F64" s="51">
        <v>0</v>
      </c>
      <c r="G64" s="51">
        <v>0</v>
      </c>
      <c r="H64" s="51">
        <v>0</v>
      </c>
      <c r="I64" s="51">
        <v>0</v>
      </c>
      <c r="J64" s="51">
        <v>4976.53</v>
      </c>
      <c r="K64" s="51">
        <v>190.51</v>
      </c>
      <c r="L64" s="51">
        <v>0</v>
      </c>
      <c r="M64" s="51">
        <v>0.14000000000000001</v>
      </c>
      <c r="N64" s="51">
        <v>0</v>
      </c>
      <c r="O64" s="51">
        <v>0</v>
      </c>
      <c r="P64" s="51">
        <v>5167.18</v>
      </c>
      <c r="Q64" s="51">
        <v>17472.400000000001</v>
      </c>
      <c r="S64" s="14">
        <v>15831.6</v>
      </c>
      <c r="T64" s="51">
        <f>+Q64-S64</f>
        <v>1640.8000000000011</v>
      </c>
    </row>
    <row r="65" spans="1:20">
      <c r="A65" s="2" t="s">
        <v>133</v>
      </c>
      <c r="B65" s="1" t="s">
        <v>134</v>
      </c>
      <c r="C65" s="14">
        <v>13800</v>
      </c>
      <c r="D65" s="14">
        <v>0</v>
      </c>
      <c r="E65" s="14">
        <v>13800</v>
      </c>
      <c r="F65" s="14">
        <v>0</v>
      </c>
      <c r="G65" s="14">
        <v>0</v>
      </c>
      <c r="H65" s="14">
        <v>0</v>
      </c>
      <c r="I65" s="14">
        <v>0</v>
      </c>
      <c r="J65" s="14">
        <v>2477.13</v>
      </c>
      <c r="K65" s="14">
        <v>387.72</v>
      </c>
      <c r="L65" s="14">
        <v>0</v>
      </c>
      <c r="M65" s="14">
        <v>0.05</v>
      </c>
      <c r="N65" s="14">
        <v>108.1</v>
      </c>
      <c r="O65" s="14">
        <v>0</v>
      </c>
      <c r="P65" s="14">
        <v>2973</v>
      </c>
      <c r="Q65" s="14">
        <v>10827</v>
      </c>
    </row>
    <row r="66" spans="1:20">
      <c r="A66" s="2" t="s">
        <v>135</v>
      </c>
      <c r="B66" s="1" t="s">
        <v>136</v>
      </c>
      <c r="C66" s="14">
        <v>2250</v>
      </c>
      <c r="D66" s="14">
        <v>1730</v>
      </c>
      <c r="E66" s="14">
        <v>3980</v>
      </c>
      <c r="F66" s="14">
        <v>0</v>
      </c>
      <c r="G66" s="14">
        <v>0</v>
      </c>
      <c r="H66" s="14">
        <v>0</v>
      </c>
      <c r="I66" s="14">
        <v>0</v>
      </c>
      <c r="J66" s="14">
        <v>345.83</v>
      </c>
      <c r="K66" s="14">
        <v>98.48</v>
      </c>
      <c r="L66" s="14">
        <v>0</v>
      </c>
      <c r="M66" s="15">
        <v>-0.11</v>
      </c>
      <c r="N66" s="14">
        <v>0</v>
      </c>
      <c r="O66" s="14">
        <v>0</v>
      </c>
      <c r="P66" s="14">
        <v>444.2</v>
      </c>
      <c r="Q66" s="14">
        <v>3535.8</v>
      </c>
    </row>
    <row r="67" spans="1:20">
      <c r="A67" s="2" t="s">
        <v>137</v>
      </c>
      <c r="B67" s="1" t="s">
        <v>138</v>
      </c>
      <c r="C67" s="14">
        <v>5868.75</v>
      </c>
      <c r="D67" s="14">
        <v>2400</v>
      </c>
      <c r="E67" s="14">
        <v>8268.75</v>
      </c>
      <c r="F67" s="14">
        <v>0</v>
      </c>
      <c r="G67" s="14">
        <v>0</v>
      </c>
      <c r="H67" s="14">
        <v>0</v>
      </c>
      <c r="I67" s="14">
        <v>0</v>
      </c>
      <c r="J67" s="14">
        <v>1218.94</v>
      </c>
      <c r="K67" s="14">
        <v>188.38</v>
      </c>
      <c r="L67" s="14">
        <v>0</v>
      </c>
      <c r="M67" s="15">
        <v>-0.17</v>
      </c>
      <c r="N67" s="14">
        <v>0</v>
      </c>
      <c r="O67" s="14">
        <v>0</v>
      </c>
      <c r="P67" s="14">
        <v>1407.15</v>
      </c>
      <c r="Q67" s="14">
        <v>6861.6</v>
      </c>
    </row>
    <row r="68" spans="1:20" s="50" customFormat="1">
      <c r="A68" s="49" t="s">
        <v>139</v>
      </c>
      <c r="B68" s="50" t="s">
        <v>140</v>
      </c>
      <c r="C68" s="51">
        <v>3750</v>
      </c>
      <c r="D68" s="51">
        <v>10467.9</v>
      </c>
      <c r="E68" s="51">
        <v>14217.9</v>
      </c>
      <c r="F68" s="51">
        <v>15</v>
      </c>
      <c r="G68" s="51">
        <v>770.74</v>
      </c>
      <c r="H68" s="51">
        <v>0</v>
      </c>
      <c r="I68" s="51">
        <v>0</v>
      </c>
      <c r="J68" s="51">
        <v>2575.42</v>
      </c>
      <c r="K68" s="51">
        <v>95.88</v>
      </c>
      <c r="L68" s="51">
        <v>0</v>
      </c>
      <c r="M68" s="51">
        <v>0.06</v>
      </c>
      <c r="N68" s="51">
        <v>0</v>
      </c>
      <c r="O68" s="51">
        <v>0</v>
      </c>
      <c r="P68" s="51">
        <v>3457.1</v>
      </c>
      <c r="Q68" s="51">
        <v>10760.8</v>
      </c>
      <c r="S68" s="14">
        <v>6914.6</v>
      </c>
      <c r="T68" s="51">
        <f>+Q68-S68</f>
        <v>3846.1999999999989</v>
      </c>
    </row>
    <row r="69" spans="1:20">
      <c r="A69" s="2" t="s">
        <v>141</v>
      </c>
      <c r="B69" s="1" t="s">
        <v>142</v>
      </c>
      <c r="C69" s="14">
        <v>1200.5999999999999</v>
      </c>
      <c r="D69" s="14">
        <v>2004</v>
      </c>
      <c r="E69" s="14">
        <v>3204.6</v>
      </c>
      <c r="F69" s="14">
        <v>0</v>
      </c>
      <c r="G69" s="14">
        <v>0</v>
      </c>
      <c r="H69" s="14">
        <v>0</v>
      </c>
      <c r="I69" s="14">
        <v>0</v>
      </c>
      <c r="J69" s="14">
        <v>119.52</v>
      </c>
      <c r="K69" s="14">
        <v>75.88</v>
      </c>
      <c r="L69" s="14">
        <v>0</v>
      </c>
      <c r="M69" s="14">
        <v>0</v>
      </c>
      <c r="N69" s="14">
        <v>0</v>
      </c>
      <c r="O69" s="14">
        <v>0</v>
      </c>
      <c r="P69" s="14">
        <v>195.4</v>
      </c>
      <c r="Q69" s="14">
        <v>3009.2</v>
      </c>
    </row>
    <row r="70" spans="1:20">
      <c r="A70" s="2" t="s">
        <v>143</v>
      </c>
      <c r="B70" s="1" t="s">
        <v>144</v>
      </c>
      <c r="C70" s="14">
        <v>3750</v>
      </c>
      <c r="D70" s="14">
        <v>9940</v>
      </c>
      <c r="E70" s="14">
        <v>13690</v>
      </c>
      <c r="F70" s="14">
        <v>15</v>
      </c>
      <c r="G70" s="14">
        <v>344.16</v>
      </c>
      <c r="H70" s="14">
        <v>0</v>
      </c>
      <c r="I70" s="14">
        <v>0</v>
      </c>
      <c r="J70" s="14">
        <v>2451.2600000000002</v>
      </c>
      <c r="K70" s="14">
        <v>95.32</v>
      </c>
      <c r="L70" s="14">
        <v>0</v>
      </c>
      <c r="M70" s="14">
        <v>0.06</v>
      </c>
      <c r="N70" s="14">
        <v>0</v>
      </c>
      <c r="O70" s="14">
        <v>0</v>
      </c>
      <c r="P70" s="14">
        <v>2905.8</v>
      </c>
      <c r="Q70" s="14">
        <v>10784.2</v>
      </c>
    </row>
    <row r="71" spans="1:20">
      <c r="A71" s="2" t="s">
        <v>145</v>
      </c>
      <c r="B71" s="1" t="s">
        <v>146</v>
      </c>
      <c r="C71" s="14">
        <v>3499.95</v>
      </c>
      <c r="D71" s="14">
        <v>4000</v>
      </c>
      <c r="E71" s="14">
        <v>7499.95</v>
      </c>
      <c r="F71" s="14">
        <v>0</v>
      </c>
      <c r="G71" s="14">
        <v>0</v>
      </c>
      <c r="H71" s="14">
        <v>0</v>
      </c>
      <c r="I71" s="14">
        <v>0</v>
      </c>
      <c r="J71" s="14">
        <v>1054.73</v>
      </c>
      <c r="K71" s="14">
        <v>166.23</v>
      </c>
      <c r="L71" s="14">
        <v>0</v>
      </c>
      <c r="M71" s="15">
        <v>-0.01</v>
      </c>
      <c r="N71" s="14">
        <v>0</v>
      </c>
      <c r="O71" s="14">
        <v>0</v>
      </c>
      <c r="P71" s="14">
        <v>1220.95</v>
      </c>
      <c r="Q71" s="14">
        <v>6279</v>
      </c>
    </row>
    <row r="72" spans="1:20">
      <c r="A72" s="2" t="s">
        <v>147</v>
      </c>
      <c r="B72" s="1" t="s">
        <v>148</v>
      </c>
      <c r="C72" s="14">
        <v>1200.5999999999999</v>
      </c>
      <c r="D72" s="14">
        <v>5045.6000000000004</v>
      </c>
      <c r="E72" s="14">
        <v>6246.2</v>
      </c>
      <c r="F72" s="14">
        <v>15</v>
      </c>
      <c r="G72" s="14">
        <v>0</v>
      </c>
      <c r="H72" s="14">
        <v>766.01</v>
      </c>
      <c r="I72" s="14">
        <v>0</v>
      </c>
      <c r="J72" s="14">
        <v>786.93</v>
      </c>
      <c r="K72" s="14">
        <v>132.5</v>
      </c>
      <c r="L72" s="14">
        <v>309.01</v>
      </c>
      <c r="M72" s="15">
        <v>-0.02</v>
      </c>
      <c r="N72" s="14">
        <v>0</v>
      </c>
      <c r="O72" s="14">
        <v>833.97</v>
      </c>
      <c r="P72" s="14">
        <v>2843.4</v>
      </c>
      <c r="Q72" s="14">
        <v>3402.8</v>
      </c>
    </row>
    <row r="73" spans="1:20" s="50" customFormat="1">
      <c r="A73" s="49" t="s">
        <v>149</v>
      </c>
      <c r="B73" s="50" t="s">
        <v>150</v>
      </c>
      <c r="C73" s="51">
        <v>3250.05</v>
      </c>
      <c r="D73" s="51">
        <v>2940</v>
      </c>
      <c r="E73" s="51">
        <v>6190.05</v>
      </c>
      <c r="F73" s="51">
        <v>0</v>
      </c>
      <c r="G73" s="51">
        <v>0</v>
      </c>
      <c r="H73" s="51">
        <v>0</v>
      </c>
      <c r="I73" s="51">
        <v>0</v>
      </c>
      <c r="J73" s="51">
        <v>774.93</v>
      </c>
      <c r="K73" s="51">
        <v>80.680000000000007</v>
      </c>
      <c r="L73" s="51">
        <v>297.48</v>
      </c>
      <c r="M73" s="52">
        <v>-0.04</v>
      </c>
      <c r="N73" s="51">
        <v>0</v>
      </c>
      <c r="O73" s="51">
        <v>0</v>
      </c>
      <c r="P73" s="51">
        <v>1153.05</v>
      </c>
      <c r="Q73" s="51">
        <v>5037</v>
      </c>
      <c r="S73" s="14">
        <v>4635.8</v>
      </c>
      <c r="T73" s="51">
        <f>+Q73-S73</f>
        <v>401.19999999999982</v>
      </c>
    </row>
    <row r="74" spans="1:20">
      <c r="A74" s="2" t="s">
        <v>151</v>
      </c>
      <c r="B74" s="1" t="s">
        <v>152</v>
      </c>
      <c r="C74" s="14">
        <v>1200.5999999999999</v>
      </c>
      <c r="D74" s="14">
        <v>2240</v>
      </c>
      <c r="E74" s="14">
        <v>3440.6</v>
      </c>
      <c r="F74" s="14">
        <v>15</v>
      </c>
      <c r="G74" s="14">
        <v>0</v>
      </c>
      <c r="H74" s="14">
        <v>347.55</v>
      </c>
      <c r="I74" s="14">
        <v>0</v>
      </c>
      <c r="J74" s="14">
        <v>145.19999999999999</v>
      </c>
      <c r="K74" s="14">
        <v>76.72</v>
      </c>
      <c r="L74" s="14">
        <v>0</v>
      </c>
      <c r="M74" s="15">
        <v>-7.0000000000000007E-2</v>
      </c>
      <c r="N74" s="14">
        <v>0</v>
      </c>
      <c r="O74" s="14">
        <v>0</v>
      </c>
      <c r="P74" s="14">
        <v>584.4</v>
      </c>
      <c r="Q74" s="14">
        <v>2856.2</v>
      </c>
    </row>
    <row r="77" spans="1:20" s="8" customFormat="1">
      <c r="A77" s="16"/>
      <c r="C77" s="8" t="s">
        <v>153</v>
      </c>
      <c r="D77" s="8" t="s">
        <v>153</v>
      </c>
      <c r="E77" s="8" t="s">
        <v>153</v>
      </c>
      <c r="F77" s="8" t="s">
        <v>153</v>
      </c>
      <c r="G77" s="8" t="s">
        <v>153</v>
      </c>
      <c r="H77" s="8" t="s">
        <v>153</v>
      </c>
      <c r="I77" s="8" t="s">
        <v>153</v>
      </c>
      <c r="J77" s="8" t="s">
        <v>153</v>
      </c>
      <c r="K77" s="8" t="s">
        <v>153</v>
      </c>
      <c r="L77" s="8" t="s">
        <v>153</v>
      </c>
      <c r="M77" s="8" t="s">
        <v>153</v>
      </c>
      <c r="N77" s="8" t="s">
        <v>153</v>
      </c>
      <c r="O77" s="8" t="s">
        <v>153</v>
      </c>
      <c r="P77" s="8" t="s">
        <v>153</v>
      </c>
      <c r="Q77" s="8" t="s">
        <v>153</v>
      </c>
    </row>
    <row r="78" spans="1:20">
      <c r="A78" s="19" t="s">
        <v>154</v>
      </c>
      <c r="B78" s="1" t="s">
        <v>155</v>
      </c>
      <c r="C78" s="18">
        <v>252383.51</v>
      </c>
      <c r="D78" s="18">
        <v>498981.59</v>
      </c>
      <c r="E78" s="18">
        <v>751365.1</v>
      </c>
      <c r="F78" s="18">
        <v>240</v>
      </c>
      <c r="G78" s="18">
        <v>12599.49</v>
      </c>
      <c r="H78" s="18">
        <v>5421.94</v>
      </c>
      <c r="I78" s="20">
        <v>-10.47</v>
      </c>
      <c r="J78" s="18">
        <v>152836.44</v>
      </c>
      <c r="K78" s="18">
        <v>12047.19</v>
      </c>
      <c r="L78" s="18">
        <v>606.49</v>
      </c>
      <c r="M78" s="20">
        <v>-0.16</v>
      </c>
      <c r="N78" s="18">
        <v>108.1</v>
      </c>
      <c r="O78" s="18">
        <v>1831.28</v>
      </c>
      <c r="P78" s="18">
        <v>185680.3</v>
      </c>
      <c r="Q78" s="18">
        <v>565684.80000000005</v>
      </c>
    </row>
    <row r="80" spans="1:20">
      <c r="C80" s="1" t="s">
        <v>155</v>
      </c>
      <c r="D80" s="1" t="s">
        <v>155</v>
      </c>
      <c r="E80" s="1" t="s">
        <v>155</v>
      </c>
      <c r="F80" s="1" t="s">
        <v>155</v>
      </c>
      <c r="G80" s="1" t="s">
        <v>155</v>
      </c>
      <c r="H80" s="1" t="s">
        <v>155</v>
      </c>
      <c r="I80" s="1" t="s">
        <v>155</v>
      </c>
      <c r="J80" s="1" t="s">
        <v>155</v>
      </c>
      <c r="K80" s="1" t="s">
        <v>155</v>
      </c>
      <c r="L80" s="1" t="s">
        <v>155</v>
      </c>
      <c r="M80" s="1" t="s">
        <v>155</v>
      </c>
      <c r="N80" s="1" t="s">
        <v>155</v>
      </c>
      <c r="O80" s="1" t="s">
        <v>155</v>
      </c>
      <c r="P80" s="1" t="s">
        <v>155</v>
      </c>
      <c r="Q80" s="1" t="s">
        <v>155</v>
      </c>
    </row>
    <row r="81" spans="1:17">
      <c r="A81" s="2" t="s">
        <v>155</v>
      </c>
      <c r="B81" s="1" t="s">
        <v>155</v>
      </c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</row>
  </sheetData>
  <mergeCells count="1"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3"/>
  <sheetViews>
    <sheetView workbookViewId="0"/>
  </sheetViews>
  <sheetFormatPr baseColWidth="10" defaultRowHeight="15"/>
  <cols>
    <col min="1" max="1" width="24.5703125" style="21" bestFit="1" customWidth="1"/>
    <col min="2" max="2" width="13.85546875" style="21" customWidth="1"/>
    <col min="3" max="16384" width="11.42578125" style="21"/>
  </cols>
  <sheetData>
    <row r="1" spans="1:5">
      <c r="A1" s="55" t="s">
        <v>180</v>
      </c>
      <c r="B1" s="55"/>
      <c r="C1" s="56"/>
      <c r="D1" s="57"/>
      <c r="E1" s="57"/>
    </row>
    <row r="2" spans="1:5">
      <c r="A2" s="55" t="s">
        <v>181</v>
      </c>
      <c r="B2" s="55" t="s">
        <v>193</v>
      </c>
      <c r="C2" s="56"/>
      <c r="D2" s="57"/>
      <c r="E2" s="57"/>
    </row>
    <row r="3" spans="1:5">
      <c r="A3" s="55" t="s">
        <v>192</v>
      </c>
      <c r="B3" s="58" t="s">
        <v>194</v>
      </c>
      <c r="C3" s="56"/>
      <c r="D3" s="57"/>
      <c r="E3" s="57"/>
    </row>
    <row r="4" spans="1:5">
      <c r="A4" s="56"/>
      <c r="B4" s="56"/>
      <c r="C4" s="56"/>
      <c r="D4" s="57"/>
      <c r="E4" s="57"/>
    </row>
    <row r="5" spans="1:5">
      <c r="A5" s="56" t="s">
        <v>182</v>
      </c>
      <c r="B5" s="56" t="s">
        <v>183</v>
      </c>
      <c r="C5" s="56"/>
      <c r="D5" s="57"/>
      <c r="E5" s="57"/>
    </row>
    <row r="6" spans="1:5">
      <c r="A6" s="57" t="s">
        <v>184</v>
      </c>
      <c r="B6" s="59">
        <v>300939.59000000003</v>
      </c>
      <c r="C6" s="57"/>
      <c r="D6" s="57"/>
      <c r="E6" s="57"/>
    </row>
    <row r="7" spans="1:5">
      <c r="A7" s="57" t="s">
        <v>185</v>
      </c>
      <c r="B7" s="59">
        <v>34367.769999999997</v>
      </c>
      <c r="C7" s="57"/>
      <c r="D7" s="57"/>
      <c r="E7" s="57"/>
    </row>
    <row r="8" spans="1:5">
      <c r="A8" s="57" t="s">
        <v>186</v>
      </c>
      <c r="B8" s="59">
        <v>59837.51</v>
      </c>
      <c r="C8" s="57"/>
      <c r="D8" s="57"/>
      <c r="E8" s="57"/>
    </row>
    <row r="9" spans="1:5">
      <c r="A9" s="57" t="s">
        <v>187</v>
      </c>
      <c r="B9" s="59">
        <v>208880.91</v>
      </c>
      <c r="C9" s="57"/>
      <c r="D9" s="57"/>
      <c r="E9" s="57"/>
    </row>
    <row r="10" spans="1:5">
      <c r="A10" s="57" t="s">
        <v>188</v>
      </c>
      <c r="B10" s="59">
        <v>30372.38</v>
      </c>
      <c r="C10" s="57"/>
      <c r="D10" s="60"/>
      <c r="E10" s="57"/>
    </row>
    <row r="11" spans="1:5">
      <c r="A11" s="57" t="s">
        <v>189</v>
      </c>
      <c r="B11" s="59">
        <v>94637.97</v>
      </c>
      <c r="C11" s="57"/>
      <c r="D11" s="57"/>
      <c r="E11" s="57"/>
    </row>
    <row r="12" spans="1:5">
      <c r="A12" s="57" t="s">
        <v>190</v>
      </c>
      <c r="B12" s="61">
        <v>0</v>
      </c>
      <c r="C12" s="57"/>
      <c r="D12" s="57"/>
      <c r="E12" s="57"/>
    </row>
    <row r="13" spans="1:5" ht="15.75" thickBot="1">
      <c r="A13" s="57" t="s">
        <v>191</v>
      </c>
      <c r="B13" s="62">
        <v>68659.399999999994</v>
      </c>
      <c r="C13" s="57"/>
      <c r="D13" s="57"/>
      <c r="E13" s="57"/>
    </row>
    <row r="14" spans="1:5">
      <c r="A14" s="57"/>
      <c r="B14" s="63">
        <f>SUM(B6:B13)</f>
        <v>797695.53</v>
      </c>
      <c r="C14" s="57"/>
      <c r="D14" s="57"/>
      <c r="E14" s="57"/>
    </row>
    <row r="15" spans="1:5" ht="15.75" thickBot="1">
      <c r="A15" s="57"/>
      <c r="B15" s="64">
        <f>B14*0.16</f>
        <v>127631.28480000001</v>
      </c>
      <c r="C15" s="57"/>
      <c r="D15" s="57"/>
      <c r="E15" s="57"/>
    </row>
    <row r="16" spans="1:5" ht="15.75" thickTop="1">
      <c r="A16" s="57"/>
      <c r="B16" s="65">
        <f>+B14+B15</f>
        <v>925326.81480000005</v>
      </c>
      <c r="C16" s="57"/>
      <c r="D16" s="57"/>
      <c r="E16" s="57"/>
    </row>
    <row r="17" spans="1:5">
      <c r="A17" s="57"/>
      <c r="B17" s="59">
        <v>925326.82</v>
      </c>
      <c r="C17" s="57"/>
      <c r="D17" s="57"/>
      <c r="E17" s="57"/>
    </row>
    <row r="18" spans="1:5">
      <c r="A18" s="57"/>
      <c r="B18" s="59">
        <f>B16-B17</f>
        <v>-5.1999998977407813E-3</v>
      </c>
      <c r="C18" s="57"/>
      <c r="D18" s="57"/>
      <c r="E18" s="57"/>
    </row>
    <row r="19" spans="1:5">
      <c r="A19" s="57"/>
      <c r="B19" s="59"/>
      <c r="C19" s="57"/>
      <c r="D19" s="57"/>
      <c r="E19" s="57"/>
    </row>
    <row r="20" spans="1:5">
      <c r="A20" s="57"/>
      <c r="B20" s="57"/>
      <c r="C20" s="57"/>
      <c r="D20" s="57"/>
      <c r="E20" s="57"/>
    </row>
    <row r="24" spans="1:5">
      <c r="A24" s="55" t="s">
        <v>180</v>
      </c>
      <c r="B24" s="55"/>
      <c r="C24" s="56"/>
      <c r="D24" s="57"/>
      <c r="E24" s="57"/>
    </row>
    <row r="25" spans="1:5">
      <c r="A25" s="55" t="s">
        <v>181</v>
      </c>
      <c r="B25" s="55" t="s">
        <v>193</v>
      </c>
      <c r="C25" s="56"/>
      <c r="D25" s="73" t="s">
        <v>195</v>
      </c>
      <c r="E25" s="74"/>
    </row>
    <row r="26" spans="1:5">
      <c r="A26" s="55" t="s">
        <v>192</v>
      </c>
      <c r="B26" s="58" t="s">
        <v>194</v>
      </c>
      <c r="C26" s="56"/>
      <c r="D26" s="57"/>
      <c r="E26" s="57"/>
    </row>
    <row r="27" spans="1:5">
      <c r="A27" s="56"/>
      <c r="B27" s="56"/>
      <c r="C27" s="56"/>
      <c r="D27" s="57"/>
      <c r="E27" s="57"/>
    </row>
    <row r="28" spans="1:5">
      <c r="A28" s="56" t="s">
        <v>182</v>
      </c>
      <c r="B28" s="56" t="s">
        <v>183</v>
      </c>
      <c r="C28" s="56"/>
      <c r="D28" s="57"/>
      <c r="E28" s="57"/>
    </row>
    <row r="29" spans="1:5">
      <c r="A29" s="57" t="s">
        <v>184</v>
      </c>
      <c r="B29" s="59">
        <v>7463.67</v>
      </c>
      <c r="C29" s="57"/>
      <c r="D29" s="57"/>
      <c r="E29" s="57"/>
    </row>
    <row r="30" spans="1:5">
      <c r="A30" s="57" t="s">
        <v>185</v>
      </c>
      <c r="B30" s="59"/>
      <c r="C30" s="57"/>
      <c r="D30" s="57"/>
      <c r="E30" s="57"/>
    </row>
    <row r="31" spans="1:5">
      <c r="A31" s="57" t="s">
        <v>186</v>
      </c>
      <c r="B31" s="59"/>
      <c r="C31" s="57"/>
      <c r="D31" s="57"/>
      <c r="E31" s="57"/>
    </row>
    <row r="32" spans="1:5">
      <c r="A32" s="57" t="s">
        <v>187</v>
      </c>
      <c r="B32" s="59">
        <v>2229.83</v>
      </c>
      <c r="C32" s="57"/>
      <c r="D32" s="57"/>
      <c r="E32" s="57"/>
    </row>
    <row r="33" spans="1:5">
      <c r="A33" s="57" t="s">
        <v>188</v>
      </c>
      <c r="B33" s="59">
        <v>4405.75</v>
      </c>
      <c r="C33" s="57"/>
      <c r="D33" s="60"/>
      <c r="E33" s="57"/>
    </row>
    <row r="34" spans="1:5">
      <c r="A34" s="57" t="s">
        <v>189</v>
      </c>
      <c r="B34" s="59">
        <v>10950</v>
      </c>
      <c r="C34" s="57"/>
      <c r="D34" s="57"/>
      <c r="E34" s="57"/>
    </row>
    <row r="35" spans="1:5">
      <c r="A35" s="57" t="s">
        <v>190</v>
      </c>
      <c r="B35" s="61">
        <v>0</v>
      </c>
      <c r="C35" s="57"/>
      <c r="D35" s="57"/>
      <c r="E35" s="57"/>
    </row>
    <row r="36" spans="1:5" ht="15.75" thickBot="1">
      <c r="A36" s="57" t="s">
        <v>191</v>
      </c>
      <c r="B36" s="62"/>
      <c r="C36" s="57"/>
      <c r="D36" s="57"/>
      <c r="E36" s="57"/>
    </row>
    <row r="37" spans="1:5">
      <c r="A37" s="57"/>
      <c r="B37" s="63">
        <f>SUM(B29:B36)</f>
        <v>25049.25</v>
      </c>
      <c r="C37" s="57"/>
      <c r="D37" s="57"/>
      <c r="E37" s="57"/>
    </row>
    <row r="38" spans="1:5" ht="15.75" thickBot="1">
      <c r="A38" s="57"/>
      <c r="B38" s="64">
        <f>B37*0.16</f>
        <v>4007.88</v>
      </c>
      <c r="C38" s="57"/>
      <c r="D38" s="57"/>
      <c r="E38" s="57"/>
    </row>
    <row r="39" spans="1:5" ht="15.75" thickTop="1">
      <c r="A39" s="57"/>
      <c r="B39" s="65">
        <f>+B37+B38</f>
        <v>29057.13</v>
      </c>
      <c r="C39" s="57"/>
      <c r="D39" s="57"/>
      <c r="E39" s="57"/>
    </row>
    <row r="40" spans="1:5">
      <c r="A40" s="57"/>
      <c r="B40" s="59">
        <v>29057.13</v>
      </c>
      <c r="C40" s="57"/>
      <c r="D40" s="57"/>
      <c r="E40" s="57"/>
    </row>
    <row r="41" spans="1:5">
      <c r="A41" s="57"/>
      <c r="B41" s="59">
        <f>B39-B40</f>
        <v>0</v>
      </c>
      <c r="C41" s="57"/>
      <c r="D41" s="57"/>
      <c r="E41" s="57"/>
    </row>
    <row r="42" spans="1:5">
      <c r="A42" s="57"/>
      <c r="B42" s="59"/>
      <c r="C42" s="57"/>
      <c r="D42" s="57"/>
      <c r="E42" s="57"/>
    </row>
    <row r="43" spans="1:5">
      <c r="A43" s="57"/>
      <c r="B43" s="57"/>
      <c r="C43" s="57"/>
      <c r="D43" s="57"/>
      <c r="E43" s="57"/>
    </row>
  </sheetData>
  <mergeCells count="1">
    <mergeCell ref="D25:E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FACTURACION</vt:lpstr>
      <vt:lpstr>INGENIERIA</vt:lpstr>
      <vt:lpstr>BANCOS</vt:lpstr>
      <vt:lpstr>INGENIERIA COMPL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saulQM</dc:creator>
  <cp:lastModifiedBy>usuario</cp:lastModifiedBy>
  <cp:lastPrinted>2017-03-18T15:04:03Z</cp:lastPrinted>
  <dcterms:created xsi:type="dcterms:W3CDTF">2017-03-14T14:49:10Z</dcterms:created>
  <dcterms:modified xsi:type="dcterms:W3CDTF">2017-04-17T18:24:25Z</dcterms:modified>
</cp:coreProperties>
</file>