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8915" windowHeight="1183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FACTURACION!$A$12:$M$75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F14" i="3" l="1"/>
  <c r="G14" s="1"/>
  <c r="F15"/>
  <c r="H15" s="1"/>
  <c r="F16"/>
  <c r="G16" s="1"/>
  <c r="F17"/>
  <c r="H17" s="1"/>
  <c r="F18"/>
  <c r="G18" s="1"/>
  <c r="F19"/>
  <c r="H19" s="1"/>
  <c r="F20"/>
  <c r="G20" s="1"/>
  <c r="F21"/>
  <c r="H21" s="1"/>
  <c r="F22"/>
  <c r="G22" s="1"/>
  <c r="F23"/>
  <c r="G23" s="1"/>
  <c r="H23"/>
  <c r="F24"/>
  <c r="G24" s="1"/>
  <c r="F25"/>
  <c r="G25" s="1"/>
  <c r="F26"/>
  <c r="G26" s="1"/>
  <c r="F27"/>
  <c r="H27" s="1"/>
  <c r="F28"/>
  <c r="G28" s="1"/>
  <c r="F29"/>
  <c r="H29" s="1"/>
  <c r="F30"/>
  <c r="G30" s="1"/>
  <c r="F31"/>
  <c r="G31" s="1"/>
  <c r="F32"/>
  <c r="G32" s="1"/>
  <c r="F33"/>
  <c r="G33" s="1"/>
  <c r="F34"/>
  <c r="G34" s="1"/>
  <c r="F35"/>
  <c r="H35" s="1"/>
  <c r="F36"/>
  <c r="G36" s="1"/>
  <c r="F37"/>
  <c r="H37" s="1"/>
  <c r="F38"/>
  <c r="G38" s="1"/>
  <c r="F39"/>
  <c r="H39" s="1"/>
  <c r="F40"/>
  <c r="G40" s="1"/>
  <c r="F41"/>
  <c r="H41" s="1"/>
  <c r="F42"/>
  <c r="G42" s="1"/>
  <c r="F43"/>
  <c r="G43" s="1"/>
  <c r="F44"/>
  <c r="G44" s="1"/>
  <c r="F45"/>
  <c r="G45" s="1"/>
  <c r="F46"/>
  <c r="G46" s="1"/>
  <c r="F47"/>
  <c r="H47" s="1"/>
  <c r="F48"/>
  <c r="G48" s="1"/>
  <c r="F49"/>
  <c r="H49" s="1"/>
  <c r="F50"/>
  <c r="G50" s="1"/>
  <c r="F51"/>
  <c r="G51" s="1"/>
  <c r="F52"/>
  <c r="G52" s="1"/>
  <c r="F53"/>
  <c r="G53" s="1"/>
  <c r="F54"/>
  <c r="G54" s="1"/>
  <c r="F55"/>
  <c r="H55" s="1"/>
  <c r="F56"/>
  <c r="F57"/>
  <c r="H57" s="1"/>
  <c r="F58"/>
  <c r="F59"/>
  <c r="H59" s="1"/>
  <c r="F60"/>
  <c r="F61"/>
  <c r="G61" s="1"/>
  <c r="F62"/>
  <c r="F63"/>
  <c r="G63" s="1"/>
  <c r="F64"/>
  <c r="F65"/>
  <c r="G65" s="1"/>
  <c r="F66"/>
  <c r="F67"/>
  <c r="G67" s="1"/>
  <c r="F68"/>
  <c r="F69"/>
  <c r="H69" s="1"/>
  <c r="F70"/>
  <c r="F71"/>
  <c r="H71" s="1"/>
  <c r="F72"/>
  <c r="H72" s="1"/>
  <c r="F73"/>
  <c r="G73" s="1"/>
  <c r="F74"/>
  <c r="F75"/>
  <c r="G75" s="1"/>
  <c r="F13"/>
  <c r="G13" s="1"/>
  <c r="G49" l="1"/>
  <c r="G47"/>
  <c r="H75"/>
  <c r="I75" s="1"/>
  <c r="H45"/>
  <c r="I45" s="1"/>
  <c r="H61"/>
  <c r="I61" s="1"/>
  <c r="H43"/>
  <c r="I43" s="1"/>
  <c r="G29"/>
  <c r="I29" s="1"/>
  <c r="J29" s="1"/>
  <c r="G27"/>
  <c r="I27" s="1"/>
  <c r="J27" s="1"/>
  <c r="G71"/>
  <c r="H65"/>
  <c r="I65" s="1"/>
  <c r="G69"/>
  <c r="I69" s="1"/>
  <c r="I49"/>
  <c r="J49" s="1"/>
  <c r="I23"/>
  <c r="J23" s="1"/>
  <c r="F79"/>
  <c r="H67"/>
  <c r="I67" s="1"/>
  <c r="J67" s="1"/>
  <c r="K67" s="1"/>
  <c r="H25"/>
  <c r="I25" s="1"/>
  <c r="J25" s="1"/>
  <c r="K25" s="1"/>
  <c r="I47"/>
  <c r="J47" s="1"/>
  <c r="H13"/>
  <c r="I13" s="1"/>
  <c r="H63"/>
  <c r="I63" s="1"/>
  <c r="I51"/>
  <c r="J51" s="1"/>
  <c r="G59"/>
  <c r="I59" s="1"/>
  <c r="G57"/>
  <c r="G55"/>
  <c r="I55" s="1"/>
  <c r="J55" s="1"/>
  <c r="H53"/>
  <c r="I53" s="1"/>
  <c r="H51"/>
  <c r="G41"/>
  <c r="I41" s="1"/>
  <c r="G39"/>
  <c r="I39" s="1"/>
  <c r="J39" s="1"/>
  <c r="G37"/>
  <c r="I37" s="1"/>
  <c r="G35"/>
  <c r="I35" s="1"/>
  <c r="J35" s="1"/>
  <c r="H33"/>
  <c r="I33" s="1"/>
  <c r="H31"/>
  <c r="I31" s="1"/>
  <c r="G21"/>
  <c r="I21" s="1"/>
  <c r="G19"/>
  <c r="I19" s="1"/>
  <c r="J19" s="1"/>
  <c r="G17"/>
  <c r="I17" s="1"/>
  <c r="J17" s="1"/>
  <c r="G15"/>
  <c r="I15" s="1"/>
  <c r="J15" s="1"/>
  <c r="K15" s="1"/>
  <c r="I71"/>
  <c r="J71" s="1"/>
  <c r="G72"/>
  <c r="I72" s="1"/>
  <c r="J72" s="1"/>
  <c r="K72" s="1"/>
  <c r="H73"/>
  <c r="I73" s="1"/>
  <c r="H74"/>
  <c r="G66"/>
  <c r="H66"/>
  <c r="G74"/>
  <c r="G68"/>
  <c r="H68"/>
  <c r="G60"/>
  <c r="H60"/>
  <c r="G70"/>
  <c r="H70"/>
  <c r="G62"/>
  <c r="H62"/>
  <c r="G64"/>
  <c r="H64"/>
  <c r="I57"/>
  <c r="G56"/>
  <c r="H56"/>
  <c r="G58"/>
  <c r="H58"/>
  <c r="K35"/>
  <c r="K23"/>
  <c r="H54"/>
  <c r="I54" s="1"/>
  <c r="H52"/>
  <c r="I52" s="1"/>
  <c r="H50"/>
  <c r="I50" s="1"/>
  <c r="H48"/>
  <c r="I48" s="1"/>
  <c r="H46"/>
  <c r="I46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I74" l="1"/>
  <c r="J43"/>
  <c r="K43"/>
  <c r="I70"/>
  <c r="J63"/>
  <c r="K63" s="1"/>
  <c r="K27"/>
  <c r="K29"/>
  <c r="J45"/>
  <c r="K45" s="1"/>
  <c r="K47"/>
  <c r="K49"/>
  <c r="K17"/>
  <c r="K39"/>
  <c r="I58"/>
  <c r="J58" s="1"/>
  <c r="K58" s="1"/>
  <c r="K71"/>
  <c r="I64"/>
  <c r="J64" s="1"/>
  <c r="K64" s="1"/>
  <c r="J33"/>
  <c r="K33" s="1"/>
  <c r="J31"/>
  <c r="K31" s="1"/>
  <c r="J53"/>
  <c r="K53" s="1"/>
  <c r="J13"/>
  <c r="J41"/>
  <c r="K41" s="1"/>
  <c r="J59"/>
  <c r="K59" s="1"/>
  <c r="K19"/>
  <c r="K51"/>
  <c r="I66"/>
  <c r="J66" s="1"/>
  <c r="K66" s="1"/>
  <c r="J21"/>
  <c r="K21" s="1"/>
  <c r="H79"/>
  <c r="K55"/>
  <c r="I62"/>
  <c r="I68"/>
  <c r="J68" s="1"/>
  <c r="K68" s="1"/>
  <c r="G79"/>
  <c r="J18"/>
  <c r="K18" s="1"/>
  <c r="J70"/>
  <c r="K70" s="1"/>
  <c r="J16"/>
  <c r="K16" s="1"/>
  <c r="J74"/>
  <c r="K74" s="1"/>
  <c r="J24"/>
  <c r="K24" s="1"/>
  <c r="K75"/>
  <c r="J75"/>
  <c r="J34"/>
  <c r="K34" s="1"/>
  <c r="J40"/>
  <c r="K40" s="1"/>
  <c r="J14"/>
  <c r="K14" s="1"/>
  <c r="J42"/>
  <c r="K42" s="1"/>
  <c r="I56"/>
  <c r="I60"/>
  <c r="J69"/>
  <c r="K69" s="1"/>
  <c r="J20"/>
  <c r="K20" s="1"/>
  <c r="J28"/>
  <c r="K28" s="1"/>
  <c r="J36"/>
  <c r="K36" s="1"/>
  <c r="J44"/>
  <c r="K44" s="1"/>
  <c r="J52"/>
  <c r="K52" s="1"/>
  <c r="J57"/>
  <c r="K57" s="1"/>
  <c r="J61"/>
  <c r="K61" s="1"/>
  <c r="J73"/>
  <c r="K73" s="1"/>
  <c r="J32"/>
  <c r="K32" s="1"/>
  <c r="J48"/>
  <c r="K48" s="1"/>
  <c r="J26"/>
  <c r="K26" s="1"/>
  <c r="J50"/>
  <c r="K50" s="1"/>
  <c r="J65"/>
  <c r="K65" s="1"/>
  <c r="J22"/>
  <c r="K22" s="1"/>
  <c r="J30"/>
  <c r="K30" s="1"/>
  <c r="J38"/>
  <c r="K38" s="1"/>
  <c r="J46"/>
  <c r="K46" s="1"/>
  <c r="J54"/>
  <c r="K54" s="1"/>
  <c r="J37"/>
  <c r="K37" s="1"/>
  <c r="J62" l="1"/>
  <c r="K62" s="1"/>
  <c r="I79"/>
  <c r="K13"/>
  <c r="J60"/>
  <c r="K60" s="1"/>
  <c r="J56"/>
  <c r="J79" l="1"/>
  <c r="K56"/>
  <c r="K79"/>
</calcChain>
</file>

<file path=xl/sharedStrings.xml><?xml version="1.0" encoding="utf-8"?>
<sst xmlns="http://schemas.openxmlformats.org/spreadsheetml/2006/main" count="625" uniqueCount="195">
  <si>
    <t>CONTPAQ i</t>
  </si>
  <si>
    <t xml:space="preserve">      NÓMINAS</t>
  </si>
  <si>
    <t>05 INGENIERIA FISCAL LABORAL SC</t>
  </si>
  <si>
    <t>Lista de Raya (forma tabular)</t>
  </si>
  <si>
    <t>Periodo 3 al 3 Quincenal del 01/02/2017 al 15/02/2017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</si>
  <si>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</si>
  <si>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</si>
  <si>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</si>
  <si>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</si>
  <si>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</si>
  <si>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</si>
  <si>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</si>
  <si>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</si>
  <si>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</si>
  <si>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</si>
  <si>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</si>
  <si>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</si>
  <si>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</si>
  <si>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</si>
  <si>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Uniformes</t>
  </si>
  <si>
    <t>Dtos Cta 254</t>
  </si>
  <si>
    <t>*TOTAL* *DEDUCCIONES*</t>
  </si>
  <si>
    <t>*NETO*</t>
  </si>
  <si>
    <t xml:space="preserve">    Reg. Pat. IMSS:  Z3422423106</t>
  </si>
  <si>
    <t>AMM19</t>
  </si>
  <si>
    <t>Almanza Martinez Maribel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</si>
  <si>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</si>
  <si>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</si>
  <si>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</si>
  <si>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</si>
  <si>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</si>
  <si>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</si>
  <si>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CLM23</t>
  </si>
  <si>
    <t>Caltzontzin Lopez Monica Jeanette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</si>
  <si>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</si>
  <si>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</si>
  <si>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</si>
  <si>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</si>
  <si>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</si>
  <si>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</si>
  <si>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DRR01</t>
  </si>
  <si>
    <t>Diaz Rojas Rocio Janet</t>
  </si>
  <si>
    <t>GMR01</t>
  </si>
  <si>
    <t>Gallegos Morales Roberto</t>
  </si>
  <si>
    <t>GRG21</t>
  </si>
  <si>
    <t>Garcia Renteria Gabriela</t>
  </si>
  <si>
    <t>GOY21</t>
  </si>
  <si>
    <t>Gonzalez Olalde Yadira Janeth</t>
  </si>
  <si>
    <t>0GA21</t>
  </si>
  <si>
    <t>Guerra Aguilar Alejandro</t>
  </si>
  <si>
    <t>GFJ22</t>
  </si>
  <si>
    <t>Guerra Franco José Manuel</t>
  </si>
  <si>
    <t>GHJ29</t>
  </si>
  <si>
    <t>Guerrero Hernandez Juan Carlos</t>
  </si>
  <si>
    <t>GA003</t>
  </si>
  <si>
    <t>Guillen Ayala Juan Carlos</t>
  </si>
  <si>
    <t>0HE04</t>
  </si>
  <si>
    <t>Hernandez Espinoza Victor Benjami</t>
  </si>
  <si>
    <t>HFI07</t>
  </si>
  <si>
    <t>Hernandez Flores Irma Adriana</t>
  </si>
  <si>
    <t>0HA01</t>
  </si>
  <si>
    <t>Herrera Almaraz Blanca Sofia</t>
  </si>
  <si>
    <t>00003</t>
  </si>
  <si>
    <t>Jimenez Suarez Ludivina</t>
  </si>
  <si>
    <t>0LU18</t>
  </si>
  <si>
    <t>Lizardi Urzua Arizbeth</t>
  </si>
  <si>
    <t>LTP05</t>
  </si>
  <si>
    <t>Lopez Torres Patricia Guadalupe</t>
  </si>
  <si>
    <t>00LA2</t>
  </si>
  <si>
    <t>Loyola Acosta Carlos Alberto</t>
  </si>
  <si>
    <t>LNJ17</t>
  </si>
  <si>
    <t>Luna Nieto Jose Enrique</t>
  </si>
  <si>
    <t>MCC15</t>
  </si>
  <si>
    <t>Maldonado Cruz Carlos Ivan</t>
  </si>
  <si>
    <t>0ME05</t>
  </si>
  <si>
    <t>Mandujano Estrada  Ilse Georgina</t>
  </si>
  <si>
    <t>MMJ10</t>
  </si>
  <si>
    <t>Manjarrez Moreno Julio Cesar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</si>
  <si>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</si>
  <si>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</si>
  <si>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</si>
  <si>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</si>
  <si>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</si>
  <si>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</si>
  <si>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</si>
  <si>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</si>
  <si>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MGT02</t>
  </si>
  <si>
    <t>Mosqueda Gasca Tomas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</si>
  <si>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</si>
  <si>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</si>
  <si>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</si>
  <si>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</si>
  <si>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</si>
  <si>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</si>
  <si>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</si>
  <si>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</si>
  <si>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</si>
  <si>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</si>
  <si>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</si>
  <si>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</si>
  <si>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PLJ05</t>
  </si>
  <si>
    <t>Pacheco Leon Juana</t>
  </si>
  <si>
    <t>009</t>
  </si>
  <si>
    <t>Patiño Muñoz Ana Laura</t>
  </si>
  <si>
    <t>PVJ18</t>
  </si>
  <si>
    <t>Patiño Vera Jose Angel</t>
  </si>
  <si>
    <t>PLL19</t>
  </si>
  <si>
    <t>Prieto Lopez Leobigildo</t>
  </si>
  <si>
    <t>RJN07</t>
  </si>
  <si>
    <t>Ramirez Jimenez Noemi Catalina</t>
  </si>
  <si>
    <t>RMJ17</t>
  </si>
  <si>
    <t>Ramirez Moreno Juan Jose</t>
  </si>
  <si>
    <t>00033</t>
  </si>
  <si>
    <t>Rodriguez Nuñez Jose Antonio</t>
  </si>
  <si>
    <t>RGR08</t>
  </si>
  <si>
    <t>Romero Gonzalez Roberto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</si>
  <si>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</si>
  <si>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</si>
  <si>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</si>
  <si>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</si>
  <si>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</si>
  <si>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</si>
  <si>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0SV03</t>
  </si>
  <si>
    <t xml:space="preserve">Sambrano Villarreal Hernan Andres 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</si>
  <si>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</si>
  <si>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</si>
  <si>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</si>
  <si>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</si>
  <si>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</si>
  <si>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</si>
  <si>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</si>
  <si>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</si>
  <si>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</si>
  <si>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</si>
  <si>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</si>
  <si>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</si>
  <si>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TCJ21</t>
  </si>
  <si>
    <t>Tovar Chavez Jose Carmen</t>
  </si>
  <si>
    <t>VCY20</t>
  </si>
  <si>
    <t>Vargas Cervantes Yasmin</t>
  </si>
  <si>
    <t>0VF00</t>
  </si>
  <si>
    <t>Vega Fernandez Amalia</t>
  </si>
  <si>
    <t>VSE16</t>
  </si>
  <si>
    <t>Ventura Santamaria Efrain Enrique</t>
  </si>
  <si>
    <t>VDA19</t>
  </si>
  <si>
    <t>Villegas Alonso Diego Armando</t>
  </si>
  <si>
    <t>YMC14</t>
  </si>
  <si>
    <t>Yerena Martinez Cinthia Guadalupe</t>
  </si>
  <si>
    <t>0YV27</t>
  </si>
  <si>
    <t>Yerena Vazquez Alejandro</t>
  </si>
  <si>
    <t xml:space="preserve">  =============</t>
  </si>
  <si>
    <t>Total Gral.</t>
  </si>
  <si>
    <t xml:space="preserve"> </t>
  </si>
  <si>
    <t>Periodo Quincenal-3 del 2017-02-01 al 2017-02-15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</si>
  <si>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</si>
  <si>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</si>
  <si>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</si>
  <si>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</si>
  <si>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</si>
  <si>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</si>
  <si>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</si>
  <si>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60</t>
  </si>
  <si>
    <t xml:space="preserve">01 Efectivo </t>
  </si>
  <si>
    <t>Efectivo</t>
  </si>
  <si>
    <t>Total de movimientos 3</t>
  </si>
  <si>
    <t>Total Efectivo</t>
  </si>
  <si>
    <t>Total de movimientos 63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</si>
  <si>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</si>
  <si>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</si>
  <si>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</si>
  <si>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</si>
  <si>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</si>
  <si>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</si>
  <si>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</si>
  <si>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</si>
  <si>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</si>
  <si>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</si>
  <si>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</si>
  <si>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</si>
  <si>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</si>
  <si>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</si>
  <si>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</si>
  <si>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</si>
  <si>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</si>
  <si>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</si>
  <si>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</si>
  <si>
    <t>01/02/2017 AL 15/02/2017</t>
  </si>
  <si>
    <t>FEBRERO</t>
  </si>
  <si>
    <t>ADMINISTRACION</t>
  </si>
  <si>
    <t>SEMINUEVOS</t>
  </si>
  <si>
    <t>COSTO</t>
  </si>
  <si>
    <t>VENTAS</t>
  </si>
  <si>
    <t>SERVICIO</t>
  </si>
  <si>
    <t>F&amp;I</t>
  </si>
  <si>
    <t>REFACCIONES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</si>
</sst>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14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/>
    <xf numFmtId="0" fontId="15" fillId="0" borderId="0" xfId="0" applyFont="1"/>
    <xf numFmtId="0" fontId="16" fillId="0" borderId="0" xfId="0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Continuous"/>
    </xf>
    <xf numFmtId="0" fontId="18" fillId="0" borderId="0" xfId="0" applyFont="1"/>
    <xf numFmtId="0" fontId="19" fillId="0" borderId="0" xfId="0" applyFont="1" applyAlignment="1">
      <alignment horizontal="centerContinuous"/>
    </xf>
    <xf numFmtId="0" fontId="20" fillId="0" borderId="0" xfId="0" applyFont="1"/>
    <xf numFmtId="0" fontId="22" fillId="0" borderId="0" xfId="0" applyFont="1"/>
    <xf numFmtId="0" fontId="21" fillId="0" borderId="3" xfId="0" applyFont="1" applyFill="1" applyBorder="1" applyAlignment="1">
      <alignment horizontal="centerContinuous"/>
    </xf>
    <xf numFmtId="165" fontId="21" fillId="0" borderId="3" xfId="0" applyNumberFormat="1" applyFont="1" applyFill="1" applyBorder="1" applyAlignment="1">
      <alignment horizontal="centerContinuous"/>
    </xf>
    <xf numFmtId="49" fontId="0" fillId="0" borderId="0" xfId="0" applyNumberFormat="1"/>
    <xf numFmtId="165" fontId="2" fillId="0" borderId="0" xfId="0" applyNumberFormat="1" applyFont="1"/>
    <xf numFmtId="0" fontId="23" fillId="0" borderId="0" xfId="0" applyFont="1"/>
    <xf numFmtId="165" fontId="23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44" fontId="3" fillId="0" borderId="0" xfId="1" applyFont="1"/>
    <xf numFmtId="44" fontId="10" fillId="0" borderId="1" xfId="0" applyNumberFormat="1" applyFont="1" applyBorder="1"/>
    <xf numFmtId="43" fontId="3" fillId="0" borderId="0" xfId="0" applyNumberFormat="1" applyFont="1"/>
    <xf numFmtId="0" fontId="2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5" fillId="0" borderId="6" xfId="0" applyFont="1" applyBorder="1"/>
    <xf numFmtId="0" fontId="2" fillId="0" borderId="6" xfId="0" applyFont="1" applyBorder="1"/>
    <xf numFmtId="0" fontId="0" fillId="0" borderId="6" xfId="0" applyFont="1" applyBorder="1"/>
    <xf numFmtId="14" fontId="25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" fillId="0" borderId="9" xfId="2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workbookViewId="0">
      <pane xSplit="2" ySplit="12" topLeftCell="C58" activePane="bottomRight" state="frozen"/>
      <selection pane="topRight" activeCell="C1" sqref="C1"/>
      <selection pane="bottomLeft" activeCell="A13" sqref="A13"/>
      <selection pane="bottomRight" activeCell="K81" sqref="K81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1" customWidth="1"/>
    <col min="4" max="5" width="11.42578125" style="1"/>
    <col min="6" max="6" width="12" style="1" bestFit="1" customWidth="1"/>
    <col min="7" max="8" width="11.42578125" style="1"/>
    <col min="9" max="9" width="12" style="1" bestFit="1" customWidth="1"/>
    <col min="10" max="10" width="11.42578125" style="1"/>
    <col min="11" max="11" width="12" style="1" bestFit="1" customWidth="1"/>
    <col min="12" max="16384" width="11.42578125" style="1"/>
  </cols>
  <sheetData>
    <row r="1" spans="1:13" ht="18" customHeight="1">
      <c r="A1" s="3" t="s">
        <v>0</v>
      </c>
      <c r="B1" s="20" t="s">
        <v>152</v>
      </c>
    </row>
    <row r="2" spans="1:13" ht="24.95" customHeight="1">
      <c r="A2" s="4" t="s">
        <v>1</v>
      </c>
      <c r="B2" s="37" t="s">
        <v>2</v>
      </c>
    </row>
    <row r="3" spans="1:13" ht="15">
      <c r="B3" s="38" t="s">
        <v>3</v>
      </c>
    </row>
    <row r="4" spans="1:13" ht="12.75">
      <c r="B4" s="39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F7" s="49" t="s">
        <v>167</v>
      </c>
      <c r="G7" s="49"/>
      <c r="H7" s="49"/>
      <c r="I7" s="49"/>
      <c r="J7" s="49"/>
      <c r="K7" s="49"/>
    </row>
    <row r="8" spans="1:13" s="44" customFormat="1" ht="34.5" thickBot="1">
      <c r="A8" s="41" t="s">
        <v>7</v>
      </c>
      <c r="B8" s="42" t="s">
        <v>8</v>
      </c>
      <c r="C8" s="43" t="s">
        <v>13</v>
      </c>
      <c r="F8" s="45" t="s">
        <v>13</v>
      </c>
      <c r="G8" s="45" t="s">
        <v>168</v>
      </c>
      <c r="H8" s="45" t="s">
        <v>169</v>
      </c>
      <c r="I8" s="45" t="s">
        <v>170</v>
      </c>
      <c r="J8" s="45" t="s">
        <v>171</v>
      </c>
      <c r="K8" s="45" t="s">
        <v>172</v>
      </c>
    </row>
    <row r="9" spans="1:13" ht="12" thickTop="1"/>
    <row r="11" spans="1:13">
      <c r="A11" s="12" t="s">
        <v>23</v>
      </c>
    </row>
    <row r="13" spans="1:13">
      <c r="A13" s="2" t="s">
        <v>24</v>
      </c>
      <c r="B13" s="1" t="s">
        <v>25</v>
      </c>
      <c r="C13" s="13">
        <v>22360.35</v>
      </c>
      <c r="F13" s="46">
        <f>+C13</f>
        <v>22360.35</v>
      </c>
      <c r="G13" s="46">
        <f>+F13*2%</f>
        <v>447.20699999999999</v>
      </c>
      <c r="H13" s="46">
        <f>+F13*7.5%</f>
        <v>1677.0262499999999</v>
      </c>
      <c r="I13" s="46">
        <f>SUM(F13:H13)</f>
        <v>24484.583249999996</v>
      </c>
      <c r="J13" s="46">
        <f>+I13*0.16</f>
        <v>3917.5333199999995</v>
      </c>
      <c r="K13" s="46">
        <f>+I13+J13</f>
        <v>28402.116569999995</v>
      </c>
      <c r="M13" s="1" t="s">
        <v>188</v>
      </c>
    </row>
    <row r="14" spans="1:13">
      <c r="A14" s="2" t="s">
        <v>26</v>
      </c>
      <c r="B14" s="1" t="s">
        <v>27</v>
      </c>
      <c r="C14" s="13">
        <v>6034.51</v>
      </c>
      <c r="F14" s="46">
        <f t="shared" ref="F14:F75" si="0">+C14</f>
        <v>6034.51</v>
      </c>
      <c r="G14" s="46">
        <f t="shared" ref="G14:G75" si="1">+F14*2%</f>
        <v>120.6902</v>
      </c>
      <c r="H14" s="46">
        <f t="shared" ref="H14:H75" si="2">+F14*7.5%</f>
        <v>452.58825000000002</v>
      </c>
      <c r="I14" s="46">
        <f t="shared" ref="I14:I75" si="3">SUM(F14:H14)</f>
        <v>6607.78845</v>
      </c>
      <c r="J14" s="46">
        <f t="shared" ref="J14:J75" si="4">+I14*0.16</f>
        <v>1057.2461519999999</v>
      </c>
      <c r="K14" s="46">
        <f t="shared" ref="K14:K75" si="5">+I14+J14</f>
        <v>7665.0346019999997</v>
      </c>
      <c r="M14" s="1" t="s">
        <v>189</v>
      </c>
    </row>
    <row r="15" spans="1:13">
      <c r="A15" s="2" t="s">
        <v>28</v>
      </c>
      <c r="B15" s="1" t="s">
        <v>29</v>
      </c>
      <c r="C15" s="13">
        <v>21000.1</v>
      </c>
      <c r="F15" s="46">
        <f t="shared" si="0"/>
        <v>21000.1</v>
      </c>
      <c r="G15" s="46">
        <f t="shared" si="1"/>
        <v>420.00199999999995</v>
      </c>
      <c r="H15" s="46">
        <f t="shared" si="2"/>
        <v>1575.0074999999999</v>
      </c>
      <c r="I15" s="46">
        <f t="shared" si="3"/>
        <v>22995.109499999999</v>
      </c>
      <c r="J15" s="46">
        <f t="shared" si="4"/>
        <v>3679.2175199999997</v>
      </c>
      <c r="K15" s="46">
        <f t="shared" si="5"/>
        <v>26674.327019999997</v>
      </c>
      <c r="M15" s="1" t="s">
        <v>188</v>
      </c>
    </row>
    <row r="16" spans="1:13">
      <c r="A16" s="2" t="s">
        <v>30</v>
      </c>
      <c r="B16" s="1" t="s">
        <v>31</v>
      </c>
      <c r="C16" s="13">
        <v>9000</v>
      </c>
      <c r="F16" s="46">
        <f t="shared" si="0"/>
        <v>9000</v>
      </c>
      <c r="G16" s="46">
        <f t="shared" si="1"/>
        <v>180</v>
      </c>
      <c r="H16" s="46">
        <f t="shared" si="2"/>
        <v>675</v>
      </c>
      <c r="I16" s="46">
        <f t="shared" si="3"/>
        <v>9855</v>
      </c>
      <c r="J16" s="46">
        <f t="shared" si="4"/>
        <v>1576.8</v>
      </c>
      <c r="K16" s="46">
        <f t="shared" si="5"/>
        <v>11431.8</v>
      </c>
      <c r="M16" s="1" t="s">
        <v>188</v>
      </c>
    </row>
    <row r="17" spans="1:13">
      <c r="A17" s="2" t="s">
        <v>32</v>
      </c>
      <c r="B17" s="1" t="s">
        <v>33</v>
      </c>
      <c r="C17" s="13">
        <v>3033.29</v>
      </c>
      <c r="F17" s="46">
        <f t="shared" si="0"/>
        <v>3033.29</v>
      </c>
      <c r="G17" s="46">
        <f t="shared" si="1"/>
        <v>60.665799999999997</v>
      </c>
      <c r="H17" s="46">
        <f t="shared" si="2"/>
        <v>227.49674999999999</v>
      </c>
      <c r="I17" s="46">
        <f t="shared" si="3"/>
        <v>3321.45255</v>
      </c>
      <c r="J17" s="46">
        <f t="shared" si="4"/>
        <v>531.43240800000001</v>
      </c>
      <c r="K17" s="46">
        <f t="shared" si="5"/>
        <v>3852.8849580000001</v>
      </c>
      <c r="M17" s="1" t="s">
        <v>188</v>
      </c>
    </row>
    <row r="18" spans="1:13">
      <c r="A18" s="2" t="s">
        <v>34</v>
      </c>
      <c r="B18" s="1" t="s">
        <v>35</v>
      </c>
      <c r="C18" s="13">
        <v>13209.01</v>
      </c>
      <c r="F18" s="46">
        <f t="shared" si="0"/>
        <v>13209.01</v>
      </c>
      <c r="G18" s="46">
        <f t="shared" si="1"/>
        <v>264.18020000000001</v>
      </c>
      <c r="H18" s="46">
        <f t="shared" si="2"/>
        <v>990.67574999999999</v>
      </c>
      <c r="I18" s="46">
        <f t="shared" si="3"/>
        <v>14463.865950000001</v>
      </c>
      <c r="J18" s="46">
        <f t="shared" si="4"/>
        <v>2314.2185520000003</v>
      </c>
      <c r="K18" s="46">
        <f t="shared" si="5"/>
        <v>16778.084502000002</v>
      </c>
      <c r="M18" s="1" t="s">
        <v>188</v>
      </c>
    </row>
    <row r="19" spans="1:13">
      <c r="A19" s="2" t="s">
        <v>36</v>
      </c>
      <c r="B19" s="1" t="s">
        <v>37</v>
      </c>
      <c r="C19" s="13">
        <v>7500</v>
      </c>
      <c r="F19" s="46">
        <f t="shared" si="0"/>
        <v>7500</v>
      </c>
      <c r="G19" s="46">
        <f t="shared" si="1"/>
        <v>150</v>
      </c>
      <c r="H19" s="46">
        <f t="shared" si="2"/>
        <v>562.5</v>
      </c>
      <c r="I19" s="46">
        <f t="shared" si="3"/>
        <v>8212.5</v>
      </c>
      <c r="J19" s="46">
        <f t="shared" si="4"/>
        <v>1314</v>
      </c>
      <c r="K19" s="46">
        <f t="shared" si="5"/>
        <v>9526.5</v>
      </c>
      <c r="M19" s="1" t="s">
        <v>188</v>
      </c>
    </row>
    <row r="20" spans="1:13">
      <c r="A20" s="2" t="s">
        <v>38</v>
      </c>
      <c r="B20" s="1" t="s">
        <v>39</v>
      </c>
      <c r="C20" s="13">
        <v>2832.6</v>
      </c>
      <c r="F20" s="46">
        <f t="shared" si="0"/>
        <v>2832.6</v>
      </c>
      <c r="G20" s="46">
        <f t="shared" si="1"/>
        <v>56.652000000000001</v>
      </c>
      <c r="H20" s="46">
        <f t="shared" si="2"/>
        <v>212.44499999999999</v>
      </c>
      <c r="I20" s="46">
        <f t="shared" si="3"/>
        <v>3101.6970000000001</v>
      </c>
      <c r="J20" s="46">
        <f t="shared" si="4"/>
        <v>496.27152000000001</v>
      </c>
      <c r="K20" s="46">
        <f t="shared" si="5"/>
        <v>3597.9685200000004</v>
      </c>
      <c r="M20" s="1" t="s">
        <v>190</v>
      </c>
    </row>
    <row r="21" spans="1:13">
      <c r="A21" s="2" t="s">
        <v>40</v>
      </c>
      <c r="B21" s="1" t="s">
        <v>41</v>
      </c>
      <c r="C21" s="13">
        <v>44589.99</v>
      </c>
      <c r="F21" s="46">
        <f t="shared" si="0"/>
        <v>44589.99</v>
      </c>
      <c r="G21" s="46">
        <f t="shared" si="1"/>
        <v>891.7998</v>
      </c>
      <c r="H21" s="46">
        <f t="shared" si="2"/>
        <v>3344.2492499999998</v>
      </c>
      <c r="I21" s="46">
        <f t="shared" si="3"/>
        <v>48826.039049999999</v>
      </c>
      <c r="J21" s="46">
        <f t="shared" si="4"/>
        <v>7812.1662480000005</v>
      </c>
      <c r="K21" s="46">
        <f t="shared" si="5"/>
        <v>56638.205298000001</v>
      </c>
      <c r="M21" s="1" t="s">
        <v>191</v>
      </c>
    </row>
    <row r="22" spans="1:13">
      <c r="A22" s="2" t="s">
        <v>42</v>
      </c>
      <c r="B22" s="1" t="s">
        <v>43</v>
      </c>
      <c r="C22" s="13">
        <v>2383.34</v>
      </c>
      <c r="F22" s="46">
        <f t="shared" si="0"/>
        <v>2383.34</v>
      </c>
      <c r="G22" s="46">
        <f t="shared" si="1"/>
        <v>47.666800000000002</v>
      </c>
      <c r="H22" s="46">
        <f t="shared" si="2"/>
        <v>178.75050000000002</v>
      </c>
      <c r="I22" s="46">
        <f t="shared" si="3"/>
        <v>2609.7573000000002</v>
      </c>
      <c r="J22" s="46">
        <f t="shared" si="4"/>
        <v>417.56116800000007</v>
      </c>
      <c r="K22" s="46">
        <f t="shared" si="5"/>
        <v>3027.3184680000004</v>
      </c>
      <c r="M22" s="1" t="s">
        <v>188</v>
      </c>
    </row>
    <row r="23" spans="1:13">
      <c r="A23" s="2" t="s">
        <v>44</v>
      </c>
      <c r="B23" s="1" t="s">
        <v>45</v>
      </c>
      <c r="C23" s="13">
        <v>5534.55</v>
      </c>
      <c r="F23" s="46">
        <f t="shared" si="0"/>
        <v>5534.55</v>
      </c>
      <c r="G23" s="46">
        <f t="shared" si="1"/>
        <v>110.691</v>
      </c>
      <c r="H23" s="46">
        <f t="shared" si="2"/>
        <v>415.09125</v>
      </c>
      <c r="I23" s="46">
        <f t="shared" si="3"/>
        <v>6060.3322500000004</v>
      </c>
      <c r="J23" s="46">
        <f t="shared" si="4"/>
        <v>969.65316000000007</v>
      </c>
      <c r="K23" s="46">
        <f t="shared" si="5"/>
        <v>7029.9854100000002</v>
      </c>
      <c r="M23" s="1" t="s">
        <v>191</v>
      </c>
    </row>
    <row r="24" spans="1:13">
      <c r="A24" s="2" t="s">
        <v>46</v>
      </c>
      <c r="B24" s="1" t="s">
        <v>47</v>
      </c>
      <c r="C24" s="13">
        <v>5367.88</v>
      </c>
      <c r="F24" s="46">
        <f t="shared" si="0"/>
        <v>5367.88</v>
      </c>
      <c r="G24" s="46">
        <f t="shared" si="1"/>
        <v>107.35760000000001</v>
      </c>
      <c r="H24" s="46">
        <f t="shared" si="2"/>
        <v>402.59100000000001</v>
      </c>
      <c r="I24" s="46">
        <f t="shared" si="3"/>
        <v>5877.8286000000007</v>
      </c>
      <c r="J24" s="46">
        <f t="shared" si="4"/>
        <v>940.45257600000014</v>
      </c>
      <c r="K24" s="46">
        <f t="shared" si="5"/>
        <v>6818.2811760000004</v>
      </c>
      <c r="M24" s="1" t="s">
        <v>191</v>
      </c>
    </row>
    <row r="25" spans="1:13">
      <c r="A25" s="2" t="s">
        <v>48</v>
      </c>
      <c r="B25" s="1" t="s">
        <v>49</v>
      </c>
      <c r="C25" s="13">
        <v>19179.669999999998</v>
      </c>
      <c r="F25" s="46">
        <f t="shared" si="0"/>
        <v>19179.669999999998</v>
      </c>
      <c r="G25" s="46">
        <f t="shared" si="1"/>
        <v>383.59339999999997</v>
      </c>
      <c r="H25" s="46">
        <f t="shared" si="2"/>
        <v>1438.4752499999997</v>
      </c>
      <c r="I25" s="46">
        <f t="shared" si="3"/>
        <v>21001.738649999999</v>
      </c>
      <c r="J25" s="46">
        <f t="shared" si="4"/>
        <v>3360.2781839999998</v>
      </c>
      <c r="K25" s="46">
        <f t="shared" si="5"/>
        <v>24362.016833999998</v>
      </c>
      <c r="M25" s="1" t="s">
        <v>192</v>
      </c>
    </row>
    <row r="26" spans="1:13">
      <c r="A26" s="2" t="s">
        <v>50</v>
      </c>
      <c r="B26" s="1" t="s">
        <v>51</v>
      </c>
      <c r="C26" s="13">
        <v>4278.6000000000004</v>
      </c>
      <c r="F26" s="46">
        <f t="shared" si="0"/>
        <v>4278.6000000000004</v>
      </c>
      <c r="G26" s="46">
        <f t="shared" si="1"/>
        <v>85.572000000000003</v>
      </c>
      <c r="H26" s="46">
        <f t="shared" si="2"/>
        <v>320.89500000000004</v>
      </c>
      <c r="I26" s="46">
        <f t="shared" si="3"/>
        <v>4685.0670000000009</v>
      </c>
      <c r="J26" s="46">
        <f t="shared" si="4"/>
        <v>749.61072000000013</v>
      </c>
      <c r="K26" s="46">
        <f t="shared" si="5"/>
        <v>5434.6777200000015</v>
      </c>
      <c r="M26" s="1" t="s">
        <v>190</v>
      </c>
    </row>
    <row r="27" spans="1:13">
      <c r="A27" s="2" t="s">
        <v>52</v>
      </c>
      <c r="B27" s="1" t="s">
        <v>53</v>
      </c>
      <c r="C27" s="13">
        <v>4700.6000000000004</v>
      </c>
      <c r="F27" s="46">
        <f t="shared" si="0"/>
        <v>4700.6000000000004</v>
      </c>
      <c r="G27" s="46">
        <f t="shared" si="1"/>
        <v>94.012000000000015</v>
      </c>
      <c r="H27" s="46">
        <f t="shared" si="2"/>
        <v>352.54500000000002</v>
      </c>
      <c r="I27" s="46">
        <f t="shared" si="3"/>
        <v>5147.1570000000002</v>
      </c>
      <c r="J27" s="46">
        <f t="shared" si="4"/>
        <v>823.54512</v>
      </c>
      <c r="K27" s="46">
        <f t="shared" si="5"/>
        <v>5970.7021199999999</v>
      </c>
      <c r="M27" s="1" t="s">
        <v>190</v>
      </c>
    </row>
    <row r="28" spans="1:13">
      <c r="A28" s="2" t="s">
        <v>54</v>
      </c>
      <c r="B28" s="1" t="s">
        <v>55</v>
      </c>
      <c r="C28" s="13">
        <v>32650.05</v>
      </c>
      <c r="F28" s="46">
        <f t="shared" si="0"/>
        <v>32650.05</v>
      </c>
      <c r="G28" s="46">
        <f t="shared" si="1"/>
        <v>653.00099999999998</v>
      </c>
      <c r="H28" s="46">
        <f t="shared" si="2"/>
        <v>2448.7537499999999</v>
      </c>
      <c r="I28" s="46">
        <f t="shared" si="3"/>
        <v>35751.804749999996</v>
      </c>
      <c r="J28" s="46">
        <f t="shared" si="4"/>
        <v>5720.2887599999995</v>
      </c>
      <c r="K28" s="46">
        <f t="shared" si="5"/>
        <v>41472.093509999992</v>
      </c>
      <c r="M28" s="1" t="s">
        <v>189</v>
      </c>
    </row>
    <row r="29" spans="1:13">
      <c r="A29" s="2" t="s">
        <v>56</v>
      </c>
      <c r="B29" s="1" t="s">
        <v>57</v>
      </c>
      <c r="C29" s="13">
        <v>364907.79</v>
      </c>
      <c r="F29" s="46">
        <f t="shared" si="0"/>
        <v>364907.79</v>
      </c>
      <c r="G29" s="46">
        <f t="shared" si="1"/>
        <v>7298.1557999999995</v>
      </c>
      <c r="H29" s="46">
        <f t="shared" si="2"/>
        <v>27368.084249999996</v>
      </c>
      <c r="I29" s="46">
        <f t="shared" si="3"/>
        <v>399574.03005</v>
      </c>
      <c r="J29" s="46">
        <f t="shared" si="4"/>
        <v>63931.844808000002</v>
      </c>
      <c r="K29" s="46">
        <f t="shared" si="5"/>
        <v>463505.87485800002</v>
      </c>
      <c r="M29" s="1" t="s">
        <v>191</v>
      </c>
    </row>
    <row r="30" spans="1:13">
      <c r="A30" s="2" t="s">
        <v>58</v>
      </c>
      <c r="B30" s="1" t="s">
        <v>59</v>
      </c>
      <c r="C30" s="13">
        <v>1499.94</v>
      </c>
      <c r="F30" s="46">
        <f t="shared" si="0"/>
        <v>1499.94</v>
      </c>
      <c r="G30" s="46">
        <f t="shared" si="1"/>
        <v>29.998800000000003</v>
      </c>
      <c r="H30" s="46">
        <f t="shared" si="2"/>
        <v>112.49550000000001</v>
      </c>
      <c r="I30" s="46">
        <f t="shared" si="3"/>
        <v>1642.4343000000001</v>
      </c>
      <c r="J30" s="46">
        <f t="shared" si="4"/>
        <v>262.78948800000001</v>
      </c>
      <c r="K30" s="46">
        <f t="shared" si="5"/>
        <v>1905.2237880000002</v>
      </c>
      <c r="M30" s="1" t="s">
        <v>192</v>
      </c>
    </row>
    <row r="31" spans="1:13">
      <c r="A31" s="2" t="s">
        <v>60</v>
      </c>
      <c r="B31" s="1" t="s">
        <v>61</v>
      </c>
      <c r="C31" s="13">
        <v>11439.05</v>
      </c>
      <c r="F31" s="46">
        <f t="shared" si="0"/>
        <v>11439.05</v>
      </c>
      <c r="G31" s="46">
        <f t="shared" si="1"/>
        <v>228.78099999999998</v>
      </c>
      <c r="H31" s="46">
        <f t="shared" si="2"/>
        <v>857.92874999999992</v>
      </c>
      <c r="I31" s="46">
        <f t="shared" si="3"/>
        <v>12525.759749999999</v>
      </c>
      <c r="J31" s="46">
        <f t="shared" si="4"/>
        <v>2004.1215599999998</v>
      </c>
      <c r="K31" s="46">
        <f t="shared" si="5"/>
        <v>14529.881309999999</v>
      </c>
      <c r="M31" s="1" t="s">
        <v>191</v>
      </c>
    </row>
    <row r="32" spans="1:13">
      <c r="A32" s="2" t="s">
        <v>62</v>
      </c>
      <c r="B32" s="1" t="s">
        <v>63</v>
      </c>
      <c r="C32" s="13">
        <v>33000</v>
      </c>
      <c r="F32" s="46">
        <f t="shared" si="0"/>
        <v>33000</v>
      </c>
      <c r="G32" s="46">
        <f t="shared" si="1"/>
        <v>660</v>
      </c>
      <c r="H32" s="46">
        <f t="shared" si="2"/>
        <v>2475</v>
      </c>
      <c r="I32" s="46">
        <f t="shared" si="3"/>
        <v>36135</v>
      </c>
      <c r="J32" s="46">
        <f t="shared" si="4"/>
        <v>5781.6</v>
      </c>
      <c r="K32" s="46">
        <f t="shared" si="5"/>
        <v>41916.6</v>
      </c>
      <c r="M32" s="1" t="s">
        <v>188</v>
      </c>
    </row>
    <row r="33" spans="1:13">
      <c r="A33" s="2" t="s">
        <v>64</v>
      </c>
      <c r="B33" s="1" t="s">
        <v>65</v>
      </c>
      <c r="C33" s="13">
        <v>27259.49</v>
      </c>
      <c r="F33" s="46">
        <f t="shared" si="0"/>
        <v>27259.49</v>
      </c>
      <c r="G33" s="46">
        <f t="shared" si="1"/>
        <v>545.18979999999999</v>
      </c>
      <c r="H33" s="46">
        <f t="shared" si="2"/>
        <v>2044.4617499999999</v>
      </c>
      <c r="I33" s="46">
        <f t="shared" si="3"/>
        <v>29849.14155</v>
      </c>
      <c r="J33" s="46">
        <f t="shared" si="4"/>
        <v>4775.8626480000003</v>
      </c>
      <c r="K33" s="46">
        <f t="shared" si="5"/>
        <v>34625.004198000002</v>
      </c>
      <c r="M33" s="1" t="s">
        <v>188</v>
      </c>
    </row>
    <row r="34" spans="1:13">
      <c r="A34" s="2" t="s">
        <v>66</v>
      </c>
      <c r="B34" s="1" t="s">
        <v>67</v>
      </c>
      <c r="C34" s="13">
        <v>5233.28</v>
      </c>
      <c r="F34" s="46">
        <f t="shared" si="0"/>
        <v>5233.28</v>
      </c>
      <c r="G34" s="46">
        <f t="shared" si="1"/>
        <v>104.6656</v>
      </c>
      <c r="H34" s="46">
        <f t="shared" si="2"/>
        <v>392.49599999999998</v>
      </c>
      <c r="I34" s="46">
        <f t="shared" si="3"/>
        <v>5730.4416000000001</v>
      </c>
      <c r="J34" s="46">
        <f t="shared" si="4"/>
        <v>916.87065600000005</v>
      </c>
      <c r="K34" s="46">
        <f t="shared" si="5"/>
        <v>6647.3122560000002</v>
      </c>
      <c r="M34" s="1" t="s">
        <v>188</v>
      </c>
    </row>
    <row r="35" spans="1:13">
      <c r="A35" s="2" t="s">
        <v>68</v>
      </c>
      <c r="B35" s="1" t="s">
        <v>69</v>
      </c>
      <c r="C35" s="13">
        <v>3750</v>
      </c>
      <c r="F35" s="46">
        <f t="shared" si="0"/>
        <v>3750</v>
      </c>
      <c r="G35" s="46">
        <f t="shared" si="1"/>
        <v>75</v>
      </c>
      <c r="H35" s="46">
        <f t="shared" si="2"/>
        <v>281.25</v>
      </c>
      <c r="I35" s="46">
        <f t="shared" si="3"/>
        <v>4106.25</v>
      </c>
      <c r="J35" s="46">
        <f t="shared" si="4"/>
        <v>657</v>
      </c>
      <c r="K35" s="46">
        <f t="shared" si="5"/>
        <v>4763.25</v>
      </c>
      <c r="M35" s="1" t="s">
        <v>191</v>
      </c>
    </row>
    <row r="36" spans="1:13">
      <c r="A36" s="2" t="s">
        <v>70</v>
      </c>
      <c r="B36" s="1" t="s">
        <v>71</v>
      </c>
      <c r="C36" s="13">
        <v>3695.4</v>
      </c>
      <c r="F36" s="46">
        <f t="shared" si="0"/>
        <v>3695.4</v>
      </c>
      <c r="G36" s="46">
        <f t="shared" si="1"/>
        <v>73.908000000000001</v>
      </c>
      <c r="H36" s="46">
        <f t="shared" si="2"/>
        <v>277.15499999999997</v>
      </c>
      <c r="I36" s="46">
        <f t="shared" si="3"/>
        <v>4046.4629999999997</v>
      </c>
      <c r="J36" s="46">
        <f t="shared" si="4"/>
        <v>647.43407999999999</v>
      </c>
      <c r="K36" s="46">
        <f t="shared" si="5"/>
        <v>4693.8970799999997</v>
      </c>
      <c r="M36" s="1" t="s">
        <v>190</v>
      </c>
    </row>
    <row r="37" spans="1:13">
      <c r="A37" s="2" t="s">
        <v>72</v>
      </c>
      <c r="B37" s="1" t="s">
        <v>73</v>
      </c>
      <c r="C37" s="13">
        <v>3608.1</v>
      </c>
      <c r="F37" s="46">
        <f t="shared" si="0"/>
        <v>3608.1</v>
      </c>
      <c r="G37" s="46">
        <f t="shared" si="1"/>
        <v>72.162000000000006</v>
      </c>
      <c r="H37" s="46">
        <f t="shared" si="2"/>
        <v>270.60749999999996</v>
      </c>
      <c r="I37" s="46">
        <f t="shared" si="3"/>
        <v>3950.8694999999998</v>
      </c>
      <c r="J37" s="46">
        <f t="shared" si="4"/>
        <v>632.13911999999993</v>
      </c>
      <c r="K37" s="46">
        <f t="shared" si="5"/>
        <v>4583.0086199999996</v>
      </c>
      <c r="M37" s="1" t="s">
        <v>190</v>
      </c>
    </row>
    <row r="38" spans="1:13">
      <c r="A38" s="2" t="s">
        <v>74</v>
      </c>
      <c r="B38" s="1" t="s">
        <v>75</v>
      </c>
      <c r="C38" s="13">
        <v>5534.55</v>
      </c>
      <c r="F38" s="46">
        <f t="shared" si="0"/>
        <v>5534.55</v>
      </c>
      <c r="G38" s="46">
        <f t="shared" si="1"/>
        <v>110.691</v>
      </c>
      <c r="H38" s="46">
        <f t="shared" si="2"/>
        <v>415.09125</v>
      </c>
      <c r="I38" s="46">
        <f t="shared" si="3"/>
        <v>6060.3322500000004</v>
      </c>
      <c r="J38" s="46">
        <f t="shared" si="4"/>
        <v>969.65316000000007</v>
      </c>
      <c r="K38" s="46">
        <f t="shared" si="5"/>
        <v>7029.9854100000002</v>
      </c>
      <c r="M38" s="1" t="s">
        <v>191</v>
      </c>
    </row>
    <row r="39" spans="1:13">
      <c r="A39" s="2" t="s">
        <v>76</v>
      </c>
      <c r="B39" s="1" t="s">
        <v>77</v>
      </c>
      <c r="C39" s="13">
        <v>3499.95</v>
      </c>
      <c r="F39" s="46">
        <f t="shared" si="0"/>
        <v>3499.95</v>
      </c>
      <c r="G39" s="46">
        <f t="shared" si="1"/>
        <v>69.998999999999995</v>
      </c>
      <c r="H39" s="46">
        <f t="shared" si="2"/>
        <v>262.49624999999997</v>
      </c>
      <c r="I39" s="46">
        <f t="shared" si="3"/>
        <v>3832.4452499999998</v>
      </c>
      <c r="J39" s="46">
        <f t="shared" si="4"/>
        <v>613.19123999999999</v>
      </c>
      <c r="K39" s="46">
        <f t="shared" si="5"/>
        <v>4445.6364899999999</v>
      </c>
      <c r="M39" s="1" t="s">
        <v>191</v>
      </c>
    </row>
    <row r="40" spans="1:13">
      <c r="A40" s="2" t="s">
        <v>78</v>
      </c>
      <c r="B40" s="1" t="s">
        <v>79</v>
      </c>
      <c r="C40" s="13">
        <v>6684.6</v>
      </c>
      <c r="F40" s="46">
        <f t="shared" si="0"/>
        <v>6684.6</v>
      </c>
      <c r="G40" s="46">
        <f t="shared" si="1"/>
        <v>133.69200000000001</v>
      </c>
      <c r="H40" s="46">
        <f t="shared" si="2"/>
        <v>501.34500000000003</v>
      </c>
      <c r="I40" s="46">
        <f t="shared" si="3"/>
        <v>7319.6370000000006</v>
      </c>
      <c r="J40" s="46">
        <f t="shared" si="4"/>
        <v>1171.14192</v>
      </c>
      <c r="K40" s="46">
        <f t="shared" si="5"/>
        <v>8490.7789200000007</v>
      </c>
      <c r="M40" s="1" t="s">
        <v>190</v>
      </c>
    </row>
    <row r="41" spans="1:13">
      <c r="A41" s="2" t="s">
        <v>80</v>
      </c>
      <c r="B41" s="1" t="s">
        <v>81</v>
      </c>
      <c r="C41" s="13">
        <v>5305.5</v>
      </c>
      <c r="F41" s="46">
        <f t="shared" si="0"/>
        <v>5305.5</v>
      </c>
      <c r="G41" s="46">
        <f t="shared" si="1"/>
        <v>106.11</v>
      </c>
      <c r="H41" s="46">
        <f t="shared" si="2"/>
        <v>397.91249999999997</v>
      </c>
      <c r="I41" s="46">
        <f t="shared" si="3"/>
        <v>5809.5225</v>
      </c>
      <c r="J41" s="46">
        <f t="shared" si="4"/>
        <v>929.52359999999999</v>
      </c>
      <c r="K41" s="46">
        <f t="shared" si="5"/>
        <v>6739.0460999999996</v>
      </c>
      <c r="M41" s="1" t="s">
        <v>190</v>
      </c>
    </row>
    <row r="42" spans="1:13">
      <c r="A42" s="2" t="s">
        <v>82</v>
      </c>
      <c r="B42" s="1" t="s">
        <v>83</v>
      </c>
      <c r="C42" s="13">
        <v>14368.11</v>
      </c>
      <c r="F42" s="46">
        <f t="shared" si="0"/>
        <v>14368.11</v>
      </c>
      <c r="G42" s="46">
        <f t="shared" si="1"/>
        <v>287.36220000000003</v>
      </c>
      <c r="H42" s="46">
        <f t="shared" si="2"/>
        <v>1077.60825</v>
      </c>
      <c r="I42" s="46">
        <f t="shared" si="3"/>
        <v>15733.080449999999</v>
      </c>
      <c r="J42" s="46">
        <f t="shared" si="4"/>
        <v>2517.292872</v>
      </c>
      <c r="K42" s="46">
        <f t="shared" si="5"/>
        <v>18250.373321999999</v>
      </c>
      <c r="M42" s="1" t="s">
        <v>188</v>
      </c>
    </row>
    <row r="43" spans="1:13">
      <c r="A43" s="2" t="s">
        <v>84</v>
      </c>
      <c r="B43" s="1" t="s">
        <v>85</v>
      </c>
      <c r="C43" s="13">
        <v>5235</v>
      </c>
      <c r="F43" s="46">
        <f t="shared" si="0"/>
        <v>5235</v>
      </c>
      <c r="G43" s="46">
        <f t="shared" si="1"/>
        <v>104.7</v>
      </c>
      <c r="H43" s="46">
        <f t="shared" si="2"/>
        <v>392.625</v>
      </c>
      <c r="I43" s="46">
        <f t="shared" si="3"/>
        <v>5732.3249999999998</v>
      </c>
      <c r="J43" s="46">
        <f t="shared" si="4"/>
        <v>917.17200000000003</v>
      </c>
      <c r="K43" s="46">
        <f t="shared" si="5"/>
        <v>6649.4969999999994</v>
      </c>
      <c r="M43" s="1" t="s">
        <v>192</v>
      </c>
    </row>
    <row r="44" spans="1:13">
      <c r="A44" s="2" t="s">
        <v>86</v>
      </c>
      <c r="B44" s="1" t="s">
        <v>87</v>
      </c>
      <c r="C44" s="13">
        <v>5849.97</v>
      </c>
      <c r="F44" s="46">
        <f t="shared" si="0"/>
        <v>5849.97</v>
      </c>
      <c r="G44" s="46">
        <f t="shared" si="1"/>
        <v>116.99940000000001</v>
      </c>
      <c r="H44" s="46">
        <f t="shared" si="2"/>
        <v>438.74775</v>
      </c>
      <c r="I44" s="46">
        <f t="shared" si="3"/>
        <v>6405.7171500000004</v>
      </c>
      <c r="J44" s="46">
        <f t="shared" si="4"/>
        <v>1024.9147440000002</v>
      </c>
      <c r="K44" s="46">
        <f t="shared" si="5"/>
        <v>7430.6318940000001</v>
      </c>
      <c r="M44" s="1" t="s">
        <v>188</v>
      </c>
    </row>
    <row r="45" spans="1:13">
      <c r="A45" s="2" t="s">
        <v>88</v>
      </c>
      <c r="B45" s="1" t="s">
        <v>89</v>
      </c>
      <c r="C45" s="13">
        <v>11584.27</v>
      </c>
      <c r="F45" s="46">
        <f t="shared" si="0"/>
        <v>11584.27</v>
      </c>
      <c r="G45" s="46">
        <f t="shared" si="1"/>
        <v>231.68540000000002</v>
      </c>
      <c r="H45" s="46">
        <f t="shared" si="2"/>
        <v>868.82024999999999</v>
      </c>
      <c r="I45" s="46">
        <f t="shared" si="3"/>
        <v>12684.775650000001</v>
      </c>
      <c r="J45" s="46">
        <f t="shared" si="4"/>
        <v>2029.5641040000003</v>
      </c>
      <c r="K45" s="46">
        <f t="shared" si="5"/>
        <v>14714.339754000002</v>
      </c>
      <c r="M45" s="1" t="s">
        <v>191</v>
      </c>
    </row>
    <row r="46" spans="1:13">
      <c r="A46" s="2" t="s">
        <v>90</v>
      </c>
      <c r="B46" s="1" t="s">
        <v>91</v>
      </c>
      <c r="C46" s="13">
        <v>10692.1</v>
      </c>
      <c r="F46" s="46">
        <f t="shared" si="0"/>
        <v>10692.1</v>
      </c>
      <c r="G46" s="46">
        <f t="shared" si="1"/>
        <v>213.84200000000001</v>
      </c>
      <c r="H46" s="46">
        <f t="shared" si="2"/>
        <v>801.90750000000003</v>
      </c>
      <c r="I46" s="46">
        <f t="shared" si="3"/>
        <v>11707.8495</v>
      </c>
      <c r="J46" s="46">
        <f t="shared" si="4"/>
        <v>1873.2559200000001</v>
      </c>
      <c r="K46" s="46">
        <f t="shared" si="5"/>
        <v>13581.10542</v>
      </c>
      <c r="M46" s="1" t="s">
        <v>192</v>
      </c>
    </row>
    <row r="47" spans="1:13">
      <c r="A47" s="2" t="s">
        <v>92</v>
      </c>
      <c r="B47" s="1" t="s">
        <v>93</v>
      </c>
      <c r="C47" s="13">
        <v>21985.15</v>
      </c>
      <c r="F47" s="46">
        <f t="shared" si="0"/>
        <v>21985.15</v>
      </c>
      <c r="G47" s="46">
        <f t="shared" si="1"/>
        <v>439.70300000000003</v>
      </c>
      <c r="H47" s="46">
        <f t="shared" si="2"/>
        <v>1648.88625</v>
      </c>
      <c r="I47" s="46">
        <f t="shared" si="3"/>
        <v>24073.739250000002</v>
      </c>
      <c r="J47" s="46">
        <f t="shared" si="4"/>
        <v>3851.7982800000004</v>
      </c>
      <c r="K47" s="46">
        <f t="shared" si="5"/>
        <v>27925.537530000001</v>
      </c>
      <c r="M47" s="1" t="s">
        <v>191</v>
      </c>
    </row>
    <row r="48" spans="1:13">
      <c r="A48" s="2" t="s">
        <v>94</v>
      </c>
      <c r="B48" s="1" t="s">
        <v>95</v>
      </c>
      <c r="C48" s="13">
        <v>3631.76</v>
      </c>
      <c r="F48" s="46">
        <f t="shared" si="0"/>
        <v>3631.76</v>
      </c>
      <c r="G48" s="46">
        <f t="shared" si="1"/>
        <v>72.635200000000012</v>
      </c>
      <c r="H48" s="46">
        <f t="shared" si="2"/>
        <v>272.38200000000001</v>
      </c>
      <c r="I48" s="46">
        <f t="shared" si="3"/>
        <v>3976.7772000000004</v>
      </c>
      <c r="J48" s="46">
        <f t="shared" si="4"/>
        <v>636.28435200000013</v>
      </c>
      <c r="K48" s="46">
        <f t="shared" si="5"/>
        <v>4613.061552000001</v>
      </c>
      <c r="M48" s="1" t="s">
        <v>192</v>
      </c>
    </row>
    <row r="49" spans="1:13">
      <c r="A49" s="2" t="s">
        <v>96</v>
      </c>
      <c r="B49" s="1" t="s">
        <v>97</v>
      </c>
      <c r="C49" s="13">
        <v>7000.05</v>
      </c>
      <c r="F49" s="46">
        <f t="shared" si="0"/>
        <v>7000.05</v>
      </c>
      <c r="G49" s="46">
        <f t="shared" si="1"/>
        <v>140.001</v>
      </c>
      <c r="H49" s="46">
        <f t="shared" si="2"/>
        <v>525.00374999999997</v>
      </c>
      <c r="I49" s="46">
        <f t="shared" si="3"/>
        <v>7665.0547500000002</v>
      </c>
      <c r="J49" s="46">
        <f t="shared" si="4"/>
        <v>1226.40876</v>
      </c>
      <c r="K49" s="46">
        <f t="shared" si="5"/>
        <v>8891.4635099999996</v>
      </c>
      <c r="M49" s="1" t="s">
        <v>188</v>
      </c>
    </row>
    <row r="50" spans="1:13">
      <c r="A50" s="2" t="s">
        <v>98</v>
      </c>
      <c r="B50" s="1" t="s">
        <v>99</v>
      </c>
      <c r="C50" s="13">
        <v>2305.6</v>
      </c>
      <c r="F50" s="46">
        <f t="shared" si="0"/>
        <v>2305.6</v>
      </c>
      <c r="G50" s="46">
        <f t="shared" si="1"/>
        <v>46.112000000000002</v>
      </c>
      <c r="H50" s="46">
        <f t="shared" si="2"/>
        <v>172.92</v>
      </c>
      <c r="I50" s="46">
        <f t="shared" si="3"/>
        <v>2524.6320000000001</v>
      </c>
      <c r="J50" s="46">
        <f t="shared" si="4"/>
        <v>403.94112000000001</v>
      </c>
      <c r="K50" s="46">
        <f t="shared" si="5"/>
        <v>2928.57312</v>
      </c>
      <c r="M50" s="1" t="s">
        <v>190</v>
      </c>
    </row>
    <row r="51" spans="1:13">
      <c r="A51" s="2" t="s">
        <v>100</v>
      </c>
      <c r="B51" s="1" t="s">
        <v>101</v>
      </c>
      <c r="C51" s="13">
        <v>3799.9</v>
      </c>
      <c r="F51" s="46">
        <f t="shared" si="0"/>
        <v>3799.9</v>
      </c>
      <c r="G51" s="46">
        <f t="shared" si="1"/>
        <v>75.998000000000005</v>
      </c>
      <c r="H51" s="46">
        <f t="shared" si="2"/>
        <v>284.99250000000001</v>
      </c>
      <c r="I51" s="46">
        <f t="shared" si="3"/>
        <v>4160.8905000000004</v>
      </c>
      <c r="J51" s="46">
        <f t="shared" si="4"/>
        <v>665.74248000000011</v>
      </c>
      <c r="K51" s="46">
        <f t="shared" si="5"/>
        <v>4826.6329800000003</v>
      </c>
      <c r="M51" s="1" t="s">
        <v>192</v>
      </c>
    </row>
    <row r="52" spans="1:13">
      <c r="A52" s="2" t="s">
        <v>102</v>
      </c>
      <c r="B52" s="1" t="s">
        <v>103</v>
      </c>
      <c r="C52" s="13">
        <v>48951.73</v>
      </c>
      <c r="F52" s="46">
        <f t="shared" si="0"/>
        <v>48951.73</v>
      </c>
      <c r="G52" s="46">
        <f t="shared" si="1"/>
        <v>979.03460000000007</v>
      </c>
      <c r="H52" s="46">
        <f t="shared" si="2"/>
        <v>3671.3797500000001</v>
      </c>
      <c r="I52" s="46">
        <f t="shared" si="3"/>
        <v>53602.144350000002</v>
      </c>
      <c r="J52" s="46">
        <f t="shared" si="4"/>
        <v>8576.3430960000005</v>
      </c>
      <c r="K52" s="46">
        <f t="shared" si="5"/>
        <v>62178.487445999999</v>
      </c>
      <c r="M52" s="1" t="s">
        <v>193</v>
      </c>
    </row>
    <row r="53" spans="1:13">
      <c r="A53" s="2" t="s">
        <v>104</v>
      </c>
      <c r="B53" s="1" t="s">
        <v>105</v>
      </c>
      <c r="C53" s="13">
        <v>4550.01</v>
      </c>
      <c r="F53" s="46">
        <f t="shared" si="0"/>
        <v>4550.01</v>
      </c>
      <c r="G53" s="46">
        <f t="shared" si="1"/>
        <v>91.000200000000007</v>
      </c>
      <c r="H53" s="46">
        <f t="shared" si="2"/>
        <v>341.25074999999998</v>
      </c>
      <c r="I53" s="46">
        <f t="shared" si="3"/>
        <v>4982.2609500000008</v>
      </c>
      <c r="J53" s="46">
        <f t="shared" si="4"/>
        <v>797.16175200000009</v>
      </c>
      <c r="K53" s="46">
        <f t="shared" si="5"/>
        <v>5779.4227020000008</v>
      </c>
      <c r="M53" s="1" t="s">
        <v>188</v>
      </c>
    </row>
    <row r="54" spans="1:13">
      <c r="A54" s="2" t="s">
        <v>106</v>
      </c>
      <c r="B54" s="1" t="s">
        <v>107</v>
      </c>
      <c r="C54" s="13">
        <v>12273.84</v>
      </c>
      <c r="F54" s="46">
        <f t="shared" si="0"/>
        <v>12273.84</v>
      </c>
      <c r="G54" s="46">
        <f t="shared" si="1"/>
        <v>245.4768</v>
      </c>
      <c r="H54" s="46">
        <f t="shared" si="2"/>
        <v>920.53800000000001</v>
      </c>
      <c r="I54" s="46">
        <f t="shared" si="3"/>
        <v>13439.854800000001</v>
      </c>
      <c r="J54" s="46">
        <f t="shared" si="4"/>
        <v>2150.3767680000001</v>
      </c>
      <c r="K54" s="46">
        <f t="shared" si="5"/>
        <v>15590.231568000001</v>
      </c>
      <c r="M54" s="1" t="s">
        <v>191</v>
      </c>
    </row>
    <row r="55" spans="1:13">
      <c r="A55" s="2" t="s">
        <v>108</v>
      </c>
      <c r="B55" s="1" t="s">
        <v>109</v>
      </c>
      <c r="C55" s="13">
        <v>4000</v>
      </c>
      <c r="F55" s="46">
        <f t="shared" si="0"/>
        <v>4000</v>
      </c>
      <c r="G55" s="46">
        <f t="shared" si="1"/>
        <v>80</v>
      </c>
      <c r="H55" s="46">
        <f t="shared" si="2"/>
        <v>300</v>
      </c>
      <c r="I55" s="46">
        <f t="shared" si="3"/>
        <v>4380</v>
      </c>
      <c r="J55" s="46">
        <f t="shared" si="4"/>
        <v>700.80000000000007</v>
      </c>
      <c r="K55" s="46">
        <f t="shared" si="5"/>
        <v>5080.8</v>
      </c>
      <c r="M55" s="1" t="s">
        <v>192</v>
      </c>
    </row>
    <row r="56" spans="1:13">
      <c r="A56" s="2" t="s">
        <v>110</v>
      </c>
      <c r="B56" s="1" t="s">
        <v>111</v>
      </c>
      <c r="C56" s="13">
        <v>3986</v>
      </c>
      <c r="F56" s="46">
        <f t="shared" si="0"/>
        <v>3986</v>
      </c>
      <c r="G56" s="46">
        <f t="shared" si="1"/>
        <v>79.72</v>
      </c>
      <c r="H56" s="46">
        <f t="shared" si="2"/>
        <v>298.95</v>
      </c>
      <c r="I56" s="46">
        <f t="shared" si="3"/>
        <v>4364.67</v>
      </c>
      <c r="J56" s="46">
        <f t="shared" si="4"/>
        <v>698.34720000000004</v>
      </c>
      <c r="K56" s="46">
        <f t="shared" si="5"/>
        <v>5063.0172000000002</v>
      </c>
      <c r="M56" s="1" t="s">
        <v>190</v>
      </c>
    </row>
    <row r="57" spans="1:13">
      <c r="A57" s="2" t="s">
        <v>112</v>
      </c>
      <c r="B57" s="1" t="s">
        <v>113</v>
      </c>
      <c r="C57" s="13">
        <v>2758.06</v>
      </c>
      <c r="F57" s="46">
        <f t="shared" si="0"/>
        <v>2758.06</v>
      </c>
      <c r="G57" s="46">
        <f t="shared" si="1"/>
        <v>55.161200000000001</v>
      </c>
      <c r="H57" s="46">
        <f t="shared" si="2"/>
        <v>206.8545</v>
      </c>
      <c r="I57" s="46">
        <f t="shared" si="3"/>
        <v>3020.0756999999999</v>
      </c>
      <c r="J57" s="46">
        <f t="shared" si="4"/>
        <v>483.21211199999999</v>
      </c>
      <c r="K57" s="46">
        <f t="shared" si="5"/>
        <v>3503.287812</v>
      </c>
      <c r="M57" s="1" t="s">
        <v>190</v>
      </c>
    </row>
    <row r="58" spans="1:13">
      <c r="A58" s="2" t="s">
        <v>114</v>
      </c>
      <c r="B58" s="1" t="s">
        <v>115</v>
      </c>
      <c r="C58" s="13">
        <v>3600</v>
      </c>
      <c r="F58" s="46">
        <f t="shared" si="0"/>
        <v>3600</v>
      </c>
      <c r="G58" s="46">
        <f t="shared" si="1"/>
        <v>72</v>
      </c>
      <c r="H58" s="46">
        <f t="shared" si="2"/>
        <v>270</v>
      </c>
      <c r="I58" s="46">
        <f t="shared" si="3"/>
        <v>3942</v>
      </c>
      <c r="J58" s="46">
        <f t="shared" si="4"/>
        <v>630.72</v>
      </c>
      <c r="K58" s="46">
        <f t="shared" si="5"/>
        <v>4572.72</v>
      </c>
      <c r="M58" s="1" t="s">
        <v>188</v>
      </c>
    </row>
    <row r="59" spans="1:13">
      <c r="A59" s="2" t="s">
        <v>116</v>
      </c>
      <c r="B59" s="1" t="s">
        <v>117</v>
      </c>
      <c r="C59" s="13">
        <v>4999.95</v>
      </c>
      <c r="F59" s="46">
        <f t="shared" si="0"/>
        <v>4999.95</v>
      </c>
      <c r="G59" s="46">
        <f t="shared" si="1"/>
        <v>99.998999999999995</v>
      </c>
      <c r="H59" s="46">
        <f t="shared" si="2"/>
        <v>374.99624999999997</v>
      </c>
      <c r="I59" s="46">
        <f t="shared" si="3"/>
        <v>5474.9452499999998</v>
      </c>
      <c r="J59" s="46">
        <f t="shared" si="4"/>
        <v>875.99123999999995</v>
      </c>
      <c r="K59" s="46">
        <f t="shared" si="5"/>
        <v>6350.93649</v>
      </c>
      <c r="M59" s="1" t="s">
        <v>192</v>
      </c>
    </row>
    <row r="60" spans="1:13">
      <c r="A60" s="2" t="s">
        <v>118</v>
      </c>
      <c r="B60" s="1" t="s">
        <v>119</v>
      </c>
      <c r="C60" s="13">
        <v>4489.7</v>
      </c>
      <c r="F60" s="46">
        <f t="shared" si="0"/>
        <v>4489.7</v>
      </c>
      <c r="G60" s="46">
        <f t="shared" si="1"/>
        <v>89.793999999999997</v>
      </c>
      <c r="H60" s="46">
        <f t="shared" si="2"/>
        <v>336.72749999999996</v>
      </c>
      <c r="I60" s="46">
        <f t="shared" si="3"/>
        <v>4916.2214999999997</v>
      </c>
      <c r="J60" s="46">
        <f t="shared" si="4"/>
        <v>786.59543999999994</v>
      </c>
      <c r="K60" s="46">
        <f t="shared" si="5"/>
        <v>5702.8169399999997</v>
      </c>
      <c r="M60" s="1" t="s">
        <v>190</v>
      </c>
    </row>
    <row r="61" spans="1:13">
      <c r="A61" s="2" t="s">
        <v>120</v>
      </c>
      <c r="B61" s="1" t="s">
        <v>121</v>
      </c>
      <c r="C61" s="13">
        <v>7000</v>
      </c>
      <c r="F61" s="46">
        <f t="shared" si="0"/>
        <v>7000</v>
      </c>
      <c r="G61" s="46">
        <f t="shared" si="1"/>
        <v>140</v>
      </c>
      <c r="H61" s="46">
        <f t="shared" si="2"/>
        <v>525</v>
      </c>
      <c r="I61" s="46">
        <f t="shared" si="3"/>
        <v>7665</v>
      </c>
      <c r="J61" s="46">
        <f t="shared" si="4"/>
        <v>1226.4000000000001</v>
      </c>
      <c r="K61" s="46">
        <f t="shared" si="5"/>
        <v>8891.4</v>
      </c>
      <c r="M61" s="1" t="s">
        <v>192</v>
      </c>
    </row>
    <row r="62" spans="1:13">
      <c r="A62" s="2" t="s">
        <v>122</v>
      </c>
      <c r="B62" s="1" t="s">
        <v>123</v>
      </c>
      <c r="C62" s="13">
        <v>13046.48</v>
      </c>
      <c r="F62" s="46">
        <f t="shared" si="0"/>
        <v>13046.48</v>
      </c>
      <c r="G62" s="46">
        <f t="shared" si="1"/>
        <v>260.92959999999999</v>
      </c>
      <c r="H62" s="46">
        <f t="shared" si="2"/>
        <v>978.48599999999988</v>
      </c>
      <c r="I62" s="46">
        <f t="shared" si="3"/>
        <v>14285.8956</v>
      </c>
      <c r="J62" s="46">
        <f t="shared" si="4"/>
        <v>2285.7432960000001</v>
      </c>
      <c r="K62" s="46">
        <f t="shared" si="5"/>
        <v>16571.638896</v>
      </c>
      <c r="M62" s="1" t="s">
        <v>192</v>
      </c>
    </row>
    <row r="63" spans="1:13">
      <c r="A63" s="2" t="s">
        <v>124</v>
      </c>
      <c r="B63" s="1" t="s">
        <v>125</v>
      </c>
      <c r="C63" s="13">
        <v>19237.87</v>
      </c>
      <c r="F63" s="46">
        <f t="shared" si="0"/>
        <v>19237.87</v>
      </c>
      <c r="G63" s="46">
        <f t="shared" si="1"/>
        <v>384.75739999999996</v>
      </c>
      <c r="H63" s="46">
        <f t="shared" si="2"/>
        <v>1442.84025</v>
      </c>
      <c r="I63" s="46">
        <f t="shared" si="3"/>
        <v>21065.467649999999</v>
      </c>
      <c r="J63" s="46">
        <f t="shared" si="4"/>
        <v>3370.4748239999999</v>
      </c>
      <c r="K63" s="46">
        <f t="shared" si="5"/>
        <v>24435.942473999999</v>
      </c>
      <c r="M63" s="1" t="s">
        <v>192</v>
      </c>
    </row>
    <row r="64" spans="1:13">
      <c r="A64" s="2" t="s">
        <v>126</v>
      </c>
      <c r="B64" s="1" t="s">
        <v>127</v>
      </c>
      <c r="C64" s="13">
        <v>27707.85</v>
      </c>
      <c r="F64" s="46">
        <f t="shared" si="0"/>
        <v>27707.85</v>
      </c>
      <c r="G64" s="46">
        <f t="shared" si="1"/>
        <v>554.15700000000004</v>
      </c>
      <c r="H64" s="46">
        <f t="shared" si="2"/>
        <v>2078.0887499999999</v>
      </c>
      <c r="I64" s="46">
        <f t="shared" si="3"/>
        <v>30340.095749999997</v>
      </c>
      <c r="J64" s="46">
        <f t="shared" si="4"/>
        <v>4854.4153199999992</v>
      </c>
      <c r="K64" s="46">
        <f t="shared" si="5"/>
        <v>35194.511069999993</v>
      </c>
      <c r="M64" s="1" t="s">
        <v>194</v>
      </c>
    </row>
    <row r="65" spans="1:13">
      <c r="A65" s="2" t="s">
        <v>128</v>
      </c>
      <c r="B65" s="1" t="s">
        <v>129</v>
      </c>
      <c r="C65" s="13">
        <v>13800</v>
      </c>
      <c r="F65" s="46">
        <f t="shared" si="0"/>
        <v>13800</v>
      </c>
      <c r="G65" s="46">
        <f t="shared" si="1"/>
        <v>276</v>
      </c>
      <c r="H65" s="46">
        <f t="shared" si="2"/>
        <v>1035</v>
      </c>
      <c r="I65" s="46">
        <f t="shared" si="3"/>
        <v>15111</v>
      </c>
      <c r="J65" s="46">
        <f t="shared" si="4"/>
        <v>2417.7600000000002</v>
      </c>
      <c r="K65" s="46">
        <f t="shared" si="5"/>
        <v>17528.760000000002</v>
      </c>
      <c r="M65" s="1" t="s">
        <v>188</v>
      </c>
    </row>
    <row r="66" spans="1:13">
      <c r="A66" s="2" t="s">
        <v>130</v>
      </c>
      <c r="B66" s="1" t="s">
        <v>131</v>
      </c>
      <c r="C66" s="13">
        <v>4065</v>
      </c>
      <c r="F66" s="46">
        <f t="shared" si="0"/>
        <v>4065</v>
      </c>
      <c r="G66" s="46">
        <f t="shared" si="1"/>
        <v>81.3</v>
      </c>
      <c r="H66" s="46">
        <f t="shared" si="2"/>
        <v>304.875</v>
      </c>
      <c r="I66" s="46">
        <f t="shared" si="3"/>
        <v>4451.1750000000002</v>
      </c>
      <c r="J66" s="46">
        <f t="shared" si="4"/>
        <v>712.18799999999999</v>
      </c>
      <c r="K66" s="46">
        <f t="shared" si="5"/>
        <v>5163.3630000000003</v>
      </c>
      <c r="M66" s="1" t="s">
        <v>192</v>
      </c>
    </row>
    <row r="67" spans="1:13">
      <c r="A67" s="2" t="s">
        <v>132</v>
      </c>
      <c r="B67" s="1" t="s">
        <v>133</v>
      </c>
      <c r="C67" s="13">
        <v>7368.75</v>
      </c>
      <c r="F67" s="46">
        <f t="shared" si="0"/>
        <v>7368.75</v>
      </c>
      <c r="G67" s="46">
        <f t="shared" si="1"/>
        <v>147.375</v>
      </c>
      <c r="H67" s="46">
        <f t="shared" si="2"/>
        <v>552.65625</v>
      </c>
      <c r="I67" s="46">
        <f t="shared" si="3"/>
        <v>8068.78125</v>
      </c>
      <c r="J67" s="46">
        <f t="shared" si="4"/>
        <v>1291.0050000000001</v>
      </c>
      <c r="K67" s="46">
        <f t="shared" si="5"/>
        <v>9359.786250000001</v>
      </c>
      <c r="M67" s="1" t="s">
        <v>191</v>
      </c>
    </row>
    <row r="68" spans="1:13">
      <c r="A68" s="2" t="s">
        <v>134</v>
      </c>
      <c r="B68" s="1" t="s">
        <v>135</v>
      </c>
      <c r="C68" s="13">
        <v>14796.53</v>
      </c>
      <c r="F68" s="46">
        <f t="shared" si="0"/>
        <v>14796.53</v>
      </c>
      <c r="G68" s="46">
        <f t="shared" si="1"/>
        <v>295.93060000000003</v>
      </c>
      <c r="H68" s="46">
        <f t="shared" si="2"/>
        <v>1109.73975</v>
      </c>
      <c r="I68" s="46">
        <f t="shared" si="3"/>
        <v>16202.200350000001</v>
      </c>
      <c r="J68" s="46">
        <f t="shared" si="4"/>
        <v>2592.3520560000002</v>
      </c>
      <c r="K68" s="46">
        <f t="shared" si="5"/>
        <v>18794.552406000003</v>
      </c>
      <c r="M68" s="1" t="s">
        <v>192</v>
      </c>
    </row>
    <row r="69" spans="1:13">
      <c r="A69" s="2" t="s">
        <v>136</v>
      </c>
      <c r="B69" s="1" t="s">
        <v>137</v>
      </c>
      <c r="C69" s="13">
        <v>2940.6</v>
      </c>
      <c r="F69" s="46">
        <f t="shared" si="0"/>
        <v>2940.6</v>
      </c>
      <c r="G69" s="46">
        <f t="shared" si="1"/>
        <v>58.811999999999998</v>
      </c>
      <c r="H69" s="46">
        <f t="shared" si="2"/>
        <v>220.54499999999999</v>
      </c>
      <c r="I69" s="46">
        <f t="shared" si="3"/>
        <v>3219.9569999999999</v>
      </c>
      <c r="J69" s="46">
        <f t="shared" si="4"/>
        <v>515.19312000000002</v>
      </c>
      <c r="K69" s="46">
        <f t="shared" si="5"/>
        <v>3735.1501199999998</v>
      </c>
      <c r="M69" s="1" t="s">
        <v>190</v>
      </c>
    </row>
    <row r="70" spans="1:13">
      <c r="A70" s="2" t="s">
        <v>138</v>
      </c>
      <c r="B70" s="1" t="s">
        <v>139</v>
      </c>
      <c r="C70" s="13">
        <v>5701.21</v>
      </c>
      <c r="F70" s="46">
        <f t="shared" si="0"/>
        <v>5701.21</v>
      </c>
      <c r="G70" s="46">
        <f t="shared" si="1"/>
        <v>114.02420000000001</v>
      </c>
      <c r="H70" s="46">
        <f t="shared" si="2"/>
        <v>427.59075000000001</v>
      </c>
      <c r="I70" s="46">
        <f t="shared" si="3"/>
        <v>6242.8249500000002</v>
      </c>
      <c r="J70" s="46">
        <f t="shared" si="4"/>
        <v>998.851992</v>
      </c>
      <c r="K70" s="46">
        <f t="shared" si="5"/>
        <v>7241.6769420000001</v>
      </c>
      <c r="M70" s="1" t="s">
        <v>191</v>
      </c>
    </row>
    <row r="71" spans="1:13">
      <c r="A71" s="2" t="s">
        <v>140</v>
      </c>
      <c r="B71" s="1" t="s">
        <v>141</v>
      </c>
      <c r="C71" s="13">
        <v>18515.759999999998</v>
      </c>
      <c r="F71" s="46">
        <f t="shared" si="0"/>
        <v>18515.759999999998</v>
      </c>
      <c r="G71" s="46">
        <f t="shared" si="1"/>
        <v>370.31519999999995</v>
      </c>
      <c r="H71" s="46">
        <f t="shared" si="2"/>
        <v>1388.6819999999998</v>
      </c>
      <c r="I71" s="46">
        <f t="shared" si="3"/>
        <v>20274.7572</v>
      </c>
      <c r="J71" s="46">
        <f t="shared" si="4"/>
        <v>3243.9611519999999</v>
      </c>
      <c r="K71" s="46">
        <f t="shared" si="5"/>
        <v>23518.718352</v>
      </c>
      <c r="M71" s="1" t="s">
        <v>193</v>
      </c>
    </row>
    <row r="72" spans="1:13">
      <c r="A72" s="2" t="s">
        <v>142</v>
      </c>
      <c r="B72" s="1" t="s">
        <v>143</v>
      </c>
      <c r="C72" s="13">
        <v>8499.9500000000007</v>
      </c>
      <c r="F72" s="46">
        <f t="shared" si="0"/>
        <v>8499.9500000000007</v>
      </c>
      <c r="G72" s="46">
        <f t="shared" si="1"/>
        <v>169.99900000000002</v>
      </c>
      <c r="H72" s="46">
        <f t="shared" si="2"/>
        <v>637.49625000000003</v>
      </c>
      <c r="I72" s="46">
        <f t="shared" si="3"/>
        <v>9307.4452500000007</v>
      </c>
      <c r="J72" s="46">
        <f t="shared" si="4"/>
        <v>1489.1912400000001</v>
      </c>
      <c r="K72" s="46">
        <f t="shared" si="5"/>
        <v>10796.636490000001</v>
      </c>
      <c r="M72" s="1" t="s">
        <v>188</v>
      </c>
    </row>
    <row r="73" spans="1:13">
      <c r="A73" s="2" t="s">
        <v>144</v>
      </c>
      <c r="B73" s="1" t="s">
        <v>145</v>
      </c>
      <c r="C73" s="13">
        <v>4568.75</v>
      </c>
      <c r="F73" s="46">
        <f t="shared" si="0"/>
        <v>4568.75</v>
      </c>
      <c r="G73" s="46">
        <f t="shared" si="1"/>
        <v>91.375</v>
      </c>
      <c r="H73" s="46">
        <f t="shared" si="2"/>
        <v>342.65625</v>
      </c>
      <c r="I73" s="46">
        <f t="shared" si="3"/>
        <v>5002.78125</v>
      </c>
      <c r="J73" s="46">
        <f t="shared" si="4"/>
        <v>800.44500000000005</v>
      </c>
      <c r="K73" s="46">
        <f t="shared" si="5"/>
        <v>5803.2262499999997</v>
      </c>
      <c r="M73" s="1" t="s">
        <v>190</v>
      </c>
    </row>
    <row r="74" spans="1:13">
      <c r="A74" s="2" t="s">
        <v>146</v>
      </c>
      <c r="B74" s="1" t="s">
        <v>147</v>
      </c>
      <c r="C74" s="13">
        <v>6625.05</v>
      </c>
      <c r="F74" s="46">
        <f t="shared" si="0"/>
        <v>6625.05</v>
      </c>
      <c r="G74" s="46">
        <f t="shared" si="1"/>
        <v>132.501</v>
      </c>
      <c r="H74" s="46">
        <f t="shared" si="2"/>
        <v>496.87874999999997</v>
      </c>
      <c r="I74" s="46">
        <f t="shared" si="3"/>
        <v>7254.4297500000002</v>
      </c>
      <c r="J74" s="46">
        <f t="shared" si="4"/>
        <v>1160.70876</v>
      </c>
      <c r="K74" s="46">
        <f t="shared" si="5"/>
        <v>8415.1385100000007</v>
      </c>
      <c r="M74" s="1" t="s">
        <v>188</v>
      </c>
    </row>
    <row r="75" spans="1:13">
      <c r="A75" s="2" t="s">
        <v>148</v>
      </c>
      <c r="B75" s="1" t="s">
        <v>149</v>
      </c>
      <c r="C75" s="13">
        <v>3280.6</v>
      </c>
      <c r="F75" s="46">
        <f t="shared" si="0"/>
        <v>3280.6</v>
      </c>
      <c r="G75" s="46">
        <f t="shared" si="1"/>
        <v>65.611999999999995</v>
      </c>
      <c r="H75" s="46">
        <f t="shared" si="2"/>
        <v>246.04499999999999</v>
      </c>
      <c r="I75" s="46">
        <f t="shared" si="3"/>
        <v>3592.2570000000001</v>
      </c>
      <c r="J75" s="46">
        <f t="shared" si="4"/>
        <v>574.76112000000001</v>
      </c>
      <c r="K75" s="46">
        <f t="shared" si="5"/>
        <v>4167.0181199999997</v>
      </c>
      <c r="M75" s="1" t="s">
        <v>190</v>
      </c>
    </row>
    <row r="78" spans="1:13" s="7" customFormat="1">
      <c r="A78" s="15"/>
      <c r="C78" s="7" t="s">
        <v>150</v>
      </c>
      <c r="F78" s="40" t="s">
        <v>150</v>
      </c>
      <c r="G78" s="40" t="s">
        <v>150</v>
      </c>
      <c r="H78" s="40" t="s">
        <v>150</v>
      </c>
      <c r="I78" s="40" t="s">
        <v>150</v>
      </c>
      <c r="J78" s="40" t="s">
        <v>150</v>
      </c>
      <c r="K78" s="40" t="s">
        <v>150</v>
      </c>
    </row>
    <row r="79" spans="1:13" ht="12" thickBot="1">
      <c r="A79" s="18" t="s">
        <v>151</v>
      </c>
      <c r="B79" s="1" t="s">
        <v>152</v>
      </c>
      <c r="C79" s="17">
        <v>1012287.79</v>
      </c>
      <c r="F79" s="47">
        <f>SUM(F13:F75)</f>
        <v>1012287.7899999998</v>
      </c>
      <c r="G79" s="47">
        <f t="shared" ref="G79:K79" si="6">SUM(G13:G75)</f>
        <v>20245.755800000003</v>
      </c>
      <c r="H79" s="47">
        <f t="shared" si="6"/>
        <v>75921.584249999971</v>
      </c>
      <c r="I79" s="47">
        <f t="shared" si="6"/>
        <v>1108455.13005</v>
      </c>
      <c r="J79" s="47">
        <f t="shared" si="6"/>
        <v>177352.82080800002</v>
      </c>
      <c r="K79" s="47">
        <f t="shared" si="6"/>
        <v>1285807.950857999</v>
      </c>
    </row>
    <row r="80" spans="1:13" ht="12" thickTop="1"/>
    <row r="81" spans="1:3">
      <c r="C81" s="1" t="s">
        <v>152</v>
      </c>
    </row>
    <row r="82" spans="1:3">
      <c r="A82" s="2" t="s">
        <v>152</v>
      </c>
      <c r="B82" s="1" t="s">
        <v>152</v>
      </c>
      <c r="C82" s="16"/>
    </row>
  </sheetData>
  <autoFilter ref="A12:M75"/>
  <mergeCells count="1">
    <mergeCell ref="F7:K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2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23" sqref="C23"/>
    </sheetView>
  </sheetViews>
  <sheetFormatPr baseColWidth="10" defaultRowHeight="11.25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>
      <c r="A1" s="3" t="s">
        <v>0</v>
      </c>
      <c r="B1" s="50" t="s">
        <v>152</v>
      </c>
      <c r="C1" s="51"/>
    </row>
    <row r="2" spans="1:16" ht="24.95" customHeight="1">
      <c r="A2" s="4" t="s">
        <v>1</v>
      </c>
      <c r="B2" s="52" t="s">
        <v>2</v>
      </c>
      <c r="C2" s="52"/>
      <c r="D2" s="52"/>
      <c r="E2" s="52"/>
    </row>
    <row r="3" spans="1:16" ht="15.75" customHeight="1">
      <c r="B3" s="53" t="s">
        <v>3</v>
      </c>
      <c r="C3" s="53"/>
      <c r="D3" s="53"/>
      <c r="E3" s="53"/>
    </row>
    <row r="4" spans="1:16" ht="15" customHeight="1">
      <c r="B4" s="54" t="s">
        <v>4</v>
      </c>
      <c r="C4" s="54"/>
      <c r="D4" s="54"/>
      <c r="E4" s="54"/>
    </row>
    <row r="5" spans="1:16">
      <c r="B5" s="6" t="s">
        <v>5</v>
      </c>
      <c r="C5" s="6"/>
      <c r="D5" s="6"/>
      <c r="E5" s="6"/>
    </row>
    <row r="6" spans="1:16">
      <c r="B6" s="6" t="s">
        <v>6</v>
      </c>
      <c r="C6" s="6"/>
    </row>
    <row r="8" spans="1:16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/>
    <row r="11" spans="1:16">
      <c r="A11" s="12" t="s">
        <v>23</v>
      </c>
    </row>
    <row r="13" spans="1:16">
      <c r="A13" s="2" t="s">
        <v>24</v>
      </c>
      <c r="B13" s="1" t="s">
        <v>25</v>
      </c>
      <c r="C13" s="13">
        <v>2750.1</v>
      </c>
      <c r="D13" s="13">
        <v>19610.25</v>
      </c>
      <c r="E13" s="13">
        <v>0</v>
      </c>
      <c r="F13" s="13">
        <v>0</v>
      </c>
      <c r="G13" s="13">
        <v>22360.35</v>
      </c>
      <c r="H13" s="13">
        <v>0</v>
      </c>
      <c r="I13" s="13">
        <v>4892.76</v>
      </c>
      <c r="J13" s="13">
        <v>68.28</v>
      </c>
      <c r="K13" s="13">
        <v>1435.81</v>
      </c>
      <c r="L13" s="13">
        <v>0.1</v>
      </c>
      <c r="M13" s="13">
        <v>0</v>
      </c>
      <c r="N13" s="13">
        <v>0</v>
      </c>
      <c r="O13" s="13">
        <v>6396.95</v>
      </c>
      <c r="P13" s="13">
        <v>15963.4</v>
      </c>
    </row>
    <row r="14" spans="1:16">
      <c r="A14" s="2" t="s">
        <v>26</v>
      </c>
      <c r="B14" s="1" t="s">
        <v>27</v>
      </c>
      <c r="C14" s="13">
        <v>500.01</v>
      </c>
      <c r="D14" s="13">
        <v>5534.5</v>
      </c>
      <c r="E14" s="13">
        <v>0</v>
      </c>
      <c r="F14" s="13">
        <v>0</v>
      </c>
      <c r="G14" s="13">
        <v>6034.51</v>
      </c>
      <c r="H14" s="13">
        <v>0</v>
      </c>
      <c r="I14" s="13">
        <v>741.71</v>
      </c>
      <c r="J14" s="13">
        <v>12.42</v>
      </c>
      <c r="K14" s="13">
        <v>0</v>
      </c>
      <c r="L14" s="14">
        <v>-0.02</v>
      </c>
      <c r="M14" s="13">
        <v>0</v>
      </c>
      <c r="N14" s="13">
        <v>0</v>
      </c>
      <c r="O14" s="13">
        <v>754.11</v>
      </c>
      <c r="P14" s="13">
        <v>5280.4</v>
      </c>
    </row>
    <row r="15" spans="1:16">
      <c r="A15" s="2" t="s">
        <v>28</v>
      </c>
      <c r="B15" s="1" t="s">
        <v>29</v>
      </c>
      <c r="C15" s="13">
        <v>5000.1000000000004</v>
      </c>
      <c r="D15" s="13">
        <v>16000</v>
      </c>
      <c r="E15" s="13">
        <v>0</v>
      </c>
      <c r="F15" s="13">
        <v>0</v>
      </c>
      <c r="G15" s="13">
        <v>21000.1</v>
      </c>
      <c r="H15" s="13">
        <v>0</v>
      </c>
      <c r="I15" s="13">
        <v>4484.68</v>
      </c>
      <c r="J15" s="13">
        <v>131.37</v>
      </c>
      <c r="K15" s="13">
        <v>2386</v>
      </c>
      <c r="L15" s="13">
        <v>0.05</v>
      </c>
      <c r="M15" s="13">
        <v>0</v>
      </c>
      <c r="N15" s="13">
        <v>0</v>
      </c>
      <c r="O15" s="13">
        <v>7002.1</v>
      </c>
      <c r="P15" s="13">
        <v>13998</v>
      </c>
    </row>
    <row r="16" spans="1:16">
      <c r="A16" s="2" t="s">
        <v>30</v>
      </c>
      <c r="B16" s="1" t="s">
        <v>31</v>
      </c>
      <c r="C16" s="13">
        <v>3000</v>
      </c>
      <c r="D16" s="13">
        <v>6000</v>
      </c>
      <c r="E16" s="13">
        <v>0</v>
      </c>
      <c r="F16" s="13">
        <v>0</v>
      </c>
      <c r="G16" s="13">
        <v>9000</v>
      </c>
      <c r="H16" s="13">
        <v>0</v>
      </c>
      <c r="I16" s="13">
        <v>1375.14</v>
      </c>
      <c r="J16" s="13">
        <v>74.56</v>
      </c>
      <c r="K16" s="13">
        <v>984.32</v>
      </c>
      <c r="L16" s="14">
        <v>-0.02</v>
      </c>
      <c r="M16" s="13">
        <v>0</v>
      </c>
      <c r="N16" s="13">
        <v>0</v>
      </c>
      <c r="O16" s="13">
        <v>2434</v>
      </c>
      <c r="P16" s="13">
        <v>6566</v>
      </c>
    </row>
    <row r="17" spans="1:16">
      <c r="A17" s="2" t="s">
        <v>32</v>
      </c>
      <c r="B17" s="1" t="s">
        <v>33</v>
      </c>
      <c r="C17" s="13">
        <v>3033.29</v>
      </c>
      <c r="D17" s="13">
        <v>0</v>
      </c>
      <c r="E17" s="13">
        <v>0</v>
      </c>
      <c r="F17" s="13">
        <v>0</v>
      </c>
      <c r="G17" s="13">
        <v>3033.29</v>
      </c>
      <c r="H17" s="13">
        <v>0</v>
      </c>
      <c r="I17" s="13">
        <v>80.61</v>
      </c>
      <c r="J17" s="13">
        <v>78.59</v>
      </c>
      <c r="K17" s="13">
        <v>0</v>
      </c>
      <c r="L17" s="13">
        <v>0.09</v>
      </c>
      <c r="M17" s="13">
        <v>0</v>
      </c>
      <c r="N17" s="13">
        <v>0</v>
      </c>
      <c r="O17" s="13">
        <v>159.29</v>
      </c>
      <c r="P17" s="13">
        <v>2874</v>
      </c>
    </row>
    <row r="18" spans="1:16">
      <c r="A18" s="2" t="s">
        <v>34</v>
      </c>
      <c r="B18" s="1" t="s">
        <v>35</v>
      </c>
      <c r="C18" s="13">
        <v>2500.0500000000002</v>
      </c>
      <c r="D18" s="13">
        <v>10708.96</v>
      </c>
      <c r="E18" s="13">
        <v>0</v>
      </c>
      <c r="F18" s="13">
        <v>0</v>
      </c>
      <c r="G18" s="13">
        <v>13209.01</v>
      </c>
      <c r="H18" s="13">
        <v>0</v>
      </c>
      <c r="I18" s="13">
        <v>2338.13</v>
      </c>
      <c r="J18" s="13">
        <v>62.14</v>
      </c>
      <c r="K18" s="13">
        <v>0</v>
      </c>
      <c r="L18" s="13">
        <v>0.14000000000000001</v>
      </c>
      <c r="M18" s="13">
        <v>0</v>
      </c>
      <c r="N18" s="13">
        <v>0</v>
      </c>
      <c r="O18" s="13">
        <v>2400.41</v>
      </c>
      <c r="P18" s="13">
        <v>10808.6</v>
      </c>
    </row>
    <row r="19" spans="1:16">
      <c r="A19" s="2" t="s">
        <v>36</v>
      </c>
      <c r="B19" s="1" t="s">
        <v>37</v>
      </c>
      <c r="C19" s="13">
        <v>7500</v>
      </c>
      <c r="D19" s="13">
        <v>0</v>
      </c>
      <c r="E19" s="13">
        <v>0</v>
      </c>
      <c r="F19" s="13">
        <v>0</v>
      </c>
      <c r="G19" s="13">
        <v>7500</v>
      </c>
      <c r="H19" s="13">
        <v>0</v>
      </c>
      <c r="I19" s="13">
        <v>1054.74</v>
      </c>
      <c r="J19" s="13">
        <v>203.4</v>
      </c>
      <c r="K19" s="13">
        <v>0</v>
      </c>
      <c r="L19" s="13">
        <v>0.06</v>
      </c>
      <c r="M19" s="13">
        <v>0</v>
      </c>
      <c r="N19" s="13">
        <v>0</v>
      </c>
      <c r="O19" s="13">
        <v>1258.2</v>
      </c>
      <c r="P19" s="13">
        <v>6241.8</v>
      </c>
    </row>
    <row r="20" spans="1:16">
      <c r="A20" s="2" t="s">
        <v>38</v>
      </c>
      <c r="B20" s="1" t="s">
        <v>39</v>
      </c>
      <c r="C20" s="13">
        <v>1200.5999999999999</v>
      </c>
      <c r="D20" s="13">
        <v>1632</v>
      </c>
      <c r="E20" s="13">
        <v>0</v>
      </c>
      <c r="F20" s="13">
        <v>0</v>
      </c>
      <c r="G20" s="13">
        <v>2832.6</v>
      </c>
      <c r="H20" s="13">
        <v>0</v>
      </c>
      <c r="I20" s="13">
        <v>58.77</v>
      </c>
      <c r="J20" s="13">
        <v>0</v>
      </c>
      <c r="K20" s="13">
        <v>0</v>
      </c>
      <c r="L20" s="13">
        <v>0.03</v>
      </c>
      <c r="M20" s="13">
        <v>0</v>
      </c>
      <c r="N20" s="13">
        <v>0</v>
      </c>
      <c r="O20" s="13">
        <v>58.8</v>
      </c>
      <c r="P20" s="13">
        <v>2773.8</v>
      </c>
    </row>
    <row r="21" spans="1:16">
      <c r="A21" s="2" t="s">
        <v>40</v>
      </c>
      <c r="B21" s="1" t="s">
        <v>41</v>
      </c>
      <c r="C21" s="13">
        <v>10000.049999999999</v>
      </c>
      <c r="D21" s="13">
        <v>34589.94</v>
      </c>
      <c r="E21" s="13">
        <v>0</v>
      </c>
      <c r="F21" s="13">
        <v>0</v>
      </c>
      <c r="G21" s="13">
        <v>44589.99</v>
      </c>
      <c r="H21" s="13">
        <v>0</v>
      </c>
      <c r="I21" s="13">
        <v>11906.11</v>
      </c>
      <c r="J21" s="13">
        <v>275.64999999999998</v>
      </c>
      <c r="K21" s="13">
        <v>4060.94</v>
      </c>
      <c r="L21" s="13">
        <v>0.09</v>
      </c>
      <c r="M21" s="13">
        <v>0</v>
      </c>
      <c r="N21" s="13">
        <v>0</v>
      </c>
      <c r="O21" s="13">
        <v>16242.79</v>
      </c>
      <c r="P21" s="13">
        <v>28347.200000000001</v>
      </c>
    </row>
    <row r="22" spans="1:16">
      <c r="A22" s="2" t="s">
        <v>42</v>
      </c>
      <c r="B22" s="1" t="s">
        <v>43</v>
      </c>
      <c r="C22" s="13">
        <v>1733.36</v>
      </c>
      <c r="D22" s="13">
        <v>649.98</v>
      </c>
      <c r="E22" s="13">
        <v>0</v>
      </c>
      <c r="F22" s="13">
        <v>0</v>
      </c>
      <c r="G22" s="13">
        <v>2383.34</v>
      </c>
      <c r="H22" s="14">
        <v>-5.03</v>
      </c>
      <c r="I22" s="13">
        <v>0</v>
      </c>
      <c r="J22" s="13">
        <v>46.17</v>
      </c>
      <c r="K22" s="13">
        <v>686.5</v>
      </c>
      <c r="L22" s="14">
        <v>-0.1</v>
      </c>
      <c r="M22" s="13">
        <v>0</v>
      </c>
      <c r="N22" s="13">
        <v>0</v>
      </c>
      <c r="O22" s="13">
        <v>727.54</v>
      </c>
      <c r="P22" s="13">
        <v>1655.8</v>
      </c>
    </row>
    <row r="23" spans="1:16">
      <c r="A23" s="2" t="s">
        <v>44</v>
      </c>
      <c r="B23" s="1" t="s">
        <v>45</v>
      </c>
      <c r="C23" s="13">
        <v>2500.0500000000002</v>
      </c>
      <c r="D23" s="13">
        <v>3034.5</v>
      </c>
      <c r="E23" s="13">
        <v>0</v>
      </c>
      <c r="F23" s="13">
        <v>0</v>
      </c>
      <c r="G23" s="13">
        <v>5534.55</v>
      </c>
      <c r="H23" s="13">
        <v>0</v>
      </c>
      <c r="I23" s="13">
        <v>634.91999999999996</v>
      </c>
      <c r="J23" s="13">
        <v>62.06</v>
      </c>
      <c r="K23" s="13">
        <v>0</v>
      </c>
      <c r="L23" s="14">
        <v>-0.03</v>
      </c>
      <c r="M23" s="13">
        <v>0</v>
      </c>
      <c r="N23" s="13">
        <v>0</v>
      </c>
      <c r="O23" s="13">
        <v>696.95</v>
      </c>
      <c r="P23" s="13">
        <v>4837.6000000000004</v>
      </c>
    </row>
    <row r="24" spans="1:16">
      <c r="A24" s="2" t="s">
        <v>46</v>
      </c>
      <c r="B24" s="1" t="s">
        <v>47</v>
      </c>
      <c r="C24" s="13">
        <v>2333.38</v>
      </c>
      <c r="D24" s="13">
        <v>3034.5</v>
      </c>
      <c r="E24" s="13">
        <v>0</v>
      </c>
      <c r="F24" s="13">
        <v>0</v>
      </c>
      <c r="G24" s="13">
        <v>5367.88</v>
      </c>
      <c r="H24" s="13">
        <v>0</v>
      </c>
      <c r="I24" s="13">
        <v>599.32000000000005</v>
      </c>
      <c r="J24" s="13">
        <v>59.01</v>
      </c>
      <c r="K24" s="13">
        <v>0</v>
      </c>
      <c r="L24" s="14">
        <v>-0.05</v>
      </c>
      <c r="M24" s="13">
        <v>0</v>
      </c>
      <c r="N24" s="13">
        <v>0</v>
      </c>
      <c r="O24" s="13">
        <v>658.28</v>
      </c>
      <c r="P24" s="13">
        <v>4709.6000000000004</v>
      </c>
    </row>
    <row r="25" spans="1:16">
      <c r="A25" s="2" t="s">
        <v>48</v>
      </c>
      <c r="B25" s="1" t="s">
        <v>49</v>
      </c>
      <c r="C25" s="13">
        <v>2500.0500000000002</v>
      </c>
      <c r="D25" s="13">
        <v>16679.62</v>
      </c>
      <c r="E25" s="13">
        <v>0</v>
      </c>
      <c r="F25" s="13">
        <v>0</v>
      </c>
      <c r="G25" s="13">
        <v>19179.669999999998</v>
      </c>
      <c r="H25" s="13">
        <v>0</v>
      </c>
      <c r="I25" s="13">
        <v>3938.55</v>
      </c>
      <c r="J25" s="13">
        <v>62.14</v>
      </c>
      <c r="K25" s="13">
        <v>0</v>
      </c>
      <c r="L25" s="13">
        <v>0.18</v>
      </c>
      <c r="M25" s="13">
        <v>0</v>
      </c>
      <c r="N25" s="13">
        <v>0</v>
      </c>
      <c r="O25" s="13">
        <v>4000.87</v>
      </c>
      <c r="P25" s="13">
        <v>15178.8</v>
      </c>
    </row>
    <row r="26" spans="1:16">
      <c r="A26" s="2" t="s">
        <v>50</v>
      </c>
      <c r="B26" s="1" t="s">
        <v>51</v>
      </c>
      <c r="C26" s="13">
        <v>1200.5999999999999</v>
      </c>
      <c r="D26" s="13">
        <v>3078</v>
      </c>
      <c r="E26" s="13">
        <v>0</v>
      </c>
      <c r="F26" s="13">
        <v>0</v>
      </c>
      <c r="G26" s="13">
        <v>4278.6000000000004</v>
      </c>
      <c r="H26" s="13">
        <v>0</v>
      </c>
      <c r="I26" s="13">
        <v>394.27</v>
      </c>
      <c r="J26" s="13">
        <v>59.48</v>
      </c>
      <c r="K26" s="13">
        <v>0</v>
      </c>
      <c r="L26" s="13">
        <v>0.05</v>
      </c>
      <c r="M26" s="13">
        <v>0</v>
      </c>
      <c r="N26" s="13">
        <v>0</v>
      </c>
      <c r="O26" s="13">
        <v>453.8</v>
      </c>
      <c r="P26" s="13">
        <v>3824.8</v>
      </c>
    </row>
    <row r="27" spans="1:16">
      <c r="A27" s="2" t="s">
        <v>52</v>
      </c>
      <c r="B27" s="1" t="s">
        <v>53</v>
      </c>
      <c r="C27" s="13">
        <v>1200.5999999999999</v>
      </c>
      <c r="D27" s="13">
        <v>3500</v>
      </c>
      <c r="E27" s="13">
        <v>0</v>
      </c>
      <c r="F27" s="13">
        <v>0</v>
      </c>
      <c r="G27" s="13">
        <v>4700.6000000000004</v>
      </c>
      <c r="H27" s="13">
        <v>0</v>
      </c>
      <c r="I27" s="13">
        <v>469.89</v>
      </c>
      <c r="J27" s="13">
        <v>105.82</v>
      </c>
      <c r="K27" s="13">
        <v>0</v>
      </c>
      <c r="L27" s="14">
        <v>-0.11</v>
      </c>
      <c r="M27" s="13">
        <v>0</v>
      </c>
      <c r="N27" s="13">
        <v>580</v>
      </c>
      <c r="O27" s="13">
        <v>1155.5999999999999</v>
      </c>
      <c r="P27" s="13">
        <v>3545</v>
      </c>
    </row>
    <row r="28" spans="1:16">
      <c r="A28" s="2" t="s">
        <v>54</v>
      </c>
      <c r="B28" s="1" t="s">
        <v>55</v>
      </c>
      <c r="C28" s="13">
        <v>2500.0500000000002</v>
      </c>
      <c r="D28" s="13">
        <v>30150</v>
      </c>
      <c r="E28" s="13">
        <v>0</v>
      </c>
      <c r="F28" s="13">
        <v>0</v>
      </c>
      <c r="G28" s="13">
        <v>32650.05</v>
      </c>
      <c r="H28" s="13">
        <v>0</v>
      </c>
      <c r="I28" s="13">
        <v>8015.89</v>
      </c>
      <c r="J28" s="13">
        <v>62.14</v>
      </c>
      <c r="K28" s="13">
        <v>256.81</v>
      </c>
      <c r="L28" s="13">
        <v>0.01</v>
      </c>
      <c r="M28" s="13">
        <v>0</v>
      </c>
      <c r="N28" s="13">
        <v>0</v>
      </c>
      <c r="O28" s="13">
        <v>8334.85</v>
      </c>
      <c r="P28" s="13">
        <v>24315.200000000001</v>
      </c>
    </row>
    <row r="29" spans="1:16">
      <c r="A29" s="2" t="s">
        <v>56</v>
      </c>
      <c r="B29" s="1" t="s">
        <v>57</v>
      </c>
      <c r="C29" s="13">
        <v>20000.099999999999</v>
      </c>
      <c r="D29" s="13">
        <v>344907.69</v>
      </c>
      <c r="E29" s="13">
        <v>0</v>
      </c>
      <c r="F29" s="13">
        <v>0</v>
      </c>
      <c r="G29" s="13">
        <v>364907.79</v>
      </c>
      <c r="H29" s="13">
        <v>0</v>
      </c>
      <c r="I29" s="13">
        <v>123229.68</v>
      </c>
      <c r="J29" s="13">
        <v>566.44000000000005</v>
      </c>
      <c r="K29" s="13">
        <v>0</v>
      </c>
      <c r="L29" s="13">
        <v>7.0000000000000007E-2</v>
      </c>
      <c r="M29" s="13">
        <v>0</v>
      </c>
      <c r="N29" s="13">
        <v>0</v>
      </c>
      <c r="O29" s="13">
        <v>123796.19</v>
      </c>
      <c r="P29" s="13">
        <v>241111.6</v>
      </c>
    </row>
    <row r="30" spans="1:16">
      <c r="A30" s="2" t="s">
        <v>58</v>
      </c>
      <c r="B30" s="1" t="s">
        <v>59</v>
      </c>
      <c r="C30" s="13">
        <v>1499.94</v>
      </c>
      <c r="D30" s="13">
        <v>0</v>
      </c>
      <c r="E30" s="13">
        <v>0</v>
      </c>
      <c r="F30" s="13">
        <v>0</v>
      </c>
      <c r="G30" s="13">
        <v>1499.94</v>
      </c>
      <c r="H30" s="14">
        <v>-115.61</v>
      </c>
      <c r="I30" s="13">
        <v>0</v>
      </c>
      <c r="J30" s="13">
        <v>37.24</v>
      </c>
      <c r="K30" s="13">
        <v>0</v>
      </c>
      <c r="L30" s="14">
        <v>-0.09</v>
      </c>
      <c r="M30" s="13">
        <v>0</v>
      </c>
      <c r="N30" s="13">
        <v>0</v>
      </c>
      <c r="O30" s="13">
        <v>-78.459999999999994</v>
      </c>
      <c r="P30" s="13">
        <v>1578.4</v>
      </c>
    </row>
    <row r="31" spans="1:16">
      <c r="A31" s="2" t="s">
        <v>60</v>
      </c>
      <c r="B31" s="1" t="s">
        <v>61</v>
      </c>
      <c r="C31" s="13">
        <v>2500.0500000000002</v>
      </c>
      <c r="D31" s="13">
        <v>8939</v>
      </c>
      <c r="E31" s="13">
        <v>0</v>
      </c>
      <c r="F31" s="13">
        <v>0</v>
      </c>
      <c r="G31" s="13">
        <v>11439.05</v>
      </c>
      <c r="H31" s="13">
        <v>0</v>
      </c>
      <c r="I31" s="13">
        <v>1921.84</v>
      </c>
      <c r="J31" s="13">
        <v>62.06</v>
      </c>
      <c r="K31" s="13">
        <v>0</v>
      </c>
      <c r="L31" s="14">
        <v>-0.05</v>
      </c>
      <c r="M31" s="13">
        <v>0</v>
      </c>
      <c r="N31" s="13">
        <v>0</v>
      </c>
      <c r="O31" s="13">
        <v>1983.85</v>
      </c>
      <c r="P31" s="13">
        <v>9455.2000000000007</v>
      </c>
    </row>
    <row r="32" spans="1:16">
      <c r="A32" s="2" t="s">
        <v>62</v>
      </c>
      <c r="B32" s="1" t="s">
        <v>63</v>
      </c>
      <c r="C32" s="13">
        <v>33000</v>
      </c>
      <c r="D32" s="13">
        <v>0</v>
      </c>
      <c r="E32" s="13">
        <v>0</v>
      </c>
      <c r="F32" s="13">
        <v>0</v>
      </c>
      <c r="G32" s="13">
        <v>33000</v>
      </c>
      <c r="H32" s="13">
        <v>0</v>
      </c>
      <c r="I32" s="13">
        <v>8127.88</v>
      </c>
      <c r="J32" s="13">
        <v>818.51</v>
      </c>
      <c r="K32" s="13">
        <v>350.5</v>
      </c>
      <c r="L32" s="13">
        <v>0.11</v>
      </c>
      <c r="M32" s="13">
        <v>0</v>
      </c>
      <c r="N32" s="13">
        <v>0</v>
      </c>
      <c r="O32" s="13">
        <v>9297</v>
      </c>
      <c r="P32" s="13">
        <v>23703</v>
      </c>
    </row>
    <row r="33" spans="1:16">
      <c r="A33" s="2" t="s">
        <v>64</v>
      </c>
      <c r="B33" s="1" t="s">
        <v>65</v>
      </c>
      <c r="C33" s="13">
        <v>7500</v>
      </c>
      <c r="D33" s="13">
        <v>19759.490000000002</v>
      </c>
      <c r="E33" s="13">
        <v>0</v>
      </c>
      <c r="F33" s="13">
        <v>0</v>
      </c>
      <c r="G33" s="13">
        <v>27259.49</v>
      </c>
      <c r="H33" s="13">
        <v>0</v>
      </c>
      <c r="I33" s="13">
        <v>6362.5</v>
      </c>
      <c r="J33" s="13">
        <v>204.26</v>
      </c>
      <c r="K33" s="13">
        <v>1354.19</v>
      </c>
      <c r="L33" s="14">
        <v>-0.06</v>
      </c>
      <c r="M33" s="13">
        <v>0</v>
      </c>
      <c r="N33" s="13">
        <v>0</v>
      </c>
      <c r="O33" s="13">
        <v>7920.89</v>
      </c>
      <c r="P33" s="13">
        <v>19338.599999999999</v>
      </c>
    </row>
    <row r="34" spans="1:16">
      <c r="A34" s="2" t="s">
        <v>66</v>
      </c>
      <c r="B34" s="1" t="s">
        <v>67</v>
      </c>
      <c r="C34" s="13">
        <v>3499.95</v>
      </c>
      <c r="D34" s="13">
        <v>1733.33</v>
      </c>
      <c r="E34" s="13">
        <v>0</v>
      </c>
      <c r="F34" s="13">
        <v>0</v>
      </c>
      <c r="G34" s="13">
        <v>5233.28</v>
      </c>
      <c r="H34" s="13">
        <v>0</v>
      </c>
      <c r="I34" s="13">
        <v>570.57000000000005</v>
      </c>
      <c r="J34" s="13">
        <v>87.11</v>
      </c>
      <c r="K34" s="13">
        <v>0</v>
      </c>
      <c r="L34" s="13">
        <v>0</v>
      </c>
      <c r="M34" s="13">
        <v>0</v>
      </c>
      <c r="N34" s="13">
        <v>0</v>
      </c>
      <c r="O34" s="13">
        <v>657.68</v>
      </c>
      <c r="P34" s="13">
        <v>4575.6000000000004</v>
      </c>
    </row>
    <row r="35" spans="1:16">
      <c r="A35" s="2" t="s">
        <v>68</v>
      </c>
      <c r="B35" s="1" t="s">
        <v>69</v>
      </c>
      <c r="C35" s="13">
        <v>3750</v>
      </c>
      <c r="D35" s="13">
        <v>0</v>
      </c>
      <c r="E35" s="13">
        <v>0</v>
      </c>
      <c r="F35" s="13">
        <v>0</v>
      </c>
      <c r="G35" s="13">
        <v>3750</v>
      </c>
      <c r="H35" s="13">
        <v>0</v>
      </c>
      <c r="I35" s="13">
        <v>309.02999999999997</v>
      </c>
      <c r="J35" s="13">
        <v>94.5</v>
      </c>
      <c r="K35" s="13">
        <v>0</v>
      </c>
      <c r="L35" s="13">
        <v>7.0000000000000007E-2</v>
      </c>
      <c r="M35" s="13">
        <v>0</v>
      </c>
      <c r="N35" s="13">
        <v>0</v>
      </c>
      <c r="O35" s="13">
        <v>403.6</v>
      </c>
      <c r="P35" s="13">
        <v>3346.4</v>
      </c>
    </row>
    <row r="36" spans="1:16">
      <c r="A36" s="2" t="s">
        <v>70</v>
      </c>
      <c r="B36" s="1" t="s">
        <v>71</v>
      </c>
      <c r="C36" s="13">
        <v>1200.5999999999999</v>
      </c>
      <c r="D36" s="13">
        <v>2494.8000000000002</v>
      </c>
      <c r="E36" s="13">
        <v>0</v>
      </c>
      <c r="F36" s="13">
        <v>0</v>
      </c>
      <c r="G36" s="13">
        <v>3695.4</v>
      </c>
      <c r="H36" s="13">
        <v>0</v>
      </c>
      <c r="I36" s="13">
        <v>300.29000000000002</v>
      </c>
      <c r="J36" s="13">
        <v>119.73</v>
      </c>
      <c r="K36" s="13">
        <v>0</v>
      </c>
      <c r="L36" s="14">
        <v>-0.02</v>
      </c>
      <c r="M36" s="13">
        <v>0</v>
      </c>
      <c r="N36" s="13">
        <v>1000</v>
      </c>
      <c r="O36" s="13">
        <v>1420</v>
      </c>
      <c r="P36" s="13">
        <v>2275.4</v>
      </c>
    </row>
    <row r="37" spans="1:16">
      <c r="A37" s="2" t="s">
        <v>72</v>
      </c>
      <c r="B37" s="1" t="s">
        <v>73</v>
      </c>
      <c r="C37" s="13">
        <v>1200.5999999999999</v>
      </c>
      <c r="D37" s="13">
        <v>2407.5</v>
      </c>
      <c r="E37" s="13">
        <v>0</v>
      </c>
      <c r="F37" s="13">
        <v>0</v>
      </c>
      <c r="G37" s="13">
        <v>3608.1</v>
      </c>
      <c r="H37" s="13">
        <v>0</v>
      </c>
      <c r="I37" s="13">
        <v>181.15</v>
      </c>
      <c r="J37" s="13">
        <v>76.45</v>
      </c>
      <c r="K37" s="13">
        <v>0</v>
      </c>
      <c r="L37" s="13">
        <v>0.1</v>
      </c>
      <c r="M37" s="13">
        <v>0</v>
      </c>
      <c r="N37" s="13">
        <v>0</v>
      </c>
      <c r="O37" s="13">
        <v>257.7</v>
      </c>
      <c r="P37" s="13">
        <v>3350.4</v>
      </c>
    </row>
    <row r="38" spans="1:16">
      <c r="A38" s="2" t="s">
        <v>74</v>
      </c>
      <c r="B38" s="1" t="s">
        <v>75</v>
      </c>
      <c r="C38" s="13">
        <v>2500.0500000000002</v>
      </c>
      <c r="D38" s="13">
        <v>3034.5</v>
      </c>
      <c r="E38" s="13">
        <v>0</v>
      </c>
      <c r="F38" s="13">
        <v>0</v>
      </c>
      <c r="G38" s="13">
        <v>5534.55</v>
      </c>
      <c r="H38" s="13">
        <v>0</v>
      </c>
      <c r="I38" s="13">
        <v>634.91999999999996</v>
      </c>
      <c r="J38" s="13">
        <v>62.06</v>
      </c>
      <c r="K38" s="13">
        <v>0</v>
      </c>
      <c r="L38" s="13">
        <v>0.17</v>
      </c>
      <c r="M38" s="13">
        <v>0</v>
      </c>
      <c r="N38" s="13">
        <v>0</v>
      </c>
      <c r="O38" s="13">
        <v>697.15</v>
      </c>
      <c r="P38" s="13">
        <v>4837.3999999999996</v>
      </c>
    </row>
    <row r="39" spans="1:16">
      <c r="A39" s="2" t="s">
        <v>76</v>
      </c>
      <c r="B39" s="1" t="s">
        <v>77</v>
      </c>
      <c r="C39" s="13">
        <v>3499.95</v>
      </c>
      <c r="D39" s="13">
        <v>0</v>
      </c>
      <c r="E39" s="13">
        <v>0</v>
      </c>
      <c r="F39" s="13">
        <v>0</v>
      </c>
      <c r="G39" s="13">
        <v>3499.95</v>
      </c>
      <c r="H39" s="13">
        <v>0</v>
      </c>
      <c r="I39" s="13">
        <v>151.65</v>
      </c>
      <c r="J39" s="13">
        <v>87.11</v>
      </c>
      <c r="K39" s="13">
        <v>1045.17</v>
      </c>
      <c r="L39" s="13">
        <v>0.02</v>
      </c>
      <c r="M39" s="13">
        <v>0</v>
      </c>
      <c r="N39" s="13">
        <v>0</v>
      </c>
      <c r="O39" s="13">
        <v>1283.95</v>
      </c>
      <c r="P39" s="13">
        <v>2216</v>
      </c>
    </row>
    <row r="40" spans="1:16">
      <c r="A40" s="2" t="s">
        <v>78</v>
      </c>
      <c r="B40" s="1" t="s">
        <v>79</v>
      </c>
      <c r="C40" s="13">
        <v>1200.5999999999999</v>
      </c>
      <c r="D40" s="13">
        <v>5484</v>
      </c>
      <c r="E40" s="13">
        <v>0</v>
      </c>
      <c r="F40" s="13">
        <v>0</v>
      </c>
      <c r="G40" s="13">
        <v>6684.6</v>
      </c>
      <c r="H40" s="13">
        <v>0</v>
      </c>
      <c r="I40" s="13">
        <v>880.57</v>
      </c>
      <c r="J40" s="13">
        <v>163.79</v>
      </c>
      <c r="K40" s="13">
        <v>0</v>
      </c>
      <c r="L40" s="13">
        <v>0.04</v>
      </c>
      <c r="M40" s="13">
        <v>0</v>
      </c>
      <c r="N40" s="13">
        <v>0</v>
      </c>
      <c r="O40" s="13">
        <v>1044.4000000000001</v>
      </c>
      <c r="P40" s="13">
        <v>5640.2</v>
      </c>
    </row>
    <row r="41" spans="1:16">
      <c r="A41" s="2" t="s">
        <v>80</v>
      </c>
      <c r="B41" s="1" t="s">
        <v>81</v>
      </c>
      <c r="C41" s="13">
        <v>1200.5999999999999</v>
      </c>
      <c r="D41" s="13">
        <v>3135</v>
      </c>
      <c r="E41" s="13">
        <v>769.8</v>
      </c>
      <c r="F41" s="13">
        <v>200.1</v>
      </c>
      <c r="G41" s="13">
        <v>5305.5</v>
      </c>
      <c r="H41" s="13">
        <v>0</v>
      </c>
      <c r="I41" s="13">
        <v>543.25</v>
      </c>
      <c r="J41" s="13">
        <v>151.25</v>
      </c>
      <c r="K41" s="13">
        <v>0</v>
      </c>
      <c r="L41" s="13">
        <v>0</v>
      </c>
      <c r="M41" s="13">
        <v>0</v>
      </c>
      <c r="N41" s="13">
        <v>350</v>
      </c>
      <c r="O41" s="13">
        <v>1044.5</v>
      </c>
      <c r="P41" s="13">
        <v>4261</v>
      </c>
    </row>
    <row r="42" spans="1:16">
      <c r="A42" s="2" t="s">
        <v>82</v>
      </c>
      <c r="B42" s="1" t="s">
        <v>83</v>
      </c>
      <c r="C42" s="13">
        <v>3000</v>
      </c>
      <c r="D42" s="13">
        <v>11368.11</v>
      </c>
      <c r="E42" s="13">
        <v>0</v>
      </c>
      <c r="F42" s="13">
        <v>0</v>
      </c>
      <c r="G42" s="13">
        <v>14368.11</v>
      </c>
      <c r="H42" s="13">
        <v>0</v>
      </c>
      <c r="I42" s="13">
        <v>2610.75</v>
      </c>
      <c r="J42" s="13">
        <v>74.48</v>
      </c>
      <c r="K42" s="13">
        <v>0</v>
      </c>
      <c r="L42" s="14">
        <v>-0.12</v>
      </c>
      <c r="M42" s="13">
        <v>0</v>
      </c>
      <c r="N42" s="13">
        <v>0</v>
      </c>
      <c r="O42" s="13">
        <v>2685.11</v>
      </c>
      <c r="P42" s="13">
        <v>11683</v>
      </c>
    </row>
    <row r="43" spans="1:16">
      <c r="A43" s="2" t="s">
        <v>84</v>
      </c>
      <c r="B43" s="1" t="s">
        <v>85</v>
      </c>
      <c r="C43" s="13">
        <v>2250</v>
      </c>
      <c r="D43" s="13">
        <v>2985</v>
      </c>
      <c r="E43" s="13">
        <v>0</v>
      </c>
      <c r="F43" s="13">
        <v>0</v>
      </c>
      <c r="G43" s="13">
        <v>5235</v>
      </c>
      <c r="H43" s="13">
        <v>0</v>
      </c>
      <c r="I43" s="13">
        <v>570.92999999999995</v>
      </c>
      <c r="J43" s="13">
        <v>55.93</v>
      </c>
      <c r="K43" s="13">
        <v>0</v>
      </c>
      <c r="L43" s="13">
        <v>0.14000000000000001</v>
      </c>
      <c r="M43" s="13">
        <v>0</v>
      </c>
      <c r="N43" s="13">
        <v>0</v>
      </c>
      <c r="O43" s="13">
        <v>627</v>
      </c>
      <c r="P43" s="13">
        <v>4608</v>
      </c>
    </row>
    <row r="44" spans="1:16">
      <c r="A44" s="2" t="s">
        <v>86</v>
      </c>
      <c r="B44" s="1" t="s">
        <v>87</v>
      </c>
      <c r="C44" s="13">
        <v>3250.05</v>
      </c>
      <c r="D44" s="13">
        <v>2599.92</v>
      </c>
      <c r="E44" s="13">
        <v>0</v>
      </c>
      <c r="F44" s="13">
        <v>0</v>
      </c>
      <c r="G44" s="13">
        <v>5849.97</v>
      </c>
      <c r="H44" s="13">
        <v>0</v>
      </c>
      <c r="I44" s="13">
        <v>702.29</v>
      </c>
      <c r="J44" s="13">
        <v>80.680000000000007</v>
      </c>
      <c r="K44" s="13">
        <v>328.09</v>
      </c>
      <c r="L44" s="14">
        <v>-0.09</v>
      </c>
      <c r="M44" s="13">
        <v>0</v>
      </c>
      <c r="N44" s="13">
        <v>0</v>
      </c>
      <c r="O44" s="13">
        <v>1110.97</v>
      </c>
      <c r="P44" s="13">
        <v>4739</v>
      </c>
    </row>
    <row r="45" spans="1:16">
      <c r="A45" s="2" t="s">
        <v>88</v>
      </c>
      <c r="B45" s="1" t="s">
        <v>89</v>
      </c>
      <c r="C45" s="13">
        <v>1750.05</v>
      </c>
      <c r="D45" s="13">
        <v>9834.2199999999993</v>
      </c>
      <c r="E45" s="13">
        <v>0</v>
      </c>
      <c r="F45" s="13">
        <v>0</v>
      </c>
      <c r="G45" s="13">
        <v>11584.27</v>
      </c>
      <c r="H45" s="13">
        <v>0</v>
      </c>
      <c r="I45" s="13">
        <v>1955.99</v>
      </c>
      <c r="J45" s="13">
        <v>43.68</v>
      </c>
      <c r="K45" s="13">
        <v>0</v>
      </c>
      <c r="L45" s="13">
        <v>0</v>
      </c>
      <c r="M45" s="13">
        <v>0</v>
      </c>
      <c r="N45" s="13">
        <v>0</v>
      </c>
      <c r="O45" s="13">
        <v>1999.67</v>
      </c>
      <c r="P45" s="13">
        <v>9584.6</v>
      </c>
    </row>
    <row r="46" spans="1:16">
      <c r="A46" s="2" t="s">
        <v>90</v>
      </c>
      <c r="B46" s="1" t="s">
        <v>91</v>
      </c>
      <c r="C46" s="13">
        <v>2750.1</v>
      </c>
      <c r="D46" s="13">
        <v>7942</v>
      </c>
      <c r="E46" s="13">
        <v>0</v>
      </c>
      <c r="F46" s="13">
        <v>0</v>
      </c>
      <c r="G46" s="13">
        <v>10692.1</v>
      </c>
      <c r="H46" s="13">
        <v>0</v>
      </c>
      <c r="I46" s="13">
        <v>1746.15</v>
      </c>
      <c r="J46" s="13">
        <v>68.36</v>
      </c>
      <c r="K46" s="13">
        <v>0</v>
      </c>
      <c r="L46" s="14">
        <v>-0.01</v>
      </c>
      <c r="M46" s="13">
        <v>0</v>
      </c>
      <c r="N46" s="13">
        <v>0</v>
      </c>
      <c r="O46" s="13">
        <v>1814.5</v>
      </c>
      <c r="P46" s="13">
        <v>8877.6</v>
      </c>
    </row>
    <row r="47" spans="1:16">
      <c r="A47" s="2" t="s">
        <v>92</v>
      </c>
      <c r="B47" s="1" t="s">
        <v>93</v>
      </c>
      <c r="C47" s="13">
        <v>3750</v>
      </c>
      <c r="D47" s="13">
        <v>18235.150000000001</v>
      </c>
      <c r="E47" s="13">
        <v>0</v>
      </c>
      <c r="F47" s="13">
        <v>0</v>
      </c>
      <c r="G47" s="13">
        <v>21985.15</v>
      </c>
      <c r="H47" s="13">
        <v>0</v>
      </c>
      <c r="I47" s="13">
        <v>4780.2</v>
      </c>
      <c r="J47" s="13">
        <v>95.06</v>
      </c>
      <c r="K47" s="13">
        <v>386.98</v>
      </c>
      <c r="L47" s="14">
        <v>-0.09</v>
      </c>
      <c r="M47" s="13">
        <v>0</v>
      </c>
      <c r="N47" s="13">
        <v>1160</v>
      </c>
      <c r="O47" s="13">
        <v>6422.15</v>
      </c>
      <c r="P47" s="13">
        <v>15563</v>
      </c>
    </row>
    <row r="48" spans="1:16">
      <c r="A48" s="2" t="s">
        <v>94</v>
      </c>
      <c r="B48" s="1" t="s">
        <v>95</v>
      </c>
      <c r="C48" s="13">
        <v>1866.76</v>
      </c>
      <c r="D48" s="13">
        <v>1765</v>
      </c>
      <c r="E48" s="13">
        <v>0</v>
      </c>
      <c r="F48" s="13">
        <v>0</v>
      </c>
      <c r="G48" s="13">
        <v>3631.76</v>
      </c>
      <c r="H48" s="13">
        <v>0</v>
      </c>
      <c r="I48" s="13">
        <v>183.72</v>
      </c>
      <c r="J48" s="13">
        <v>47.51</v>
      </c>
      <c r="K48" s="13">
        <v>0</v>
      </c>
      <c r="L48" s="14">
        <v>-7.0000000000000007E-2</v>
      </c>
      <c r="M48" s="13">
        <v>0</v>
      </c>
      <c r="N48" s="13">
        <v>0</v>
      </c>
      <c r="O48" s="13">
        <v>231.16</v>
      </c>
      <c r="P48" s="13">
        <v>3400.6</v>
      </c>
    </row>
    <row r="49" spans="1:16">
      <c r="A49" s="2" t="s">
        <v>96</v>
      </c>
      <c r="B49" s="1" t="s">
        <v>97</v>
      </c>
      <c r="C49" s="13">
        <v>7000.05</v>
      </c>
      <c r="D49" s="13">
        <v>0</v>
      </c>
      <c r="E49" s="13">
        <v>0</v>
      </c>
      <c r="F49" s="13">
        <v>0</v>
      </c>
      <c r="G49" s="13">
        <v>7000.05</v>
      </c>
      <c r="H49" s="13">
        <v>0</v>
      </c>
      <c r="I49" s="13">
        <v>947.95</v>
      </c>
      <c r="J49" s="13">
        <v>188.9</v>
      </c>
      <c r="K49" s="13">
        <v>0</v>
      </c>
      <c r="L49" s="13">
        <v>0</v>
      </c>
      <c r="M49" s="13">
        <v>0</v>
      </c>
      <c r="N49" s="13">
        <v>0</v>
      </c>
      <c r="O49" s="13">
        <v>1136.8499999999999</v>
      </c>
      <c r="P49" s="13">
        <v>5863.2</v>
      </c>
    </row>
    <row r="50" spans="1:16">
      <c r="A50" s="2" t="s">
        <v>98</v>
      </c>
      <c r="B50" s="1" t="s">
        <v>99</v>
      </c>
      <c r="C50" s="13">
        <v>1200.5999999999999</v>
      </c>
      <c r="D50" s="13">
        <v>1105</v>
      </c>
      <c r="E50" s="13">
        <v>0</v>
      </c>
      <c r="F50" s="13">
        <v>0</v>
      </c>
      <c r="G50" s="13">
        <v>2305.6</v>
      </c>
      <c r="H50" s="14">
        <v>-27.97</v>
      </c>
      <c r="I50" s="13">
        <v>0</v>
      </c>
      <c r="J50" s="13">
        <v>61.01</v>
      </c>
      <c r="K50" s="13">
        <v>0</v>
      </c>
      <c r="L50" s="14">
        <v>-0.04</v>
      </c>
      <c r="M50" s="13">
        <v>0</v>
      </c>
      <c r="N50" s="13">
        <v>0</v>
      </c>
      <c r="O50" s="13">
        <v>33</v>
      </c>
      <c r="P50" s="13">
        <v>2272.6</v>
      </c>
    </row>
    <row r="51" spans="1:16">
      <c r="A51" s="2" t="s">
        <v>100</v>
      </c>
      <c r="B51" s="1" t="s">
        <v>101</v>
      </c>
      <c r="C51" s="13">
        <v>2799.9</v>
      </c>
      <c r="D51" s="13">
        <v>1000</v>
      </c>
      <c r="E51" s="13">
        <v>0</v>
      </c>
      <c r="F51" s="13">
        <v>0</v>
      </c>
      <c r="G51" s="13">
        <v>3799.9</v>
      </c>
      <c r="H51" s="13">
        <v>0</v>
      </c>
      <c r="I51" s="13">
        <v>317.01</v>
      </c>
      <c r="J51" s="13">
        <v>69.5</v>
      </c>
      <c r="K51" s="13">
        <v>0</v>
      </c>
      <c r="L51" s="14">
        <v>-0.01</v>
      </c>
      <c r="M51" s="13">
        <v>0</v>
      </c>
      <c r="N51" s="13">
        <v>0</v>
      </c>
      <c r="O51" s="13">
        <v>386.5</v>
      </c>
      <c r="P51" s="13">
        <v>3413.4</v>
      </c>
    </row>
    <row r="52" spans="1:16">
      <c r="A52" s="2" t="s">
        <v>102</v>
      </c>
      <c r="B52" s="1" t="s">
        <v>103</v>
      </c>
      <c r="C52" s="13">
        <v>7500</v>
      </c>
      <c r="D52" s="13">
        <v>41451.730000000003</v>
      </c>
      <c r="E52" s="13">
        <v>0</v>
      </c>
      <c r="F52" s="13">
        <v>0</v>
      </c>
      <c r="G52" s="13">
        <v>48951.73</v>
      </c>
      <c r="H52" s="13">
        <v>0</v>
      </c>
      <c r="I52" s="13">
        <v>13389.1</v>
      </c>
      <c r="J52" s="13">
        <v>204.26</v>
      </c>
      <c r="K52" s="13">
        <v>990.41</v>
      </c>
      <c r="L52" s="14">
        <v>-0.04</v>
      </c>
      <c r="M52" s="13">
        <v>0</v>
      </c>
      <c r="N52" s="13">
        <v>0</v>
      </c>
      <c r="O52" s="13">
        <v>14583.73</v>
      </c>
      <c r="P52" s="13">
        <v>34368</v>
      </c>
    </row>
    <row r="53" spans="1:16">
      <c r="A53" s="2" t="s">
        <v>104</v>
      </c>
      <c r="B53" s="1" t="s">
        <v>105</v>
      </c>
      <c r="C53" s="13">
        <v>3250.05</v>
      </c>
      <c r="D53" s="13">
        <v>1299.96</v>
      </c>
      <c r="E53" s="13">
        <v>0</v>
      </c>
      <c r="F53" s="13">
        <v>0</v>
      </c>
      <c r="G53" s="13">
        <v>4550.01</v>
      </c>
      <c r="H53" s="13">
        <v>0</v>
      </c>
      <c r="I53" s="13">
        <v>442.9</v>
      </c>
      <c r="J53" s="13">
        <v>84.18</v>
      </c>
      <c r="K53" s="13">
        <v>0</v>
      </c>
      <c r="L53" s="14">
        <v>-7.0000000000000007E-2</v>
      </c>
      <c r="M53" s="13">
        <v>0</v>
      </c>
      <c r="N53" s="13">
        <v>0</v>
      </c>
      <c r="O53" s="13">
        <v>527.01</v>
      </c>
      <c r="P53" s="13">
        <v>4023</v>
      </c>
    </row>
    <row r="54" spans="1:16">
      <c r="A54" s="2" t="s">
        <v>106</v>
      </c>
      <c r="B54" s="1" t="s">
        <v>107</v>
      </c>
      <c r="C54" s="13">
        <v>1750.05</v>
      </c>
      <c r="D54" s="13">
        <v>10523.79</v>
      </c>
      <c r="E54" s="13">
        <v>0</v>
      </c>
      <c r="F54" s="13">
        <v>0</v>
      </c>
      <c r="G54" s="13">
        <v>12273.84</v>
      </c>
      <c r="H54" s="13">
        <v>0</v>
      </c>
      <c r="I54" s="13">
        <v>2118.1799999999998</v>
      </c>
      <c r="J54" s="13">
        <v>139.80000000000001</v>
      </c>
      <c r="K54" s="13">
        <v>3870.07</v>
      </c>
      <c r="L54" s="14">
        <v>-0.01</v>
      </c>
      <c r="M54" s="13">
        <v>0</v>
      </c>
      <c r="N54" s="13">
        <v>0</v>
      </c>
      <c r="O54" s="13">
        <v>6128.04</v>
      </c>
      <c r="P54" s="13">
        <v>6145.8</v>
      </c>
    </row>
    <row r="55" spans="1:16">
      <c r="A55" s="2" t="s">
        <v>108</v>
      </c>
      <c r="B55" s="1" t="s">
        <v>109</v>
      </c>
      <c r="C55" s="13">
        <v>1800</v>
      </c>
      <c r="D55" s="13">
        <v>2200</v>
      </c>
      <c r="E55" s="13">
        <v>0</v>
      </c>
      <c r="F55" s="13">
        <v>0</v>
      </c>
      <c r="G55" s="13">
        <v>4000</v>
      </c>
      <c r="H55" s="13">
        <v>0</v>
      </c>
      <c r="I55" s="13">
        <v>349.03</v>
      </c>
      <c r="J55" s="13">
        <v>44.69</v>
      </c>
      <c r="K55" s="13">
        <v>0</v>
      </c>
      <c r="L55" s="13">
        <v>0.08</v>
      </c>
      <c r="M55" s="13">
        <v>0</v>
      </c>
      <c r="N55" s="13">
        <v>0</v>
      </c>
      <c r="O55" s="13">
        <v>393.8</v>
      </c>
      <c r="P55" s="13">
        <v>3606.2</v>
      </c>
    </row>
    <row r="56" spans="1:16">
      <c r="A56" s="2" t="s">
        <v>110</v>
      </c>
      <c r="B56" s="1" t="s">
        <v>111</v>
      </c>
      <c r="C56" s="13">
        <v>1200</v>
      </c>
      <c r="D56" s="13">
        <v>2786</v>
      </c>
      <c r="E56" s="13">
        <v>0</v>
      </c>
      <c r="F56" s="13">
        <v>0</v>
      </c>
      <c r="G56" s="13">
        <v>3986</v>
      </c>
      <c r="H56" s="13">
        <v>0</v>
      </c>
      <c r="I56" s="13">
        <v>346.79</v>
      </c>
      <c r="J56" s="13">
        <v>0</v>
      </c>
      <c r="K56" s="13">
        <v>0</v>
      </c>
      <c r="L56" s="13">
        <v>0.01</v>
      </c>
      <c r="M56" s="13">
        <v>0</v>
      </c>
      <c r="N56" s="13">
        <v>0</v>
      </c>
      <c r="O56" s="13">
        <v>346.8</v>
      </c>
      <c r="P56" s="13">
        <v>3639.2</v>
      </c>
    </row>
    <row r="57" spans="1:16">
      <c r="A57" s="2" t="s">
        <v>112</v>
      </c>
      <c r="B57" s="1" t="s">
        <v>113</v>
      </c>
      <c r="C57" s="13">
        <v>1120.56</v>
      </c>
      <c r="D57" s="13">
        <v>1637.5</v>
      </c>
      <c r="E57" s="13">
        <v>0</v>
      </c>
      <c r="F57" s="13">
        <v>0</v>
      </c>
      <c r="G57" s="13">
        <v>2758.06</v>
      </c>
      <c r="H57" s="13">
        <v>0</v>
      </c>
      <c r="I57" s="13">
        <v>50.66</v>
      </c>
      <c r="J57" s="13">
        <v>95.27</v>
      </c>
      <c r="K57" s="13">
        <v>0</v>
      </c>
      <c r="L57" s="13">
        <v>0.02</v>
      </c>
      <c r="M57" s="13">
        <v>0</v>
      </c>
      <c r="N57" s="13">
        <v>951.51</v>
      </c>
      <c r="O57" s="13">
        <v>1097.46</v>
      </c>
      <c r="P57" s="13">
        <v>1660.6</v>
      </c>
    </row>
    <row r="58" spans="1:16">
      <c r="A58" s="2" t="s">
        <v>114</v>
      </c>
      <c r="B58" s="1" t="s">
        <v>115</v>
      </c>
      <c r="C58" s="13">
        <v>1600</v>
      </c>
      <c r="D58" s="13">
        <v>2000</v>
      </c>
      <c r="E58" s="13">
        <v>0</v>
      </c>
      <c r="F58" s="13">
        <v>0</v>
      </c>
      <c r="G58" s="13">
        <v>3600</v>
      </c>
      <c r="H58" s="13">
        <v>0</v>
      </c>
      <c r="I58" s="13">
        <v>180.27</v>
      </c>
      <c r="J58" s="13">
        <v>39.71</v>
      </c>
      <c r="K58" s="13">
        <v>0</v>
      </c>
      <c r="L58" s="13">
        <v>0.02</v>
      </c>
      <c r="M58" s="13">
        <v>0</v>
      </c>
      <c r="N58" s="13">
        <v>0</v>
      </c>
      <c r="O58" s="13">
        <v>220</v>
      </c>
      <c r="P58" s="13">
        <v>3380</v>
      </c>
    </row>
    <row r="59" spans="1:16">
      <c r="A59" s="2" t="s">
        <v>116</v>
      </c>
      <c r="B59" s="1" t="s">
        <v>117</v>
      </c>
      <c r="C59" s="13">
        <v>1199.97</v>
      </c>
      <c r="D59" s="13">
        <v>3799.98</v>
      </c>
      <c r="E59" s="13">
        <v>0</v>
      </c>
      <c r="F59" s="13">
        <v>0</v>
      </c>
      <c r="G59" s="13">
        <v>4999.95</v>
      </c>
      <c r="H59" s="13">
        <v>0</v>
      </c>
      <c r="I59" s="13">
        <v>523.53</v>
      </c>
      <c r="J59" s="13">
        <v>29.79</v>
      </c>
      <c r="K59" s="13">
        <v>0</v>
      </c>
      <c r="L59" s="13">
        <v>0.03</v>
      </c>
      <c r="M59" s="13">
        <v>0</v>
      </c>
      <c r="N59" s="13">
        <v>0</v>
      </c>
      <c r="O59" s="13">
        <v>553.35</v>
      </c>
      <c r="P59" s="13">
        <v>4446.6000000000004</v>
      </c>
    </row>
    <row r="60" spans="1:16">
      <c r="A60" s="2" t="s">
        <v>118</v>
      </c>
      <c r="B60" s="1" t="s">
        <v>119</v>
      </c>
      <c r="C60" s="13">
        <v>1200.5999999999999</v>
      </c>
      <c r="D60" s="13">
        <v>3289.1</v>
      </c>
      <c r="E60" s="13">
        <v>0</v>
      </c>
      <c r="F60" s="13">
        <v>0</v>
      </c>
      <c r="G60" s="13">
        <v>4489.7</v>
      </c>
      <c r="H60" s="13">
        <v>0</v>
      </c>
      <c r="I60" s="13">
        <v>432.1</v>
      </c>
      <c r="J60" s="13">
        <v>123.43</v>
      </c>
      <c r="K60" s="13">
        <v>0</v>
      </c>
      <c r="L60" s="13">
        <v>0.17</v>
      </c>
      <c r="M60" s="13">
        <v>0</v>
      </c>
      <c r="N60" s="13">
        <v>0</v>
      </c>
      <c r="O60" s="13">
        <v>555.70000000000005</v>
      </c>
      <c r="P60" s="13">
        <v>3934</v>
      </c>
    </row>
    <row r="61" spans="1:16">
      <c r="A61" s="2" t="s">
        <v>120</v>
      </c>
      <c r="B61" s="1" t="s">
        <v>121</v>
      </c>
      <c r="C61" s="13">
        <v>3000</v>
      </c>
      <c r="D61" s="13">
        <v>4000</v>
      </c>
      <c r="E61" s="13">
        <v>0</v>
      </c>
      <c r="F61" s="13">
        <v>0</v>
      </c>
      <c r="G61" s="13">
        <v>7000</v>
      </c>
      <c r="H61" s="13">
        <v>0</v>
      </c>
      <c r="I61" s="13">
        <v>947.94</v>
      </c>
      <c r="J61" s="13">
        <v>74.56</v>
      </c>
      <c r="K61" s="13">
        <v>0</v>
      </c>
      <c r="L61" s="13">
        <v>0.1</v>
      </c>
      <c r="M61" s="13">
        <v>0</v>
      </c>
      <c r="N61" s="13">
        <v>0</v>
      </c>
      <c r="O61" s="13">
        <v>1022.6</v>
      </c>
      <c r="P61" s="13">
        <v>5977.4</v>
      </c>
    </row>
    <row r="62" spans="1:16">
      <c r="A62" s="2" t="s">
        <v>122</v>
      </c>
      <c r="B62" s="1" t="s">
        <v>123</v>
      </c>
      <c r="C62" s="13">
        <v>1999.95</v>
      </c>
      <c r="D62" s="13">
        <v>11046.53</v>
      </c>
      <c r="E62" s="13">
        <v>0</v>
      </c>
      <c r="F62" s="13">
        <v>0</v>
      </c>
      <c r="G62" s="13">
        <v>13046.48</v>
      </c>
      <c r="H62" s="13">
        <v>0</v>
      </c>
      <c r="I62" s="13">
        <v>2299.9</v>
      </c>
      <c r="J62" s="13">
        <v>49.9</v>
      </c>
      <c r="K62" s="13">
        <v>380.9</v>
      </c>
      <c r="L62" s="14">
        <v>-0.02</v>
      </c>
      <c r="M62" s="13">
        <v>0</v>
      </c>
      <c r="N62" s="13">
        <v>0</v>
      </c>
      <c r="O62" s="13">
        <v>2730.68</v>
      </c>
      <c r="P62" s="13">
        <v>10315.799999999999</v>
      </c>
    </row>
    <row r="63" spans="1:16">
      <c r="A63" s="2" t="s">
        <v>124</v>
      </c>
      <c r="B63" s="1" t="s">
        <v>125</v>
      </c>
      <c r="C63" s="13">
        <v>1866.76</v>
      </c>
      <c r="D63" s="13">
        <v>17371.11</v>
      </c>
      <c r="E63" s="13">
        <v>0</v>
      </c>
      <c r="F63" s="13">
        <v>0</v>
      </c>
      <c r="G63" s="13">
        <v>19237.87</v>
      </c>
      <c r="H63" s="13">
        <v>0</v>
      </c>
      <c r="I63" s="13">
        <v>3956.01</v>
      </c>
      <c r="J63" s="13">
        <v>47.4</v>
      </c>
      <c r="K63" s="13">
        <v>0</v>
      </c>
      <c r="L63" s="13">
        <v>0.06</v>
      </c>
      <c r="M63" s="13">
        <v>0</v>
      </c>
      <c r="N63" s="13">
        <v>0</v>
      </c>
      <c r="O63" s="13">
        <v>4003.47</v>
      </c>
      <c r="P63" s="13">
        <v>15234.4</v>
      </c>
    </row>
    <row r="64" spans="1:16">
      <c r="A64" s="2" t="s">
        <v>126</v>
      </c>
      <c r="B64" s="1" t="s">
        <v>127</v>
      </c>
      <c r="C64" s="13">
        <v>7000.05</v>
      </c>
      <c r="D64" s="13">
        <v>20707.8</v>
      </c>
      <c r="E64" s="13">
        <v>0</v>
      </c>
      <c r="F64" s="13">
        <v>0</v>
      </c>
      <c r="G64" s="13">
        <v>27707.85</v>
      </c>
      <c r="H64" s="13">
        <v>0</v>
      </c>
      <c r="I64" s="13">
        <v>6497.01</v>
      </c>
      <c r="J64" s="13">
        <v>189.69</v>
      </c>
      <c r="K64" s="13">
        <v>0</v>
      </c>
      <c r="L64" s="13">
        <v>0.15</v>
      </c>
      <c r="M64" s="13">
        <v>0</v>
      </c>
      <c r="N64" s="13">
        <v>0</v>
      </c>
      <c r="O64" s="13">
        <v>6686.85</v>
      </c>
      <c r="P64" s="13">
        <v>21021</v>
      </c>
    </row>
    <row r="65" spans="1:18">
      <c r="A65" s="2" t="s">
        <v>128</v>
      </c>
      <c r="B65" s="1" t="s">
        <v>129</v>
      </c>
      <c r="C65" s="13">
        <v>13800</v>
      </c>
      <c r="D65" s="13">
        <v>0</v>
      </c>
      <c r="E65" s="13">
        <v>0</v>
      </c>
      <c r="F65" s="13">
        <v>0</v>
      </c>
      <c r="G65" s="13">
        <v>13800</v>
      </c>
      <c r="H65" s="13">
        <v>0</v>
      </c>
      <c r="I65" s="13">
        <v>2477.13</v>
      </c>
      <c r="J65" s="13">
        <v>386.9</v>
      </c>
      <c r="K65" s="13">
        <v>0</v>
      </c>
      <c r="L65" s="14">
        <v>-0.13</v>
      </c>
      <c r="M65" s="13">
        <v>108.1</v>
      </c>
      <c r="N65" s="13">
        <v>0</v>
      </c>
      <c r="O65" s="13">
        <v>2972</v>
      </c>
      <c r="P65" s="13">
        <v>10828</v>
      </c>
    </row>
    <row r="66" spans="1:18">
      <c r="A66" s="2" t="s">
        <v>130</v>
      </c>
      <c r="B66" s="1" t="s">
        <v>131</v>
      </c>
      <c r="C66" s="13">
        <v>2250</v>
      </c>
      <c r="D66" s="13">
        <v>1815</v>
      </c>
      <c r="E66" s="13">
        <v>0</v>
      </c>
      <c r="F66" s="13">
        <v>0</v>
      </c>
      <c r="G66" s="13">
        <v>4065</v>
      </c>
      <c r="H66" s="13">
        <v>0</v>
      </c>
      <c r="I66" s="13">
        <v>359.43</v>
      </c>
      <c r="J66" s="13">
        <v>55.86</v>
      </c>
      <c r="K66" s="13">
        <v>0</v>
      </c>
      <c r="L66" s="14">
        <v>-0.09</v>
      </c>
      <c r="M66" s="13">
        <v>0</v>
      </c>
      <c r="N66" s="13">
        <v>0</v>
      </c>
      <c r="O66" s="13">
        <v>415.2</v>
      </c>
      <c r="P66" s="13">
        <v>3649.8</v>
      </c>
    </row>
    <row r="67" spans="1:18">
      <c r="A67" s="2" t="s">
        <v>132</v>
      </c>
      <c r="B67" s="1" t="s">
        <v>133</v>
      </c>
      <c r="C67" s="13">
        <v>5868.75</v>
      </c>
      <c r="D67" s="13">
        <v>1500</v>
      </c>
      <c r="E67" s="13">
        <v>0</v>
      </c>
      <c r="F67" s="13">
        <v>0</v>
      </c>
      <c r="G67" s="13">
        <v>7368.75</v>
      </c>
      <c r="H67" s="13">
        <v>0</v>
      </c>
      <c r="I67" s="13">
        <v>1026.7</v>
      </c>
      <c r="J67" s="13">
        <v>155.82</v>
      </c>
      <c r="K67" s="13">
        <v>0</v>
      </c>
      <c r="L67" s="13">
        <v>0.03</v>
      </c>
      <c r="M67" s="13">
        <v>0</v>
      </c>
      <c r="N67" s="13">
        <v>0</v>
      </c>
      <c r="O67" s="13">
        <v>1182.55</v>
      </c>
      <c r="P67" s="13">
        <v>6186.2</v>
      </c>
    </row>
    <row r="68" spans="1:18">
      <c r="A68" s="2" t="s">
        <v>134</v>
      </c>
      <c r="B68" s="1" t="s">
        <v>135</v>
      </c>
      <c r="C68" s="13">
        <v>3750</v>
      </c>
      <c r="D68" s="13">
        <v>11046.53</v>
      </c>
      <c r="E68" s="13">
        <v>0</v>
      </c>
      <c r="F68" s="13">
        <v>0</v>
      </c>
      <c r="G68" s="13">
        <v>14796.53</v>
      </c>
      <c r="H68" s="13">
        <v>0</v>
      </c>
      <c r="I68" s="13">
        <v>2711.51</v>
      </c>
      <c r="J68" s="13">
        <v>95.06</v>
      </c>
      <c r="K68" s="13">
        <v>834.69</v>
      </c>
      <c r="L68" s="14">
        <v>-0.13</v>
      </c>
      <c r="M68" s="13">
        <v>0</v>
      </c>
      <c r="N68" s="13">
        <v>0</v>
      </c>
      <c r="O68" s="13">
        <v>3641.13</v>
      </c>
      <c r="P68" s="13">
        <v>11155.4</v>
      </c>
    </row>
    <row r="69" spans="1:18">
      <c r="A69" s="2" t="s">
        <v>136</v>
      </c>
      <c r="B69" s="1" t="s">
        <v>137</v>
      </c>
      <c r="C69" s="13">
        <v>1200.5999999999999</v>
      </c>
      <c r="D69" s="13">
        <v>1740</v>
      </c>
      <c r="E69" s="13">
        <v>0</v>
      </c>
      <c r="F69" s="13">
        <v>0</v>
      </c>
      <c r="G69" s="13">
        <v>2940.6</v>
      </c>
      <c r="H69" s="13">
        <v>0</v>
      </c>
      <c r="I69" s="13">
        <v>70.52</v>
      </c>
      <c r="J69" s="13">
        <v>62.5</v>
      </c>
      <c r="K69" s="13">
        <v>0</v>
      </c>
      <c r="L69" s="14">
        <v>-0.02</v>
      </c>
      <c r="M69" s="13">
        <v>0</v>
      </c>
      <c r="N69" s="13">
        <v>0</v>
      </c>
      <c r="O69" s="13">
        <v>133</v>
      </c>
      <c r="P69" s="13">
        <v>2807.6</v>
      </c>
    </row>
    <row r="70" spans="1:18">
      <c r="A70" s="2" t="s">
        <v>138</v>
      </c>
      <c r="B70" s="1" t="s">
        <v>139</v>
      </c>
      <c r="C70" s="13">
        <v>2500.0500000000002</v>
      </c>
      <c r="D70" s="13">
        <v>3201.16</v>
      </c>
      <c r="E70" s="13">
        <v>0</v>
      </c>
      <c r="F70" s="13">
        <v>0</v>
      </c>
      <c r="G70" s="13">
        <v>5701.21</v>
      </c>
      <c r="H70" s="13">
        <v>0</v>
      </c>
      <c r="I70" s="13">
        <v>670.52</v>
      </c>
      <c r="J70" s="13">
        <v>62.06</v>
      </c>
      <c r="K70" s="13">
        <v>0</v>
      </c>
      <c r="L70" s="13">
        <v>0.03</v>
      </c>
      <c r="M70" s="13">
        <v>0</v>
      </c>
      <c r="N70" s="13">
        <v>0</v>
      </c>
      <c r="O70" s="13">
        <v>732.61</v>
      </c>
      <c r="P70" s="13">
        <v>4968.6000000000004</v>
      </c>
      <c r="R70" s="13"/>
    </row>
    <row r="71" spans="1:18">
      <c r="A71" s="2" t="s">
        <v>140</v>
      </c>
      <c r="B71" s="1" t="s">
        <v>141</v>
      </c>
      <c r="C71" s="13">
        <v>3750</v>
      </c>
      <c r="D71" s="13">
        <v>14765.76</v>
      </c>
      <c r="E71" s="13">
        <v>0</v>
      </c>
      <c r="F71" s="13">
        <v>0</v>
      </c>
      <c r="G71" s="13">
        <v>18515.759999999998</v>
      </c>
      <c r="H71" s="13">
        <v>0</v>
      </c>
      <c r="I71" s="13">
        <v>3739.38</v>
      </c>
      <c r="J71" s="13">
        <v>94.5</v>
      </c>
      <c r="K71" s="13">
        <v>374.82</v>
      </c>
      <c r="L71" s="14">
        <v>-0.14000000000000001</v>
      </c>
      <c r="M71" s="13">
        <v>0</v>
      </c>
      <c r="N71" s="13">
        <v>0</v>
      </c>
      <c r="O71" s="13">
        <v>4208.5600000000004</v>
      </c>
      <c r="P71" s="13">
        <v>14307.2</v>
      </c>
      <c r="R71" s="48"/>
    </row>
    <row r="72" spans="1:18">
      <c r="A72" s="2" t="s">
        <v>142</v>
      </c>
      <c r="B72" s="1" t="s">
        <v>143</v>
      </c>
      <c r="C72" s="13">
        <v>3499.95</v>
      </c>
      <c r="D72" s="13">
        <v>5000</v>
      </c>
      <c r="E72" s="13">
        <v>0</v>
      </c>
      <c r="F72" s="13">
        <v>0</v>
      </c>
      <c r="G72" s="13">
        <v>8499.9500000000007</v>
      </c>
      <c r="H72" s="13">
        <v>0</v>
      </c>
      <c r="I72" s="13">
        <v>1268.33</v>
      </c>
      <c r="J72" s="13">
        <v>87.11</v>
      </c>
      <c r="K72" s="13">
        <v>0</v>
      </c>
      <c r="L72" s="14">
        <v>-0.09</v>
      </c>
      <c r="M72" s="13">
        <v>0</v>
      </c>
      <c r="N72" s="13">
        <v>0</v>
      </c>
      <c r="O72" s="13">
        <v>1355.35</v>
      </c>
      <c r="P72" s="13">
        <v>7144.6</v>
      </c>
    </row>
    <row r="73" spans="1:18">
      <c r="A73" s="2" t="s">
        <v>144</v>
      </c>
      <c r="B73" s="1" t="s">
        <v>145</v>
      </c>
      <c r="C73" s="13">
        <v>1200.5999999999999</v>
      </c>
      <c r="D73" s="13">
        <v>3368.15</v>
      </c>
      <c r="E73" s="13">
        <v>0</v>
      </c>
      <c r="F73" s="13">
        <v>0</v>
      </c>
      <c r="G73" s="13">
        <v>4568.75</v>
      </c>
      <c r="H73" s="13">
        <v>0</v>
      </c>
      <c r="I73" s="13">
        <v>446.26</v>
      </c>
      <c r="J73" s="13">
        <v>119.77</v>
      </c>
      <c r="K73" s="13">
        <v>775.27</v>
      </c>
      <c r="L73" s="13">
        <v>0.08</v>
      </c>
      <c r="M73" s="13">
        <v>0</v>
      </c>
      <c r="N73" s="13">
        <v>833.97</v>
      </c>
      <c r="O73" s="13">
        <v>2175.35</v>
      </c>
      <c r="P73" s="13">
        <v>2393.4</v>
      </c>
    </row>
    <row r="74" spans="1:18">
      <c r="A74" s="2" t="s">
        <v>146</v>
      </c>
      <c r="B74" s="1" t="s">
        <v>147</v>
      </c>
      <c r="C74" s="13">
        <v>3250.05</v>
      </c>
      <c r="D74" s="13">
        <v>3375</v>
      </c>
      <c r="E74" s="13">
        <v>0</v>
      </c>
      <c r="F74" s="13">
        <v>0</v>
      </c>
      <c r="G74" s="13">
        <v>6625.05</v>
      </c>
      <c r="H74" s="13">
        <v>0</v>
      </c>
      <c r="I74" s="13">
        <v>867.85</v>
      </c>
      <c r="J74" s="13">
        <v>80.680000000000007</v>
      </c>
      <c r="K74" s="13">
        <v>0</v>
      </c>
      <c r="L74" s="14">
        <v>-0.08</v>
      </c>
      <c r="M74" s="13">
        <v>0</v>
      </c>
      <c r="N74" s="13">
        <v>0</v>
      </c>
      <c r="O74" s="13">
        <v>948.45</v>
      </c>
      <c r="P74" s="13">
        <v>5676.6</v>
      </c>
    </row>
    <row r="75" spans="1:18">
      <c r="A75" s="2" t="s">
        <v>148</v>
      </c>
      <c r="B75" s="1" t="s">
        <v>149</v>
      </c>
      <c r="C75" s="13">
        <v>1200.5999999999999</v>
      </c>
      <c r="D75" s="13">
        <v>2080</v>
      </c>
      <c r="E75" s="13">
        <v>0</v>
      </c>
      <c r="F75" s="13">
        <v>0</v>
      </c>
      <c r="G75" s="13">
        <v>3280.6</v>
      </c>
      <c r="H75" s="13">
        <v>0</v>
      </c>
      <c r="I75" s="13">
        <v>127.79</v>
      </c>
      <c r="J75" s="13">
        <v>79.540000000000006</v>
      </c>
      <c r="K75" s="13">
        <v>300.04000000000002</v>
      </c>
      <c r="L75" s="13">
        <v>0.03</v>
      </c>
      <c r="M75" s="13">
        <v>0</v>
      </c>
      <c r="N75" s="13">
        <v>0</v>
      </c>
      <c r="O75" s="13">
        <v>507.4</v>
      </c>
      <c r="P75" s="13">
        <v>2773.2</v>
      </c>
    </row>
    <row r="78" spans="1:18" s="7" customFormat="1">
      <c r="A78" s="15"/>
      <c r="C78" s="7" t="s">
        <v>150</v>
      </c>
      <c r="D78" s="7" t="s">
        <v>150</v>
      </c>
      <c r="E78" s="7" t="s">
        <v>150</v>
      </c>
      <c r="F78" s="7" t="s">
        <v>150</v>
      </c>
      <c r="G78" s="7" t="s">
        <v>150</v>
      </c>
      <c r="H78" s="7" t="s">
        <v>150</v>
      </c>
      <c r="I78" s="7" t="s">
        <v>150</v>
      </c>
      <c r="J78" s="7" t="s">
        <v>150</v>
      </c>
      <c r="K78" s="7" t="s">
        <v>150</v>
      </c>
      <c r="L78" s="7" t="s">
        <v>150</v>
      </c>
      <c r="M78" s="7" t="s">
        <v>150</v>
      </c>
      <c r="N78" s="7" t="s">
        <v>150</v>
      </c>
      <c r="O78" s="7" t="s">
        <v>150</v>
      </c>
      <c r="P78" s="7" t="s">
        <v>150</v>
      </c>
    </row>
    <row r="79" spans="1:18">
      <c r="A79" s="18" t="s">
        <v>151</v>
      </c>
      <c r="B79" s="1" t="s">
        <v>152</v>
      </c>
      <c r="C79" s="17">
        <v>238380.83</v>
      </c>
      <c r="D79" s="17">
        <v>772937.06</v>
      </c>
      <c r="E79" s="17">
        <v>769.8</v>
      </c>
      <c r="F79" s="17">
        <v>200.1</v>
      </c>
      <c r="G79" s="17">
        <v>1012287.79</v>
      </c>
      <c r="H79" s="19">
        <v>-148.61000000000001</v>
      </c>
      <c r="I79" s="17">
        <v>243312.65</v>
      </c>
      <c r="J79" s="17">
        <v>7081.33</v>
      </c>
      <c r="K79" s="17">
        <v>20801.509999999998</v>
      </c>
      <c r="L79" s="17">
        <v>0.53</v>
      </c>
      <c r="M79" s="17">
        <v>108.1</v>
      </c>
      <c r="N79" s="17">
        <v>4875.4799999999996</v>
      </c>
      <c r="O79" s="17">
        <v>276030.99</v>
      </c>
      <c r="P79" s="17">
        <v>736256.8</v>
      </c>
    </row>
    <row r="81" spans="1:16">
      <c r="C81" s="1" t="s">
        <v>152</v>
      </c>
      <c r="D81" s="1" t="s">
        <v>152</v>
      </c>
      <c r="E81" s="1" t="s">
        <v>152</v>
      </c>
      <c r="F81" s="1" t="s">
        <v>152</v>
      </c>
      <c r="G81" s="1" t="s">
        <v>152</v>
      </c>
      <c r="H81" s="1" t="s">
        <v>152</v>
      </c>
      <c r="I81" s="1" t="s">
        <v>152</v>
      </c>
      <c r="J81" s="1" t="s">
        <v>152</v>
      </c>
      <c r="K81" s="1" t="s">
        <v>152</v>
      </c>
      <c r="L81" s="1" t="s">
        <v>152</v>
      </c>
      <c r="M81" s="1" t="s">
        <v>152</v>
      </c>
      <c r="N81" s="1" t="s">
        <v>152</v>
      </c>
      <c r="O81" s="1" t="s">
        <v>152</v>
      </c>
      <c r="P81" s="1" t="s">
        <v>152</v>
      </c>
    </row>
    <row r="82" spans="1:16">
      <c r="A82" s="2" t="s">
        <v>152</v>
      </c>
      <c r="B82" s="1" t="s">
        <v>152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</sheetData>
  <mergeCells count="4">
    <mergeCell ref="B1:C1"/>
    <mergeCell ref="B2:E2"/>
    <mergeCell ref="B3:E3"/>
    <mergeCell ref="B4:E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0"/>
  <sheetViews>
    <sheetView topLeftCell="A46" workbookViewId="0">
      <selection activeCell="D13" sqref="D13"/>
    </sheetView>
  </sheetViews>
  <sheetFormatPr baseColWidth="10" defaultRowHeight="15"/>
  <cols>
    <col min="3" max="3" width="21.140625" customWidth="1"/>
    <col min="4" max="4" width="17.42578125" bestFit="1" customWidth="1"/>
    <col min="5" max="5" width="33" bestFit="1" customWidth="1"/>
  </cols>
  <sheetData>
    <row r="1" spans="1:10">
      <c r="A1" s="22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3.25">
      <c r="A3" s="25" t="s">
        <v>2</v>
      </c>
      <c r="B3" s="24"/>
      <c r="C3" s="26"/>
      <c r="D3" s="24"/>
      <c r="E3" s="24"/>
      <c r="F3" s="21"/>
      <c r="G3" s="21"/>
      <c r="H3" s="21"/>
      <c r="I3" s="21"/>
      <c r="J3" s="21"/>
    </row>
    <row r="4" spans="1:10" ht="15.75">
      <c r="A4" s="27" t="s">
        <v>153</v>
      </c>
      <c r="B4" s="24"/>
      <c r="C4" s="24"/>
      <c r="D4" s="24"/>
      <c r="E4" s="24"/>
      <c r="F4" s="21"/>
      <c r="G4" s="21"/>
      <c r="H4" s="21"/>
      <c r="I4" s="21"/>
      <c r="J4" s="21"/>
    </row>
    <row r="6" spans="1:10">
      <c r="A6" s="28"/>
      <c r="B6" s="28"/>
      <c r="C6" s="28"/>
      <c r="D6" s="28"/>
      <c r="E6" s="28"/>
      <c r="F6" s="28"/>
      <c r="G6" s="28"/>
      <c r="H6" s="28"/>
      <c r="I6" s="21"/>
      <c r="J6" s="21"/>
    </row>
    <row r="7" spans="1:10">
      <c r="A7" s="29"/>
      <c r="B7" s="29"/>
      <c r="C7" s="29"/>
      <c r="D7" s="29"/>
      <c r="E7" s="29"/>
      <c r="F7" s="29"/>
      <c r="G7" s="29"/>
      <c r="H7" s="29"/>
      <c r="I7" s="21"/>
      <c r="J7" s="21"/>
    </row>
    <row r="8" spans="1:10">
      <c r="A8" s="31" t="s">
        <v>154</v>
      </c>
      <c r="B8" s="31" t="s">
        <v>155</v>
      </c>
      <c r="C8" s="31" t="s">
        <v>156</v>
      </c>
      <c r="D8" s="32" t="s">
        <v>157</v>
      </c>
      <c r="E8" s="31" t="s">
        <v>158</v>
      </c>
      <c r="F8" s="30"/>
      <c r="G8" s="30"/>
      <c r="H8" s="30"/>
      <c r="I8" s="30"/>
      <c r="J8" s="30"/>
    </row>
    <row r="9" spans="1:10">
      <c r="A9" s="33" t="s">
        <v>62</v>
      </c>
      <c r="B9" s="21">
        <v>2606499058</v>
      </c>
      <c r="C9" s="21" t="s">
        <v>159</v>
      </c>
      <c r="D9" s="21">
        <v>23703</v>
      </c>
      <c r="E9" s="21" t="s">
        <v>63</v>
      </c>
      <c r="F9" s="21"/>
      <c r="G9" s="21"/>
      <c r="H9" s="21"/>
      <c r="I9" s="21"/>
      <c r="J9" s="21"/>
    </row>
    <row r="10" spans="1:10">
      <c r="A10" s="33" t="s">
        <v>80</v>
      </c>
      <c r="B10" s="21">
        <v>2981497219</v>
      </c>
      <c r="C10" s="21" t="s">
        <v>159</v>
      </c>
      <c r="D10" s="21">
        <v>4261</v>
      </c>
      <c r="E10" s="21" t="s">
        <v>81</v>
      </c>
      <c r="F10" s="21"/>
      <c r="G10" s="21"/>
      <c r="H10" s="21"/>
      <c r="I10" s="21"/>
      <c r="J10" s="21"/>
    </row>
    <row r="11" spans="1:10">
      <c r="A11" s="33" t="s">
        <v>88</v>
      </c>
      <c r="B11" s="21">
        <v>2691096109</v>
      </c>
      <c r="C11" s="21" t="s">
        <v>159</v>
      </c>
      <c r="D11" s="21">
        <v>9584.6</v>
      </c>
      <c r="E11" s="21" t="s">
        <v>89</v>
      </c>
      <c r="F11" s="21"/>
      <c r="G11" s="21"/>
      <c r="H11" s="21"/>
      <c r="I11" s="21"/>
      <c r="J11" s="21"/>
    </row>
    <row r="12" spans="1:10">
      <c r="A12" s="33" t="s">
        <v>92</v>
      </c>
      <c r="B12" s="21">
        <v>1473807924</v>
      </c>
      <c r="C12" s="21" t="s">
        <v>159</v>
      </c>
      <c r="D12" s="21">
        <v>15563</v>
      </c>
      <c r="E12" s="21" t="s">
        <v>93</v>
      </c>
      <c r="F12" s="21"/>
      <c r="G12" s="21"/>
      <c r="H12" s="21"/>
      <c r="I12" s="21"/>
      <c r="J12" s="21"/>
    </row>
    <row r="13" spans="1:10">
      <c r="A13" s="33" t="s">
        <v>94</v>
      </c>
      <c r="B13" s="21">
        <v>2618036896</v>
      </c>
      <c r="C13" s="21" t="s">
        <v>159</v>
      </c>
      <c r="D13" s="21">
        <v>3400.6000000000004</v>
      </c>
      <c r="E13" s="21" t="s">
        <v>95</v>
      </c>
      <c r="F13" s="21"/>
      <c r="G13" s="21"/>
      <c r="H13" s="21"/>
      <c r="I13" s="21"/>
      <c r="J13" s="21"/>
    </row>
    <row r="14" spans="1:10">
      <c r="A14" s="33" t="s">
        <v>98</v>
      </c>
      <c r="B14" s="21">
        <v>2705849497</v>
      </c>
      <c r="C14" s="21" t="s">
        <v>159</v>
      </c>
      <c r="D14" s="21">
        <v>2272.6</v>
      </c>
      <c r="E14" s="21" t="s">
        <v>99</v>
      </c>
      <c r="F14" s="21"/>
      <c r="G14" s="21"/>
      <c r="H14" s="21"/>
      <c r="I14" s="21"/>
      <c r="J14" s="21"/>
    </row>
    <row r="15" spans="1:10">
      <c r="A15" s="33" t="s">
        <v>112</v>
      </c>
      <c r="B15" s="21">
        <v>2665864283</v>
      </c>
      <c r="C15" s="21" t="s">
        <v>159</v>
      </c>
      <c r="D15" s="21">
        <v>1660.6000000000001</v>
      </c>
      <c r="E15" s="21" t="s">
        <v>113</v>
      </c>
      <c r="F15" s="21"/>
      <c r="G15" s="21"/>
      <c r="H15" s="21"/>
      <c r="I15" s="21"/>
      <c r="J15" s="21"/>
    </row>
    <row r="16" spans="1:10">
      <c r="A16" s="33" t="s">
        <v>122</v>
      </c>
      <c r="B16" s="21">
        <v>2728413096</v>
      </c>
      <c r="C16" s="21" t="s">
        <v>159</v>
      </c>
      <c r="D16" s="21">
        <v>10315.800000000001</v>
      </c>
      <c r="E16" s="21" t="s">
        <v>123</v>
      </c>
      <c r="F16" s="21"/>
      <c r="G16" s="21"/>
      <c r="H16" s="21"/>
      <c r="I16" s="21"/>
      <c r="J16" s="21"/>
    </row>
    <row r="17" spans="1:5">
      <c r="A17" s="33" t="s">
        <v>124</v>
      </c>
      <c r="B17" s="21">
        <v>2968629145</v>
      </c>
      <c r="C17" s="21" t="s">
        <v>159</v>
      </c>
      <c r="D17" s="21">
        <v>15234.400000000001</v>
      </c>
      <c r="E17" s="21" t="s">
        <v>125</v>
      </c>
    </row>
    <row r="18" spans="1:5">
      <c r="A18" s="33" t="s">
        <v>126</v>
      </c>
      <c r="B18" s="21">
        <v>2621332406</v>
      </c>
      <c r="C18" s="21" t="s">
        <v>159</v>
      </c>
      <c r="D18" s="21">
        <v>21021</v>
      </c>
      <c r="E18" s="21" t="s">
        <v>127</v>
      </c>
    </row>
    <row r="19" spans="1:5">
      <c r="A19" s="33" t="s">
        <v>134</v>
      </c>
      <c r="B19" s="21">
        <v>1443382265</v>
      </c>
      <c r="C19" s="21" t="s">
        <v>159</v>
      </c>
      <c r="D19" s="21">
        <v>11155.400000000001</v>
      </c>
      <c r="E19" s="21" t="s">
        <v>135</v>
      </c>
    </row>
    <row r="20" spans="1:5">
      <c r="A20" s="33" t="s">
        <v>140</v>
      </c>
      <c r="B20" s="21">
        <v>2759868704</v>
      </c>
      <c r="C20" s="21" t="s">
        <v>159</v>
      </c>
      <c r="D20" s="21">
        <v>14307.2</v>
      </c>
      <c r="E20" s="21" t="s">
        <v>141</v>
      </c>
    </row>
    <row r="21" spans="1:5">
      <c r="A21" s="33" t="s">
        <v>148</v>
      </c>
      <c r="B21" s="21">
        <v>2976521746</v>
      </c>
      <c r="C21" s="21" t="s">
        <v>159</v>
      </c>
      <c r="D21" s="21">
        <v>2773.2000000000003</v>
      </c>
      <c r="E21" s="21" t="s">
        <v>149</v>
      </c>
    </row>
    <row r="22" spans="1:5">
      <c r="A22" s="33" t="s">
        <v>128</v>
      </c>
      <c r="B22" s="21">
        <v>2849178457</v>
      </c>
      <c r="C22" s="21" t="s">
        <v>159</v>
      </c>
      <c r="D22" s="21">
        <v>10828</v>
      </c>
      <c r="E22" s="21" t="s">
        <v>129</v>
      </c>
    </row>
    <row r="23" spans="1:5">
      <c r="A23" s="33" t="s">
        <v>84</v>
      </c>
      <c r="B23" s="21">
        <v>2892547139</v>
      </c>
      <c r="C23" s="21" t="s">
        <v>159</v>
      </c>
      <c r="D23" s="21">
        <v>4608</v>
      </c>
      <c r="E23" s="21" t="s">
        <v>85</v>
      </c>
    </row>
    <row r="24" spans="1:5">
      <c r="A24" s="33" t="s">
        <v>120</v>
      </c>
      <c r="B24" s="21">
        <v>1496058264</v>
      </c>
      <c r="C24" s="21" t="s">
        <v>159</v>
      </c>
      <c r="D24" s="21">
        <v>5977.4000000000005</v>
      </c>
      <c r="E24" s="21" t="s">
        <v>121</v>
      </c>
    </row>
    <row r="25" spans="1:5">
      <c r="A25" s="33" t="s">
        <v>90</v>
      </c>
      <c r="B25" s="21">
        <v>2970227897</v>
      </c>
      <c r="C25" s="21" t="s">
        <v>159</v>
      </c>
      <c r="D25" s="21">
        <v>8877.6</v>
      </c>
      <c r="E25" s="21" t="s">
        <v>91</v>
      </c>
    </row>
    <row r="26" spans="1:5">
      <c r="A26" s="33" t="s">
        <v>48</v>
      </c>
      <c r="B26" s="21">
        <v>2903153908</v>
      </c>
      <c r="C26" s="21" t="s">
        <v>159</v>
      </c>
      <c r="D26" s="21">
        <v>15178.800000000001</v>
      </c>
      <c r="E26" s="21" t="s">
        <v>49</v>
      </c>
    </row>
    <row r="27" spans="1:5">
      <c r="A27" s="33" t="s">
        <v>56</v>
      </c>
      <c r="B27" s="21">
        <v>2984454235</v>
      </c>
      <c r="C27" s="21" t="s">
        <v>159</v>
      </c>
      <c r="D27" s="21">
        <v>241111.6</v>
      </c>
      <c r="E27" s="21" t="s">
        <v>57</v>
      </c>
    </row>
    <row r="28" spans="1:5">
      <c r="A28" s="33" t="s">
        <v>68</v>
      </c>
      <c r="B28" s="21">
        <v>2948180032</v>
      </c>
      <c r="C28" s="21" t="s">
        <v>159</v>
      </c>
      <c r="D28" s="21">
        <v>3346.4</v>
      </c>
      <c r="E28" s="21" t="s">
        <v>69</v>
      </c>
    </row>
    <row r="29" spans="1:5">
      <c r="A29" s="33" t="s">
        <v>74</v>
      </c>
      <c r="B29" s="21">
        <v>2990259950</v>
      </c>
      <c r="C29" s="21" t="s">
        <v>159</v>
      </c>
      <c r="D29" s="21">
        <v>4837.4000000000005</v>
      </c>
      <c r="E29" s="21" t="s">
        <v>75</v>
      </c>
    </row>
    <row r="30" spans="1:5">
      <c r="A30" s="33" t="s">
        <v>60</v>
      </c>
      <c r="B30" s="21">
        <v>2849681825</v>
      </c>
      <c r="C30" s="21" t="s">
        <v>159</v>
      </c>
      <c r="D30" s="21">
        <v>9455.2000000000007</v>
      </c>
      <c r="E30" s="21" t="s">
        <v>61</v>
      </c>
    </row>
    <row r="31" spans="1:5">
      <c r="A31" s="33" t="s">
        <v>96</v>
      </c>
      <c r="B31" s="21">
        <v>2694584996</v>
      </c>
      <c r="C31" s="21" t="s">
        <v>159</v>
      </c>
      <c r="D31" s="21">
        <v>5863.2000000000007</v>
      </c>
      <c r="E31" s="21" t="s">
        <v>97</v>
      </c>
    </row>
    <row r="32" spans="1:5">
      <c r="A32" s="33" t="s">
        <v>30</v>
      </c>
      <c r="B32" s="21">
        <v>2887403623</v>
      </c>
      <c r="C32" s="21" t="s">
        <v>159</v>
      </c>
      <c r="D32" s="21">
        <v>6566</v>
      </c>
      <c r="E32" s="21" t="s">
        <v>31</v>
      </c>
    </row>
    <row r="33" spans="1:5">
      <c r="A33" s="33" t="s">
        <v>36</v>
      </c>
      <c r="B33" s="21">
        <v>2871175246</v>
      </c>
      <c r="C33" s="21" t="s">
        <v>159</v>
      </c>
      <c r="D33" s="21">
        <v>6241.8</v>
      </c>
      <c r="E33" s="21" t="s">
        <v>37</v>
      </c>
    </row>
    <row r="34" spans="1:5">
      <c r="A34" s="33" t="s">
        <v>34</v>
      </c>
      <c r="B34" s="21">
        <v>2903220311</v>
      </c>
      <c r="C34" s="21" t="s">
        <v>159</v>
      </c>
      <c r="D34" s="21">
        <v>10808.6</v>
      </c>
      <c r="E34" s="21" t="s">
        <v>35</v>
      </c>
    </row>
    <row r="35" spans="1:5">
      <c r="A35" s="33" t="s">
        <v>52</v>
      </c>
      <c r="B35" s="21">
        <v>1167104413</v>
      </c>
      <c r="C35" s="21" t="s">
        <v>159</v>
      </c>
      <c r="D35" s="21">
        <v>3545</v>
      </c>
      <c r="E35" s="21" t="s">
        <v>53</v>
      </c>
    </row>
    <row r="36" spans="1:5">
      <c r="A36" s="33" t="s">
        <v>118</v>
      </c>
      <c r="B36" s="21">
        <v>1169445331</v>
      </c>
      <c r="C36" s="21" t="s">
        <v>159</v>
      </c>
      <c r="D36" s="21">
        <v>3934</v>
      </c>
      <c r="E36" s="21" t="s">
        <v>119</v>
      </c>
    </row>
    <row r="37" spans="1:5">
      <c r="A37" s="33" t="s">
        <v>78</v>
      </c>
      <c r="B37" s="21">
        <v>1118281017</v>
      </c>
      <c r="C37" s="21" t="s">
        <v>159</v>
      </c>
      <c r="D37" s="21">
        <v>5640.2000000000007</v>
      </c>
      <c r="E37" s="21" t="s">
        <v>79</v>
      </c>
    </row>
    <row r="38" spans="1:5">
      <c r="A38" s="33" t="s">
        <v>54</v>
      </c>
      <c r="B38" s="21">
        <v>2885831555</v>
      </c>
      <c r="C38" s="21" t="s">
        <v>159</v>
      </c>
      <c r="D38" s="21">
        <v>24315.200000000001</v>
      </c>
      <c r="E38" s="21" t="s">
        <v>55</v>
      </c>
    </row>
    <row r="39" spans="1:5">
      <c r="A39" s="33" t="s">
        <v>102</v>
      </c>
      <c r="B39" s="21">
        <v>2650346551</v>
      </c>
      <c r="C39" s="21" t="s">
        <v>159</v>
      </c>
      <c r="D39" s="21">
        <v>34368</v>
      </c>
      <c r="E39" s="21" t="s">
        <v>103</v>
      </c>
    </row>
    <row r="40" spans="1:5">
      <c r="A40" s="33" t="s">
        <v>82</v>
      </c>
      <c r="B40" s="21">
        <v>1190429015</v>
      </c>
      <c r="C40" s="21" t="s">
        <v>159</v>
      </c>
      <c r="D40" s="21">
        <v>11683</v>
      </c>
      <c r="E40" s="21" t="s">
        <v>83</v>
      </c>
    </row>
    <row r="41" spans="1:5">
      <c r="A41" s="33" t="s">
        <v>146</v>
      </c>
      <c r="B41" s="21">
        <v>1171167405</v>
      </c>
      <c r="C41" s="21" t="s">
        <v>159</v>
      </c>
      <c r="D41" s="21">
        <v>5676.6</v>
      </c>
      <c r="E41" s="21" t="s">
        <v>147</v>
      </c>
    </row>
    <row r="42" spans="1:5">
      <c r="A42" s="33" t="s">
        <v>26</v>
      </c>
      <c r="B42" s="21">
        <v>2858200513</v>
      </c>
      <c r="C42" s="21" t="s">
        <v>159</v>
      </c>
      <c r="D42" s="21">
        <v>5280.4000000000005</v>
      </c>
      <c r="E42" s="21" t="s">
        <v>27</v>
      </c>
    </row>
    <row r="43" spans="1:5">
      <c r="A43" s="33" t="s">
        <v>42</v>
      </c>
      <c r="B43" s="21">
        <v>1165894999</v>
      </c>
      <c r="C43" s="21" t="s">
        <v>159</v>
      </c>
      <c r="D43" s="21">
        <v>1655.8000000000002</v>
      </c>
      <c r="E43" s="21" t="s">
        <v>43</v>
      </c>
    </row>
    <row r="44" spans="1:5">
      <c r="A44" s="33" t="s">
        <v>132</v>
      </c>
      <c r="B44" s="21">
        <v>2885978777</v>
      </c>
      <c r="C44" s="21" t="s">
        <v>159</v>
      </c>
      <c r="D44" s="21">
        <v>6186.2000000000007</v>
      </c>
      <c r="E44" s="21" t="s">
        <v>133</v>
      </c>
    </row>
    <row r="45" spans="1:5">
      <c r="A45" s="33" t="s">
        <v>72</v>
      </c>
      <c r="B45" s="21">
        <v>1147943679</v>
      </c>
      <c r="C45" s="21" t="s">
        <v>159</v>
      </c>
      <c r="D45" s="21">
        <v>3350.4</v>
      </c>
      <c r="E45" s="21" t="s">
        <v>73</v>
      </c>
    </row>
    <row r="46" spans="1:5">
      <c r="A46" s="33" t="s">
        <v>40</v>
      </c>
      <c r="B46" s="21">
        <v>2693866491</v>
      </c>
      <c r="C46" s="21" t="s">
        <v>159</v>
      </c>
      <c r="D46" s="21">
        <v>28347.200000000001</v>
      </c>
      <c r="E46" s="21" t="s">
        <v>41</v>
      </c>
    </row>
    <row r="47" spans="1:5">
      <c r="A47" s="33" t="s">
        <v>64</v>
      </c>
      <c r="B47" s="21">
        <v>2745564778</v>
      </c>
      <c r="C47" s="21" t="s">
        <v>159</v>
      </c>
      <c r="D47" s="21">
        <v>19338.600000000002</v>
      </c>
      <c r="E47" s="21" t="s">
        <v>65</v>
      </c>
    </row>
    <row r="48" spans="1:5">
      <c r="A48" s="33" t="s">
        <v>106</v>
      </c>
      <c r="B48" s="21">
        <v>2603237745</v>
      </c>
      <c r="C48" s="21" t="s">
        <v>159</v>
      </c>
      <c r="D48" s="21">
        <v>6145.8</v>
      </c>
      <c r="E48" s="21" t="s">
        <v>107</v>
      </c>
    </row>
    <row r="49" spans="1:5">
      <c r="A49" s="33" t="s">
        <v>24</v>
      </c>
      <c r="B49" s="21">
        <v>2744500016</v>
      </c>
      <c r="C49" s="21" t="s">
        <v>159</v>
      </c>
      <c r="D49" s="21">
        <v>15963.400000000001</v>
      </c>
      <c r="E49" s="21" t="s">
        <v>25</v>
      </c>
    </row>
    <row r="50" spans="1:5">
      <c r="A50" s="33" t="s">
        <v>50</v>
      </c>
      <c r="B50" s="21">
        <v>1132634759</v>
      </c>
      <c r="C50" s="21" t="s">
        <v>159</v>
      </c>
      <c r="D50" s="21">
        <v>3824.8</v>
      </c>
      <c r="E50" s="21" t="s">
        <v>51</v>
      </c>
    </row>
    <row r="51" spans="1:5">
      <c r="A51" s="33" t="s">
        <v>130</v>
      </c>
      <c r="B51" s="21">
        <v>1136601197</v>
      </c>
      <c r="C51" s="21" t="s">
        <v>159</v>
      </c>
      <c r="D51" s="21">
        <v>3649.8</v>
      </c>
      <c r="E51" s="21" t="s">
        <v>131</v>
      </c>
    </row>
    <row r="52" spans="1:5">
      <c r="A52" s="33" t="s">
        <v>144</v>
      </c>
      <c r="B52" s="21">
        <v>2643837181</v>
      </c>
      <c r="C52" s="21" t="s">
        <v>159</v>
      </c>
      <c r="D52" s="21">
        <v>2393.4</v>
      </c>
      <c r="E52" s="21" t="s">
        <v>145</v>
      </c>
    </row>
    <row r="53" spans="1:5">
      <c r="A53" s="33" t="s">
        <v>76</v>
      </c>
      <c r="B53" s="21">
        <v>1127295456</v>
      </c>
      <c r="C53" s="21" t="s">
        <v>159</v>
      </c>
      <c r="D53" s="21">
        <v>2216</v>
      </c>
      <c r="E53" s="21" t="s">
        <v>77</v>
      </c>
    </row>
    <row r="54" spans="1:5">
      <c r="A54" s="33" t="s">
        <v>70</v>
      </c>
      <c r="B54" s="21">
        <v>1168261504</v>
      </c>
      <c r="C54" s="21" t="s">
        <v>159</v>
      </c>
      <c r="D54" s="21">
        <v>2275.4</v>
      </c>
      <c r="E54" s="21" t="s">
        <v>71</v>
      </c>
    </row>
    <row r="55" spans="1:5">
      <c r="A55" s="33" t="s">
        <v>44</v>
      </c>
      <c r="B55" s="21">
        <v>1501459155</v>
      </c>
      <c r="C55" s="21" t="s">
        <v>159</v>
      </c>
      <c r="D55" s="21">
        <v>4837.6000000000004</v>
      </c>
      <c r="E55" s="21" t="s">
        <v>45</v>
      </c>
    </row>
    <row r="56" spans="1:5">
      <c r="A56" s="33" t="s">
        <v>46</v>
      </c>
      <c r="B56" s="21">
        <v>1500835080</v>
      </c>
      <c r="C56" s="21" t="s">
        <v>159</v>
      </c>
      <c r="D56" s="21">
        <v>4709.6000000000004</v>
      </c>
      <c r="E56" s="21" t="s">
        <v>47</v>
      </c>
    </row>
    <row r="57" spans="1:5">
      <c r="A57" s="33" t="s">
        <v>104</v>
      </c>
      <c r="B57" s="21">
        <v>1501687778</v>
      </c>
      <c r="C57" s="21" t="s">
        <v>159</v>
      </c>
      <c r="D57" s="21">
        <v>4023</v>
      </c>
      <c r="E57" s="21" t="s">
        <v>105</v>
      </c>
    </row>
    <row r="58" spans="1:5">
      <c r="A58" s="33" t="s">
        <v>136</v>
      </c>
      <c r="B58" s="21">
        <v>1501247905</v>
      </c>
      <c r="C58" s="21" t="s">
        <v>159</v>
      </c>
      <c r="D58" s="21">
        <v>2807.6000000000004</v>
      </c>
      <c r="E58" s="21" t="s">
        <v>137</v>
      </c>
    </row>
    <row r="59" spans="1:5">
      <c r="A59" s="33" t="s">
        <v>142</v>
      </c>
      <c r="B59" s="21">
        <v>1129582916</v>
      </c>
      <c r="C59" s="21" t="s">
        <v>159</v>
      </c>
      <c r="D59" s="21">
        <v>7144.6</v>
      </c>
      <c r="E59" s="21" t="s">
        <v>143</v>
      </c>
    </row>
    <row r="60" spans="1:5">
      <c r="A60" s="33" t="s">
        <v>86</v>
      </c>
      <c r="B60" s="21">
        <v>2944075773</v>
      </c>
      <c r="C60" s="21" t="s">
        <v>159</v>
      </c>
      <c r="D60" s="21">
        <v>4739</v>
      </c>
      <c r="E60" s="21" t="s">
        <v>87</v>
      </c>
    </row>
    <row r="61" spans="1:5">
      <c r="A61" s="33" t="s">
        <v>28</v>
      </c>
      <c r="B61" s="21">
        <v>2774820320</v>
      </c>
      <c r="C61" s="21" t="s">
        <v>159</v>
      </c>
      <c r="D61" s="21">
        <v>13998</v>
      </c>
      <c r="E61" s="21" t="s">
        <v>29</v>
      </c>
    </row>
    <row r="62" spans="1:5">
      <c r="A62" s="33" t="s">
        <v>66</v>
      </c>
      <c r="B62" s="21">
        <v>2896740960</v>
      </c>
      <c r="C62" s="21" t="s">
        <v>159</v>
      </c>
      <c r="D62" s="21">
        <v>4575.6000000000004</v>
      </c>
      <c r="E62" s="21" t="s">
        <v>67</v>
      </c>
    </row>
    <row r="63" spans="1:5">
      <c r="A63" s="33" t="s">
        <v>100</v>
      </c>
      <c r="B63" s="21">
        <v>1505406986</v>
      </c>
      <c r="C63" s="21" t="s">
        <v>159</v>
      </c>
      <c r="D63" s="21">
        <v>3413.4</v>
      </c>
      <c r="E63" s="21" t="s">
        <v>101</v>
      </c>
    </row>
    <row r="64" spans="1:5">
      <c r="A64" s="33" t="s">
        <v>110</v>
      </c>
      <c r="B64" s="21">
        <v>1506862888</v>
      </c>
      <c r="C64" s="21" t="s">
        <v>159</v>
      </c>
      <c r="D64" s="21">
        <v>3639.2000000000003</v>
      </c>
      <c r="E64" s="21" t="s">
        <v>111</v>
      </c>
    </row>
    <row r="65" spans="1:5">
      <c r="A65" s="33" t="s">
        <v>138</v>
      </c>
      <c r="B65" s="21">
        <v>1508467188</v>
      </c>
      <c r="C65" s="21" t="s">
        <v>159</v>
      </c>
      <c r="D65" s="21">
        <v>4968.6000000000004</v>
      </c>
      <c r="E65" s="21" t="s">
        <v>139</v>
      </c>
    </row>
    <row r="66" spans="1:5">
      <c r="A66" s="33" t="s">
        <v>32</v>
      </c>
      <c r="B66" s="21">
        <v>2758512191</v>
      </c>
      <c r="C66" s="21" t="s">
        <v>159</v>
      </c>
      <c r="D66" s="21">
        <v>2874</v>
      </c>
      <c r="E66" s="21" t="s">
        <v>33</v>
      </c>
    </row>
    <row r="67" spans="1:5">
      <c r="A67" s="33" t="s">
        <v>38</v>
      </c>
      <c r="B67" s="21">
        <v>1507294816</v>
      </c>
      <c r="C67" s="21" t="s">
        <v>159</v>
      </c>
      <c r="D67" s="21">
        <v>2773.8</v>
      </c>
      <c r="E67" s="21" t="s">
        <v>39</v>
      </c>
    </row>
    <row r="68" spans="1:5">
      <c r="A68" s="33" t="s">
        <v>116</v>
      </c>
      <c r="B68" s="21">
        <v>2696332722</v>
      </c>
      <c r="C68" s="21" t="s">
        <v>159</v>
      </c>
      <c r="D68" s="21">
        <v>4446.6000000000004</v>
      </c>
      <c r="E68" s="21" t="s">
        <v>117</v>
      </c>
    </row>
    <row r="69" spans="1:5">
      <c r="A69" s="24"/>
      <c r="B69" s="24" t="s">
        <v>160</v>
      </c>
      <c r="C69" s="24"/>
      <c r="D69" s="34">
        <v>727692.2</v>
      </c>
      <c r="E69" s="24" t="s">
        <v>161</v>
      </c>
    </row>
    <row r="72" spans="1:5">
      <c r="A72" s="33" t="s">
        <v>108</v>
      </c>
      <c r="B72" s="21"/>
      <c r="C72" s="21" t="s">
        <v>162</v>
      </c>
      <c r="D72" s="21">
        <v>3606.2000000000003</v>
      </c>
      <c r="E72" s="21" t="s">
        <v>109</v>
      </c>
    </row>
    <row r="73" spans="1:5">
      <c r="A73" s="33" t="s">
        <v>58</v>
      </c>
      <c r="B73" s="21"/>
      <c r="C73" s="21" t="s">
        <v>162</v>
      </c>
      <c r="D73" s="21">
        <v>1578.4</v>
      </c>
      <c r="E73" s="21" t="s">
        <v>59</v>
      </c>
    </row>
    <row r="74" spans="1:5">
      <c r="A74" s="33" t="s">
        <v>114</v>
      </c>
      <c r="B74" s="21"/>
      <c r="C74" s="21" t="s">
        <v>162</v>
      </c>
      <c r="D74" s="21">
        <v>3380</v>
      </c>
      <c r="E74" s="21" t="s">
        <v>115</v>
      </c>
    </row>
    <row r="75" spans="1:5">
      <c r="A75" s="24"/>
      <c r="B75" s="24" t="s">
        <v>163</v>
      </c>
      <c r="C75" s="24"/>
      <c r="D75" s="34">
        <v>8564.6</v>
      </c>
      <c r="E75" s="24" t="s">
        <v>164</v>
      </c>
    </row>
    <row r="78" spans="1:5" ht="18.75">
      <c r="A78" s="35"/>
      <c r="B78" s="35" t="s">
        <v>160</v>
      </c>
      <c r="C78" s="35"/>
      <c r="D78" s="36">
        <v>727692.2</v>
      </c>
      <c r="E78" s="35" t="s">
        <v>161</v>
      </c>
    </row>
    <row r="79" spans="1:5" ht="18.75">
      <c r="A79" s="35"/>
      <c r="B79" s="35" t="s">
        <v>165</v>
      </c>
      <c r="C79" s="35"/>
      <c r="D79" s="36">
        <v>8564.6</v>
      </c>
      <c r="E79" s="35" t="s">
        <v>164</v>
      </c>
    </row>
    <row r="80" spans="1:5" ht="18.75">
      <c r="A80" s="35"/>
      <c r="B80" s="35"/>
      <c r="C80" s="35"/>
      <c r="D80" s="36">
        <v>736256.8</v>
      </c>
      <c r="E80" s="35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/>
  </sheetViews>
  <sheetFormatPr baseColWidth="10" defaultRowHeight="15"/>
  <cols>
    <col min="1" max="1" width="24.5703125" bestFit="1" customWidth="1"/>
    <col min="2" max="2" width="13.7109375" customWidth="1"/>
  </cols>
  <sheetData>
    <row r="1" spans="1:5">
      <c r="A1" s="55" t="s">
        <v>173</v>
      </c>
      <c r="B1" s="55"/>
      <c r="C1" s="56"/>
      <c r="D1" s="57"/>
      <c r="E1" s="57"/>
    </row>
    <row r="2" spans="1:5">
      <c r="A2" s="55" t="s">
        <v>174</v>
      </c>
      <c r="B2" s="55" t="s">
        <v>187</v>
      </c>
      <c r="C2" s="56"/>
      <c r="D2" s="57"/>
      <c r="E2" s="57"/>
    </row>
    <row r="3" spans="1:5">
      <c r="A3" s="55" t="s">
        <v>185</v>
      </c>
      <c r="B3" s="58" t="s">
        <v>186</v>
      </c>
      <c r="C3" s="56"/>
      <c r="D3" s="57"/>
      <c r="E3" s="57"/>
    </row>
    <row r="4" spans="1:5">
      <c r="A4" s="56"/>
      <c r="B4" s="56"/>
      <c r="C4" s="56"/>
      <c r="D4" s="57"/>
      <c r="E4" s="57"/>
    </row>
    <row r="5" spans="1:5">
      <c r="A5" s="56" t="s">
        <v>175</v>
      </c>
      <c r="B5" s="56" t="s">
        <v>176</v>
      </c>
      <c r="C5" s="56"/>
      <c r="D5" s="57"/>
      <c r="E5" s="57"/>
    </row>
    <row r="6" spans="1:5">
      <c r="A6" s="57" t="s">
        <v>177</v>
      </c>
      <c r="B6" s="59">
        <v>551372.99</v>
      </c>
      <c r="C6" s="57"/>
      <c r="D6" s="57"/>
      <c r="E6" s="57"/>
    </row>
    <row r="7" spans="1:5">
      <c r="A7" s="57" t="s">
        <v>178</v>
      </c>
      <c r="B7" s="59">
        <v>42359.59</v>
      </c>
      <c r="C7" s="57"/>
      <c r="D7" s="57"/>
      <c r="E7" s="57"/>
    </row>
    <row r="8" spans="1:5">
      <c r="A8" s="57" t="s">
        <v>179</v>
      </c>
      <c r="B8" s="59">
        <v>73876.899999999994</v>
      </c>
      <c r="C8" s="57"/>
      <c r="D8" s="57"/>
      <c r="E8" s="57"/>
    </row>
    <row r="9" spans="1:5">
      <c r="A9" s="57" t="s">
        <v>180</v>
      </c>
      <c r="B9" s="59">
        <v>228057.84</v>
      </c>
      <c r="C9" s="57"/>
      <c r="D9" s="57"/>
      <c r="E9" s="57"/>
    </row>
    <row r="10" spans="1:5">
      <c r="A10" s="57" t="s">
        <v>181</v>
      </c>
      <c r="B10" s="59">
        <v>30340.1</v>
      </c>
      <c r="C10" s="57"/>
      <c r="D10" s="60"/>
      <c r="E10" s="57"/>
    </row>
    <row r="11" spans="1:5">
      <c r="A11" s="57" t="s">
        <v>182</v>
      </c>
      <c r="B11" s="59">
        <v>121746.7</v>
      </c>
      <c r="C11" s="57"/>
      <c r="D11" s="57"/>
      <c r="E11" s="57"/>
    </row>
    <row r="12" spans="1:5">
      <c r="A12" s="57" t="s">
        <v>183</v>
      </c>
      <c r="B12" s="61">
        <v>0</v>
      </c>
      <c r="C12" s="57"/>
      <c r="D12" s="57"/>
      <c r="E12" s="57"/>
    </row>
    <row r="13" spans="1:5" ht="15.75" thickBot="1">
      <c r="A13" s="57" t="s">
        <v>184</v>
      </c>
      <c r="B13" s="62">
        <v>60701.01</v>
      </c>
      <c r="C13" s="57"/>
      <c r="D13" s="57"/>
      <c r="E13" s="57"/>
    </row>
    <row r="14" spans="1:5">
      <c r="A14" s="57"/>
      <c r="B14" s="63">
        <f>SUM(B6:B13)</f>
        <v>1108455.1299999999</v>
      </c>
      <c r="C14" s="57"/>
      <c r="D14" s="57"/>
      <c r="E14" s="57"/>
    </row>
    <row r="15" spans="1:5" ht="15.75" thickBot="1">
      <c r="A15" s="57"/>
      <c r="B15" s="64">
        <f>B14*0.16</f>
        <v>177352.82079999999</v>
      </c>
      <c r="C15" s="57"/>
      <c r="D15" s="57"/>
      <c r="E15" s="57"/>
    </row>
    <row r="16" spans="1:5" ht="15.75" thickTop="1">
      <c r="A16" s="57"/>
      <c r="B16" s="65">
        <f>+B14+B15</f>
        <v>1285807.9507999998</v>
      </c>
      <c r="C16" s="57"/>
      <c r="D16" s="57"/>
      <c r="E16" s="57"/>
    </row>
    <row r="17" spans="1:5">
      <c r="A17" s="57"/>
      <c r="B17" s="59">
        <v>1285807.95</v>
      </c>
      <c r="C17" s="57"/>
      <c r="D17" s="57"/>
      <c r="E17" s="57"/>
    </row>
    <row r="18" spans="1:5">
      <c r="A18" s="57"/>
      <c r="B18" s="59">
        <f>B16-B17</f>
        <v>7.9999980516731739E-4</v>
      </c>
      <c r="C18" s="57"/>
      <c r="D18" s="57"/>
      <c r="E18" s="57"/>
    </row>
    <row r="19" spans="1:5">
      <c r="A19" s="57"/>
      <c r="B19" s="59"/>
      <c r="C19" s="57"/>
      <c r="D19" s="57"/>
      <c r="E19" s="57"/>
    </row>
    <row r="20" spans="1:5">
      <c r="A20" s="57"/>
      <c r="B20" s="57"/>
      <c r="C20" s="57"/>
      <c r="D20" s="57"/>
      <c r="E20" s="5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saulQM</dc:creator>
  <cp:lastModifiedBy>usuario</cp:lastModifiedBy>
  <cp:lastPrinted>2017-02-20T19:11:20Z</cp:lastPrinted>
  <dcterms:created xsi:type="dcterms:W3CDTF">2017-02-14T18:51:29Z</dcterms:created>
  <dcterms:modified xsi:type="dcterms:W3CDTF">2017-02-20T19:11:22Z</dcterms:modified>
</cp:coreProperties>
</file>