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calcPr calcId="144525"/>
</workbook>
</file>

<file path=xl/calcChain.xml><?xml version="1.0" encoding="utf-8"?>
<calcChain xmlns="http://schemas.openxmlformats.org/spreadsheetml/2006/main">
  <c r="B14" i="4" l="1"/>
  <c r="B15" i="4" l="1"/>
  <c r="B16" i="4" s="1"/>
  <c r="B18" i="4" s="1"/>
  <c r="D11" i="2" l="1"/>
  <c r="D10" i="2"/>
  <c r="D9" i="2"/>
  <c r="C82" i="3"/>
  <c r="E82" i="3"/>
  <c r="F82" i="3"/>
  <c r="G82" i="3"/>
  <c r="H82" i="3"/>
  <c r="I82" i="3"/>
  <c r="J82" i="3"/>
  <c r="F51" i="3"/>
  <c r="E51" i="3"/>
  <c r="E18" i="3"/>
  <c r="F18" i="3" s="1"/>
  <c r="J17" i="3"/>
  <c r="I17" i="3"/>
  <c r="H17" i="3"/>
  <c r="G17" i="3"/>
  <c r="F17" i="3"/>
  <c r="E17" i="3"/>
  <c r="V82" i="1"/>
  <c r="V17" i="1"/>
  <c r="V18" i="1"/>
  <c r="V51" i="1"/>
  <c r="D12" i="2" l="1"/>
  <c r="D14" i="2" s="1"/>
  <c r="D15" i="2" s="1"/>
  <c r="G51" i="3"/>
  <c r="H51" i="3" s="1"/>
  <c r="H18" i="3"/>
  <c r="G18" i="3"/>
  <c r="I51" i="3" l="1"/>
  <c r="J51" i="3"/>
  <c r="I18" i="3"/>
  <c r="J18" i="3" s="1"/>
</calcChain>
</file>

<file path=xl/sharedStrings.xml><?xml version="1.0" encoding="utf-8"?>
<sst xmlns="http://schemas.openxmlformats.org/spreadsheetml/2006/main" count="552" uniqueCount="278">
  <si>
    <t>CONTPAQ i</t>
  </si>
  <si>
    <t xml:space="preserve">      NÓMINAS</t>
  </si>
  <si>
    <t>05 INGENIERIA FISCAL LABORAL SC</t>
  </si>
  <si>
    <t>Lista de Raya (forma tabular)</t>
  </si>
  <si>
    <t>Periodo 23 al 23 Quincenal del 01/12/2017 al 15/12/2017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</si>
  <si>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</si>
  <si>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</si>
  <si>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</si>
  <si>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</si>
  <si>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</si>
  <si>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</si>
  <si>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</si>
  <si>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DEVOLUCION FONACOT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</si>
  <si>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</si>
  <si>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</si>
  <si>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</si>
  <si>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</si>
  <si>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</si>
  <si>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</si>
  <si>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</si>
  <si>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</si>
  <si>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</si>
  <si>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</si>
  <si>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</si>
  <si>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</si>
  <si>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</si>
  <si>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</si>
  <si>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ASR06</t>
  </si>
  <si>
    <t>Aboytes Salinas Ricardo</t>
  </si>
  <si>
    <t>AHK27</t>
  </si>
  <si>
    <t>Almanza Hernandez Karla Betzai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</si>
  <si>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</si>
  <si>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</si>
  <si>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</si>
  <si>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</si>
  <si>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</si>
  <si>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</si>
  <si>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</si>
  <si>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</si>
  <si>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</si>
  <si>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</si>
  <si>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</si>
  <si>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</si>
  <si>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CRC03</t>
  </si>
  <si>
    <t>Calderon Ramirez Casandra Frine</t>
  </si>
  <si>
    <t>0CR21</t>
  </si>
  <si>
    <t>Camacho Rivera Martha Sarahi</t>
  </si>
  <si>
    <t>0CS27</t>
  </si>
  <si>
    <t>Campos Sancen Luis Felipe</t>
  </si>
  <si>
    <t>CAE27</t>
  </si>
  <si>
    <t>Capilla Acosta Enrique Raul</t>
  </si>
  <si>
    <t>CPY25</t>
  </si>
  <si>
    <t>Cazares Peguero Yaraa Elisa</t>
  </si>
  <si>
    <t>CAM01</t>
  </si>
  <si>
    <t>Contreras Arriaga Marco Antonio</t>
  </si>
  <si>
    <t>CGB09</t>
  </si>
  <si>
    <t>Cortez Garcia Blanca Estela</t>
  </si>
  <si>
    <t>CAL25</t>
  </si>
  <si>
    <t>Cruz Avila Leonardo</t>
  </si>
  <si>
    <t>EBV23</t>
  </si>
  <si>
    <t>Echeverria Bustamante Victor Manuel</t>
  </si>
  <si>
    <t>GVJ19</t>
  </si>
  <si>
    <t>Galvan Vazquez Jose Manuel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</si>
  <si>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</si>
  <si>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</si>
  <si>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</si>
  <si>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</si>
  <si>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</si>
  <si>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</si>
  <si>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</si>
  <si>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</si>
  <si>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</si>
  <si>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</si>
  <si>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GYR08</t>
  </si>
  <si>
    <t>Gutierrez Yerena Ricardo</t>
  </si>
  <si>
    <t>0HA01</t>
  </si>
  <si>
    <t>Herrera Almaraz Blanca Sofia</t>
  </si>
  <si>
    <t>00003</t>
  </si>
  <si>
    <t>Jimenez Suarez Ludivina</t>
  </si>
  <si>
    <t>LMM06</t>
  </si>
  <si>
    <t>Lara Martinez Mariana</t>
  </si>
  <si>
    <t>LAS24</t>
  </si>
  <si>
    <t>Lemus Alvarado Sandra Karina</t>
  </si>
  <si>
    <t>LCG11</t>
  </si>
  <si>
    <t>Lens Cervantes Geovani Alejandro</t>
  </si>
  <si>
    <t>LCA23</t>
  </si>
  <si>
    <t>Leon Cardenas Alberto</t>
  </si>
  <si>
    <t>LJV15</t>
  </si>
  <si>
    <t>Lopez Jimenez Victor Manuel</t>
  </si>
  <si>
    <t>LAC08</t>
  </si>
  <si>
    <t>Loyola Acosta Carlos Alberto</t>
  </si>
  <si>
    <t>LEV29</t>
  </si>
  <si>
    <t>Lucio Escutia Victor</t>
  </si>
  <si>
    <t>LVF19</t>
  </si>
  <si>
    <t>Luengas Velazquez Maria Fernanda</t>
  </si>
  <si>
    <t>MAD01</t>
  </si>
  <si>
    <t>Mancera Aguilar Daniel</t>
  </si>
  <si>
    <t>0ME05</t>
  </si>
  <si>
    <t>Mandujano Estrada  Ilse Georgina</t>
  </si>
  <si>
    <t>0MH02</t>
  </si>
  <si>
    <t>Martinez Herrera Cristian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</si>
  <si>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</si>
  <si>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</si>
  <si>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</si>
  <si>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</si>
  <si>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</si>
  <si>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</si>
  <si>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</si>
  <si>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</si>
  <si>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</si>
  <si>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</si>
  <si>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</si>
  <si>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</si>
  <si>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</si>
  <si>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</si>
  <si>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</si>
  <si>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</si>
  <si>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OOM06</t>
  </si>
  <si>
    <t>Olivares Olalde Ma. Guadalupe</t>
  </si>
  <si>
    <t>OOE31</t>
  </si>
  <si>
    <t>Orozco Ortega Enaim</t>
  </si>
  <si>
    <t>OPA16</t>
  </si>
  <si>
    <t>Orrala Peña Armando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</si>
  <si>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</si>
  <si>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</si>
  <si>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</si>
  <si>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</si>
  <si>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</si>
  <si>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</si>
  <si>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</si>
  <si>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</si>
  <si>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</si>
  <si>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</si>
  <si>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</si>
  <si>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</si>
  <si>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</si>
  <si>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</si>
  <si>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</si>
  <si>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</si>
  <si>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</si>
  <si>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</si>
  <si>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</si>
  <si>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</si>
  <si>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</si>
  <si>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</si>
  <si>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</si>
  <si>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</si>
  <si>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</si>
  <si>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</si>
  <si>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</si>
  <si>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</si>
  <si>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</si>
  <si>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</si>
  <si>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00018</t>
  </si>
  <si>
    <t>Tierrablanca Sanchez Victor Hugo</t>
  </si>
  <si>
    <t>TJM06</t>
  </si>
  <si>
    <t>Torres Jimenez Martin</t>
  </si>
  <si>
    <t>TRJ11</t>
  </si>
  <si>
    <t>Torres Ramirez Jesus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</si>
  <si>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</si>
  <si>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</si>
  <si>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</si>
  <si>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</si>
  <si>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</si>
  <si>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</si>
  <si>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</si>
  <si>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</si>
  <si>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</si>
  <si>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DEPOSITADO</t>
  </si>
  <si>
    <t>DIFERENCIA</t>
  </si>
  <si>
    <t>FACTURA</t>
  </si>
  <si>
    <t>2% NOMINA</t>
  </si>
  <si>
    <t>7.5% COMISION</t>
  </si>
  <si>
    <t>SUBTOTAL</t>
  </si>
  <si>
    <t>IVA</t>
  </si>
  <si>
    <t>TOTAL</t>
  </si>
  <si>
    <t>Periodo 23 del 2017-12-01 al 2017-12-15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</si>
  <si>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</si>
  <si>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</si>
  <si>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</si>
  <si>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</si>
  <si>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</si>
  <si>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</si>
  <si>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</si>
  <si>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</t>
  </si>
  <si>
    <t>ALECSA CELAYA, SRL DE CV</t>
  </si>
  <si>
    <t xml:space="preserve">DESGLOSE DE NOMINA </t>
  </si>
  <si>
    <t>DICIEMBRE</t>
  </si>
  <si>
    <t>PERIODO 1RA QUINCENA</t>
  </si>
  <si>
    <t>01/12/2017 AL 15/12/2017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</si>
  <si>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</si>
  <si>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</si>
  <si>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</si>
  <si>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</si>
  <si>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</si>
  <si>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</si>
  <si>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</si>
  <si>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</si>
  <si>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</si>
  <si>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</si>
  <si>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COMPLEMENTO</t>
  </si>
  <si>
    <t>COSTO</t>
  </si>
  <si>
    <t>ABOYTES SALINAS RICARDO</t>
  </si>
  <si>
    <t>VENTAS</t>
  </si>
  <si>
    <t>ALMANZA HERNANDEZ KARLA BETZAI</t>
  </si>
  <si>
    <t>HYP</t>
  </si>
  <si>
    <t>ALMANZA MARTINEZ MARIBEL</t>
  </si>
  <si>
    <t>SERVICIO</t>
  </si>
  <si>
    <t>ANIMAS LEON MANUEL EMILIO</t>
  </si>
  <si>
    <t>ARAIZA LOPEZ JUAN</t>
  </si>
  <si>
    <t>SEMINUEVOS</t>
  </si>
  <si>
    <t>BAEZ MONROY ELIZABETH</t>
  </si>
  <si>
    <t>ADMINISTRACION</t>
  </si>
  <si>
    <t>BALBUENA SALAZAR PATRICIA</t>
  </si>
  <si>
    <t>BALTAZAR CRUZ DESIREE DE JESUS</t>
  </si>
  <si>
    <t>CALDERON RAMIREZ CASANDRA FRINE</t>
  </si>
  <si>
    <t>CAMACHO RIVERA MARTHA SARAHI</t>
  </si>
  <si>
    <t>CAMPOS SANCEN LUIS FELIPE</t>
  </si>
  <si>
    <t>CAPILLA ACOSTA ENRIQUE RAUL</t>
  </si>
  <si>
    <t>CAZAREZ PEGUERO YARAA ELISA</t>
  </si>
  <si>
    <t>CONTRERAS ARRIAGA MARCO ANTONIO</t>
  </si>
  <si>
    <t xml:space="preserve">CORTES GARCIA BLANCA ESTELA </t>
  </si>
  <si>
    <t>CRUZ AVILA LEONARDO</t>
  </si>
  <si>
    <t>ECHEVERRIA BUSTAMANTE VICTOR MANUEL</t>
  </si>
  <si>
    <t>GALVAN VAZQUEZ JOSE MANUEL</t>
  </si>
  <si>
    <t>GOMEZ PALOBLANCO ISMAEL</t>
  </si>
  <si>
    <t>GOMEZ VERA ARMANDO</t>
  </si>
  <si>
    <t>GUERRA AGUILAR ALEJANDRO</t>
  </si>
  <si>
    <t>GUERRERO HERNANDEZ JUAN CARLOS</t>
  </si>
  <si>
    <t>GUEVARA ALEMAN NAYELY</t>
  </si>
  <si>
    <t>GUTIERREZ YERENA RICARDO</t>
  </si>
  <si>
    <t>HERRERA ALMARAZ BLANCA SOFIA</t>
  </si>
  <si>
    <t>JIMENEZ SUAREZ LUDIVINA</t>
  </si>
  <si>
    <t>F&amp;I</t>
  </si>
  <si>
    <t>LARA MARTINEZ MARIANA</t>
  </si>
  <si>
    <t>LEMUS ALVARADO SANDRA KARINA</t>
  </si>
  <si>
    <t>LENS CERVANTES GEOVANI ALEJANDRO</t>
  </si>
  <si>
    <t>LEON CARDENAS ALBERTO</t>
  </si>
  <si>
    <t>LOPEZ JIMENEZ VICTOR MANUEL</t>
  </si>
  <si>
    <t>LOYOLA ACOSTA CARLOS ALBERTO</t>
  </si>
  <si>
    <t>LUCIO ESCUTIA VICTOR</t>
  </si>
  <si>
    <t>LUENGAS VELAZQUEZ MARIA FERNANDA</t>
  </si>
  <si>
    <t>MANCERA AGUILAR DANIEL</t>
  </si>
  <si>
    <t>MANDUJANO ESTRADA ILSE GEORGINA</t>
  </si>
  <si>
    <t>MARTINEZ HERRERA CRISTIAN</t>
  </si>
  <si>
    <t>MARTINEZ ORTIZ JOSUE ALEJANDRO</t>
  </si>
  <si>
    <t>MOLINA MENDOZA RITA ANGELICA</t>
  </si>
  <si>
    <t>MUÑOZ MACIAS MARCO ALFREDO</t>
  </si>
  <si>
    <t>NAVA AMBRIZ THANIA</t>
  </si>
  <si>
    <t>NAVARRETE RODRIGUEZ MARIA TERESA</t>
  </si>
  <si>
    <t>NAVARRETE RODRIGUEZ MIGUEL ANGEL</t>
  </si>
  <si>
    <t>NAVARRO MACIAS JENNIFER</t>
  </si>
  <si>
    <t>NIEVES OSORNIO SILVESTRE</t>
  </si>
  <si>
    <t>OLIVARES OLALDE MA.GUADALUPE</t>
  </si>
  <si>
    <t>OROZCO ORTEGA ENAIM</t>
  </si>
  <si>
    <t>ORRALA PEÑA ARMANDO</t>
  </si>
  <si>
    <t>PACHECO LEON JUANA</t>
  </si>
  <si>
    <t>PATIÑO MUÑOZ ANA LAURA</t>
  </si>
  <si>
    <t>PESCADOR JURADO NANCY TERESA</t>
  </si>
  <si>
    <t>PICAZO BASTIDA GUSTAVO</t>
  </si>
  <si>
    <t>PRIETO LOPEZ LEOBIGILDO</t>
  </si>
  <si>
    <t>QUINTERO ARROYO JAQUELIN</t>
  </si>
  <si>
    <t>RAMIREZ ECHEVERRIA ARMANDO</t>
  </si>
  <si>
    <t>RANGEL GONZALEZ DIANA ENEYSIS</t>
  </si>
  <si>
    <t>RODRIGUEZ ANDRADE ERIKA YASMIN</t>
  </si>
  <si>
    <t>ROJAS ECHEVERRIA ANTONIO DE JESUS</t>
  </si>
  <si>
    <t>REFACCIONES</t>
  </si>
  <si>
    <t>RUIZ LAGUNA ANABEL</t>
  </si>
  <si>
    <t>SALAS CORREA VICTOR EDUARDO</t>
  </si>
  <si>
    <t>SALCEDO MORENO JANITZY XOCHITL</t>
  </si>
  <si>
    <t>SANCHEZ VEANA JAVIER</t>
  </si>
  <si>
    <t>SANTANA ANAYA GILDARDO ENRIQUE</t>
  </si>
  <si>
    <t>TIERRABLANCA SANCHEZ VICTOR HUGO</t>
  </si>
  <si>
    <t>TORRES JIMENEZ MARTIN</t>
  </si>
  <si>
    <t>TORRES RAMIREZ JESUS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</si>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</sst>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9" fillId="0" borderId="0" xfId="0" applyNumberFormat="1" applyFont="1"/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2" xfId="0" applyFont="1" applyFill="1" applyBorder="1" applyAlignment="1">
      <alignment horizontal="centerContinuous"/>
    </xf>
    <xf numFmtId="165" fontId="19" fillId="0" borderId="2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3" fillId="0" borderId="5" xfId="0" applyFont="1" applyBorder="1"/>
    <xf numFmtId="0" fontId="22" fillId="0" borderId="5" xfId="0" applyFont="1" applyBorder="1"/>
    <xf numFmtId="0" fontId="0" fillId="0" borderId="5" xfId="0" applyFont="1" applyBorder="1"/>
    <xf numFmtId="14" fontId="23" fillId="0" borderId="5" xfId="0" applyNumberFormat="1" applyFont="1" applyBorder="1"/>
    <xf numFmtId="43" fontId="1" fillId="0" borderId="5" xfId="2" applyFont="1" applyBorder="1"/>
    <xf numFmtId="0" fontId="0" fillId="0" borderId="5" xfId="0" applyBorder="1"/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2" fillId="0" borderId="8" xfId="2" applyFont="1" applyBorder="1"/>
    <xf numFmtId="0" fontId="24" fillId="0" borderId="3" xfId="0" applyFont="1" applyBorder="1"/>
    <xf numFmtId="0" fontId="24" fillId="0" borderId="3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xSplit="2" ySplit="10" topLeftCell="C38" activePane="bottomRight" state="frozen"/>
      <selection pane="topRight" activeCell="C1" sqref="C1"/>
      <selection pane="bottomLeft" activeCell="A11" sqref="A11"/>
      <selection pane="bottomRight" activeCell="H51" sqref="H51"/>
    </sheetView>
  </sheetViews>
  <sheetFormatPr baseColWidth="10" defaultRowHeight="11.25" x14ac:dyDescent="0.2"/>
  <cols>
    <col min="1" max="1" width="7.7109375" style="26" customWidth="1"/>
    <col min="2" max="2" width="30.7109375" style="25" customWidth="1"/>
    <col min="3" max="3" width="13" style="25" bestFit="1" customWidth="1"/>
    <col min="4" max="4" width="11.42578125" style="25"/>
    <col min="5" max="5" width="13.7109375" style="25" customWidth="1"/>
    <col min="6" max="16384" width="11.42578125" style="25"/>
  </cols>
  <sheetData>
    <row r="1" spans="1:13" ht="18" customHeight="1" x14ac:dyDescent="0.2">
      <c r="A1" s="27" t="s">
        <v>0</v>
      </c>
      <c r="B1" s="45" t="s">
        <v>167</v>
      </c>
    </row>
    <row r="2" spans="1:13" ht="24.95" customHeight="1" x14ac:dyDescent="0.2">
      <c r="A2" s="28" t="s">
        <v>1</v>
      </c>
      <c r="B2" s="42" t="s">
        <v>2</v>
      </c>
    </row>
    <row r="3" spans="1:13" ht="15" x14ac:dyDescent="0.2">
      <c r="B3" s="43" t="s">
        <v>3</v>
      </c>
      <c r="C3" s="31"/>
    </row>
    <row r="4" spans="1:13" ht="12.75" x14ac:dyDescent="0.2">
      <c r="B4" s="44" t="s">
        <v>4</v>
      </c>
      <c r="C4" s="31"/>
    </row>
    <row r="5" spans="1:13" x14ac:dyDescent="0.2">
      <c r="B5" s="30" t="s">
        <v>5</v>
      </c>
    </row>
    <row r="6" spans="1:13" x14ac:dyDescent="0.2">
      <c r="B6" s="30" t="s">
        <v>6</v>
      </c>
    </row>
    <row r="7" spans="1:13" ht="15.75" x14ac:dyDescent="0.25">
      <c r="E7" s="62" t="s">
        <v>170</v>
      </c>
      <c r="F7" s="62"/>
      <c r="G7" s="62"/>
      <c r="H7" s="62"/>
      <c r="I7" s="62"/>
      <c r="J7" s="62"/>
    </row>
    <row r="8" spans="1:13" s="29" customFormat="1" ht="23.25" thickBot="1" x14ac:dyDescent="0.25">
      <c r="A8" s="32" t="s">
        <v>7</v>
      </c>
      <c r="B8" s="33" t="s">
        <v>8</v>
      </c>
      <c r="C8" s="33" t="s">
        <v>10</v>
      </c>
      <c r="E8" s="48" t="s">
        <v>13</v>
      </c>
      <c r="F8" s="48" t="s">
        <v>171</v>
      </c>
      <c r="G8" s="48" t="s">
        <v>172</v>
      </c>
      <c r="H8" s="48" t="s">
        <v>173</v>
      </c>
      <c r="I8" s="48" t="s">
        <v>174</v>
      </c>
      <c r="J8" s="48" t="s">
        <v>175</v>
      </c>
    </row>
    <row r="9" spans="1:13" ht="12" thickTop="1" x14ac:dyDescent="0.2">
      <c r="A9" s="36" t="s">
        <v>26</v>
      </c>
    </row>
    <row r="11" spans="1:13" ht="15.75" x14ac:dyDescent="0.25">
      <c r="A11" s="26" t="s">
        <v>27</v>
      </c>
      <c r="B11" s="25" t="s">
        <v>28</v>
      </c>
      <c r="C11" s="37"/>
      <c r="L11" s="76" t="s">
        <v>201</v>
      </c>
      <c r="M11" s="76" t="s">
        <v>202</v>
      </c>
    </row>
    <row r="12" spans="1:13" ht="15.75" x14ac:dyDescent="0.25">
      <c r="A12" s="26" t="s">
        <v>29</v>
      </c>
      <c r="B12" s="25" t="s">
        <v>30</v>
      </c>
      <c r="C12" s="37"/>
      <c r="L12" s="76" t="s">
        <v>203</v>
      </c>
      <c r="M12" s="76" t="s">
        <v>204</v>
      </c>
    </row>
    <row r="13" spans="1:13" ht="15.75" x14ac:dyDescent="0.25">
      <c r="A13" s="26" t="s">
        <v>31</v>
      </c>
      <c r="B13" s="25" t="s">
        <v>32</v>
      </c>
      <c r="C13" s="37"/>
      <c r="L13" s="76" t="s">
        <v>205</v>
      </c>
      <c r="M13" s="76" t="s">
        <v>206</v>
      </c>
    </row>
    <row r="14" spans="1:13" ht="15.75" x14ac:dyDescent="0.25">
      <c r="A14" s="26" t="s">
        <v>33</v>
      </c>
      <c r="B14" s="25" t="s">
        <v>34</v>
      </c>
      <c r="C14" s="37"/>
      <c r="L14" s="76" t="s">
        <v>207</v>
      </c>
      <c r="M14" s="76" t="s">
        <v>208</v>
      </c>
    </row>
    <row r="15" spans="1:13" ht="15.75" x14ac:dyDescent="0.25">
      <c r="A15" s="26" t="s">
        <v>35</v>
      </c>
      <c r="B15" s="25" t="s">
        <v>36</v>
      </c>
      <c r="C15" s="37"/>
      <c r="L15" s="76" t="s">
        <v>203</v>
      </c>
      <c r="M15" s="76" t="s">
        <v>209</v>
      </c>
    </row>
    <row r="16" spans="1:13" ht="15.75" x14ac:dyDescent="0.25">
      <c r="A16" s="26" t="s">
        <v>37</v>
      </c>
      <c r="B16" s="25" t="s">
        <v>38</v>
      </c>
      <c r="C16" s="37"/>
      <c r="L16" s="76" t="s">
        <v>210</v>
      </c>
      <c r="M16" s="76" t="s">
        <v>211</v>
      </c>
    </row>
    <row r="17" spans="1:13" ht="15.75" x14ac:dyDescent="0.25">
      <c r="A17" s="26" t="s">
        <v>39</v>
      </c>
      <c r="B17" s="25" t="s">
        <v>40</v>
      </c>
      <c r="C17" s="37">
        <v>6000</v>
      </c>
      <c r="E17" s="49">
        <f>+C17</f>
        <v>6000</v>
      </c>
      <c r="F17" s="49">
        <f>+E17*2%</f>
        <v>120</v>
      </c>
      <c r="G17" s="49">
        <f>+E17*7.5%</f>
        <v>450</v>
      </c>
      <c r="H17" s="49">
        <f>SUM(E17:G17)</f>
        <v>6570</v>
      </c>
      <c r="I17" s="49">
        <f>+H17*16%</f>
        <v>1051.2</v>
      </c>
      <c r="J17" s="49">
        <f>+H17+I17</f>
        <v>7621.2</v>
      </c>
      <c r="L17" s="76" t="s">
        <v>212</v>
      </c>
      <c r="M17" s="76" t="s">
        <v>213</v>
      </c>
    </row>
    <row r="18" spans="1:13" ht="15.75" x14ac:dyDescent="0.25">
      <c r="A18" s="26" t="s">
        <v>41</v>
      </c>
      <c r="B18" s="25" t="s">
        <v>42</v>
      </c>
      <c r="C18" s="37">
        <v>4000</v>
      </c>
      <c r="E18" s="49">
        <f>+C18</f>
        <v>4000</v>
      </c>
      <c r="F18" s="49">
        <f>+E18*2%</f>
        <v>80</v>
      </c>
      <c r="G18" s="49">
        <f>+E18*7.5%</f>
        <v>300</v>
      </c>
      <c r="H18" s="49">
        <f>SUM(E18:G18)</f>
        <v>4380</v>
      </c>
      <c r="I18" s="49">
        <f>+H18*16%</f>
        <v>700.80000000000007</v>
      </c>
      <c r="J18" s="49">
        <f>+H18+I18</f>
        <v>5080.8</v>
      </c>
      <c r="L18" s="76" t="s">
        <v>212</v>
      </c>
      <c r="M18" s="76" t="s">
        <v>214</v>
      </c>
    </row>
    <row r="19" spans="1:13" ht="15.75" x14ac:dyDescent="0.25">
      <c r="A19" s="26" t="s">
        <v>43</v>
      </c>
      <c r="B19" s="25" t="s">
        <v>44</v>
      </c>
      <c r="C19" s="37"/>
      <c r="L19" s="76" t="s">
        <v>212</v>
      </c>
      <c r="M19" s="76" t="s">
        <v>215</v>
      </c>
    </row>
    <row r="20" spans="1:13" ht="15.75" x14ac:dyDescent="0.25">
      <c r="A20" s="26" t="s">
        <v>45</v>
      </c>
      <c r="B20" s="25" t="s">
        <v>46</v>
      </c>
      <c r="C20" s="37"/>
      <c r="L20" s="76" t="s">
        <v>203</v>
      </c>
      <c r="M20" s="76" t="s">
        <v>216</v>
      </c>
    </row>
    <row r="21" spans="1:13" ht="15.75" x14ac:dyDescent="0.25">
      <c r="A21" s="26" t="s">
        <v>47</v>
      </c>
      <c r="B21" s="25" t="s">
        <v>48</v>
      </c>
      <c r="C21" s="37"/>
      <c r="L21" s="76" t="s">
        <v>212</v>
      </c>
      <c r="M21" s="76" t="s">
        <v>217</v>
      </c>
    </row>
    <row r="22" spans="1:13" ht="15.75" x14ac:dyDescent="0.25">
      <c r="A22" s="26" t="s">
        <v>49</v>
      </c>
      <c r="B22" s="25" t="s">
        <v>50</v>
      </c>
      <c r="C22" s="37"/>
      <c r="L22" s="76" t="s">
        <v>201</v>
      </c>
      <c r="M22" s="76" t="s">
        <v>218</v>
      </c>
    </row>
    <row r="23" spans="1:13" ht="15.75" x14ac:dyDescent="0.25">
      <c r="A23" s="26" t="s">
        <v>51</v>
      </c>
      <c r="B23" s="25" t="s">
        <v>52</v>
      </c>
      <c r="C23" s="37"/>
      <c r="L23" s="76" t="s">
        <v>203</v>
      </c>
      <c r="M23" s="76" t="s">
        <v>219</v>
      </c>
    </row>
    <row r="24" spans="1:13" ht="15.75" x14ac:dyDescent="0.25">
      <c r="A24" s="26" t="s">
        <v>53</v>
      </c>
      <c r="B24" s="25" t="s">
        <v>54</v>
      </c>
      <c r="C24" s="37"/>
      <c r="L24" s="76" t="s">
        <v>207</v>
      </c>
      <c r="M24" s="76" t="s">
        <v>220</v>
      </c>
    </row>
    <row r="25" spans="1:13" ht="15.75" x14ac:dyDescent="0.25">
      <c r="A25" s="26" t="s">
        <v>55</v>
      </c>
      <c r="B25" s="25" t="s">
        <v>56</v>
      </c>
      <c r="C25" s="37"/>
      <c r="L25" s="76" t="s">
        <v>203</v>
      </c>
      <c r="M25" s="76" t="s">
        <v>221</v>
      </c>
    </row>
    <row r="26" spans="1:13" ht="15.75" x14ac:dyDescent="0.25">
      <c r="A26" s="26" t="s">
        <v>57</v>
      </c>
      <c r="B26" s="25" t="s">
        <v>58</v>
      </c>
      <c r="C26" s="37"/>
      <c r="L26" s="76" t="s">
        <v>201</v>
      </c>
      <c r="M26" s="76" t="s">
        <v>222</v>
      </c>
    </row>
    <row r="27" spans="1:13" ht="15.75" x14ac:dyDescent="0.25">
      <c r="A27" s="26" t="s">
        <v>59</v>
      </c>
      <c r="B27" s="25" t="s">
        <v>60</v>
      </c>
      <c r="C27" s="37"/>
      <c r="L27" s="76" t="s">
        <v>201</v>
      </c>
      <c r="M27" s="77" t="s">
        <v>223</v>
      </c>
    </row>
    <row r="28" spans="1:13" ht="15.75" x14ac:dyDescent="0.25">
      <c r="A28" s="26" t="s">
        <v>61</v>
      </c>
      <c r="B28" s="25" t="s">
        <v>62</v>
      </c>
      <c r="C28" s="37"/>
      <c r="L28" s="76" t="s">
        <v>201</v>
      </c>
      <c r="M28" s="76" t="s">
        <v>224</v>
      </c>
    </row>
    <row r="29" spans="1:13" ht="15.75" x14ac:dyDescent="0.25">
      <c r="A29" s="26" t="s">
        <v>63</v>
      </c>
      <c r="B29" s="25" t="s">
        <v>64</v>
      </c>
      <c r="C29" s="37"/>
      <c r="L29" s="76" t="s">
        <v>201</v>
      </c>
      <c r="M29" s="76" t="s">
        <v>225</v>
      </c>
    </row>
    <row r="30" spans="1:13" ht="15.75" x14ac:dyDescent="0.25">
      <c r="A30" s="26" t="s">
        <v>65</v>
      </c>
      <c r="B30" s="25" t="s">
        <v>66</v>
      </c>
      <c r="C30" s="37"/>
      <c r="L30" s="76" t="s">
        <v>201</v>
      </c>
      <c r="M30" s="76" t="s">
        <v>226</v>
      </c>
    </row>
    <row r="31" spans="1:13" ht="15.75" x14ac:dyDescent="0.25">
      <c r="A31" s="26" t="s">
        <v>67</v>
      </c>
      <c r="B31" s="25" t="s">
        <v>68</v>
      </c>
      <c r="C31" s="37"/>
      <c r="L31" s="76" t="s">
        <v>205</v>
      </c>
      <c r="M31" s="76" t="s">
        <v>227</v>
      </c>
    </row>
    <row r="32" spans="1:13" ht="15.75" x14ac:dyDescent="0.25">
      <c r="A32" s="26" t="s">
        <v>69</v>
      </c>
      <c r="B32" s="25" t="s">
        <v>70</v>
      </c>
      <c r="C32" s="37"/>
      <c r="L32" s="76" t="s">
        <v>201</v>
      </c>
      <c r="M32" s="76" t="s">
        <v>228</v>
      </c>
    </row>
    <row r="33" spans="1:13" ht="15.75" x14ac:dyDescent="0.25">
      <c r="A33" s="26" t="s">
        <v>71</v>
      </c>
      <c r="B33" s="25" t="s">
        <v>72</v>
      </c>
      <c r="C33" s="37"/>
      <c r="L33" s="76" t="s">
        <v>203</v>
      </c>
      <c r="M33" s="76" t="s">
        <v>229</v>
      </c>
    </row>
    <row r="34" spans="1:13" ht="15.75" x14ac:dyDescent="0.25">
      <c r="A34" s="26" t="s">
        <v>73</v>
      </c>
      <c r="B34" s="25" t="s">
        <v>74</v>
      </c>
      <c r="C34" s="37"/>
      <c r="L34" s="76" t="s">
        <v>201</v>
      </c>
      <c r="M34" s="76" t="s">
        <v>230</v>
      </c>
    </row>
    <row r="35" spans="1:13" ht="15.75" x14ac:dyDescent="0.25">
      <c r="A35" s="26" t="s">
        <v>75</v>
      </c>
      <c r="B35" s="25" t="s">
        <v>76</v>
      </c>
      <c r="C35" s="37"/>
      <c r="L35" s="76" t="s">
        <v>203</v>
      </c>
      <c r="M35" s="76" t="s">
        <v>231</v>
      </c>
    </row>
    <row r="36" spans="1:13" ht="15.75" x14ac:dyDescent="0.25">
      <c r="A36" s="26" t="s">
        <v>77</v>
      </c>
      <c r="B36" s="25" t="s">
        <v>78</v>
      </c>
      <c r="C36" s="37"/>
      <c r="L36" s="76" t="s">
        <v>212</v>
      </c>
      <c r="M36" s="76" t="s">
        <v>232</v>
      </c>
    </row>
    <row r="37" spans="1:13" ht="15.75" x14ac:dyDescent="0.25">
      <c r="A37" s="26" t="s">
        <v>79</v>
      </c>
      <c r="B37" s="25" t="s">
        <v>80</v>
      </c>
      <c r="C37" s="37"/>
      <c r="L37" s="76" t="s">
        <v>233</v>
      </c>
      <c r="M37" s="76" t="s">
        <v>234</v>
      </c>
    </row>
    <row r="38" spans="1:13" ht="15.75" x14ac:dyDescent="0.25">
      <c r="A38" s="26" t="s">
        <v>81</v>
      </c>
      <c r="B38" s="25" t="s">
        <v>82</v>
      </c>
      <c r="C38" s="37"/>
      <c r="L38" s="76" t="s">
        <v>212</v>
      </c>
      <c r="M38" s="76" t="s">
        <v>235</v>
      </c>
    </row>
    <row r="39" spans="1:13" ht="15.75" x14ac:dyDescent="0.25">
      <c r="A39" s="26" t="s">
        <v>83</v>
      </c>
      <c r="B39" s="25" t="s">
        <v>84</v>
      </c>
      <c r="C39" s="37"/>
      <c r="L39" s="76" t="s">
        <v>201</v>
      </c>
      <c r="M39" s="76" t="s">
        <v>236</v>
      </c>
    </row>
    <row r="40" spans="1:13" ht="15.75" x14ac:dyDescent="0.25">
      <c r="A40" s="26" t="s">
        <v>85</v>
      </c>
      <c r="B40" s="25" t="s">
        <v>86</v>
      </c>
      <c r="C40" s="37"/>
      <c r="L40" s="76" t="s">
        <v>201</v>
      </c>
      <c r="M40" s="76" t="s">
        <v>237</v>
      </c>
    </row>
    <row r="41" spans="1:13" ht="15.75" x14ac:dyDescent="0.25">
      <c r="A41" s="26" t="s">
        <v>87</v>
      </c>
      <c r="B41" s="25" t="s">
        <v>88</v>
      </c>
      <c r="C41" s="37"/>
      <c r="L41" s="76" t="s">
        <v>201</v>
      </c>
      <c r="M41" s="77" t="s">
        <v>238</v>
      </c>
    </row>
    <row r="42" spans="1:13" ht="15.75" x14ac:dyDescent="0.25">
      <c r="A42" s="26" t="s">
        <v>89</v>
      </c>
      <c r="B42" s="25" t="s">
        <v>90</v>
      </c>
      <c r="C42" s="37"/>
      <c r="L42" s="76" t="s">
        <v>203</v>
      </c>
      <c r="M42" s="77" t="s">
        <v>239</v>
      </c>
    </row>
    <row r="43" spans="1:13" ht="15.75" x14ac:dyDescent="0.25">
      <c r="A43" s="26" t="s">
        <v>91</v>
      </c>
      <c r="B43" s="25" t="s">
        <v>92</v>
      </c>
      <c r="C43" s="37"/>
      <c r="L43" s="76" t="s">
        <v>212</v>
      </c>
      <c r="M43" s="77" t="s">
        <v>240</v>
      </c>
    </row>
    <row r="44" spans="1:13" ht="15.75" x14ac:dyDescent="0.25">
      <c r="A44" s="26" t="s">
        <v>93</v>
      </c>
      <c r="B44" s="25" t="s">
        <v>94</v>
      </c>
      <c r="C44" s="37"/>
      <c r="L44" s="76" t="s">
        <v>212</v>
      </c>
      <c r="M44" s="77" t="s">
        <v>241</v>
      </c>
    </row>
    <row r="45" spans="1:13" ht="15.75" x14ac:dyDescent="0.25">
      <c r="A45" s="26" t="s">
        <v>95</v>
      </c>
      <c r="B45" s="25" t="s">
        <v>96</v>
      </c>
      <c r="C45" s="37"/>
      <c r="L45" s="76" t="s">
        <v>201</v>
      </c>
      <c r="M45" s="76" t="s">
        <v>242</v>
      </c>
    </row>
    <row r="46" spans="1:13" ht="15.75" x14ac:dyDescent="0.25">
      <c r="A46" s="26" t="s">
        <v>97</v>
      </c>
      <c r="B46" s="25" t="s">
        <v>98</v>
      </c>
      <c r="C46" s="37"/>
      <c r="L46" s="76" t="s">
        <v>203</v>
      </c>
      <c r="M46" s="77" t="s">
        <v>243</v>
      </c>
    </row>
    <row r="47" spans="1:13" ht="15.75" x14ac:dyDescent="0.25">
      <c r="A47" s="26" t="s">
        <v>99</v>
      </c>
      <c r="B47" s="25" t="s">
        <v>100</v>
      </c>
      <c r="C47" s="37"/>
      <c r="L47" s="76" t="s">
        <v>201</v>
      </c>
      <c r="M47" s="76" t="s">
        <v>244</v>
      </c>
    </row>
    <row r="48" spans="1:13" ht="15.75" x14ac:dyDescent="0.25">
      <c r="A48" s="26" t="s">
        <v>101</v>
      </c>
      <c r="B48" s="25" t="s">
        <v>102</v>
      </c>
      <c r="C48" s="37"/>
      <c r="L48" s="77" t="s">
        <v>212</v>
      </c>
      <c r="M48" s="77" t="s">
        <v>245</v>
      </c>
    </row>
    <row r="49" spans="1:13" ht="15.75" x14ac:dyDescent="0.25">
      <c r="A49" s="26" t="s">
        <v>103</v>
      </c>
      <c r="B49" s="25" t="s">
        <v>104</v>
      </c>
      <c r="C49" s="37"/>
      <c r="L49" s="77" t="s">
        <v>212</v>
      </c>
      <c r="M49" s="77" t="s">
        <v>246</v>
      </c>
    </row>
    <row r="50" spans="1:13" ht="15.75" x14ac:dyDescent="0.25">
      <c r="A50" s="26" t="s">
        <v>105</v>
      </c>
      <c r="B50" s="25" t="s">
        <v>106</v>
      </c>
      <c r="C50" s="37"/>
      <c r="L50" s="76" t="s">
        <v>203</v>
      </c>
      <c r="M50" s="76" t="s">
        <v>247</v>
      </c>
    </row>
    <row r="51" spans="1:13" ht="15.75" x14ac:dyDescent="0.25">
      <c r="A51" s="26" t="s">
        <v>107</v>
      </c>
      <c r="B51" s="25" t="s">
        <v>108</v>
      </c>
      <c r="C51" s="37">
        <v>4000</v>
      </c>
      <c r="E51" s="49">
        <f>+C51</f>
        <v>4000</v>
      </c>
      <c r="F51" s="49">
        <f>+E51*2%</f>
        <v>80</v>
      </c>
      <c r="G51" s="49">
        <f>+E51*7.5%</f>
        <v>300</v>
      </c>
      <c r="H51" s="49">
        <f>SUM(E51:G51)</f>
        <v>4380</v>
      </c>
      <c r="I51" s="49">
        <f>+H51*16%</f>
        <v>700.80000000000007</v>
      </c>
      <c r="J51" s="49">
        <f>+H51+I51</f>
        <v>5080.8</v>
      </c>
      <c r="L51" s="76" t="s">
        <v>207</v>
      </c>
      <c r="M51" s="77" t="s">
        <v>248</v>
      </c>
    </row>
    <row r="52" spans="1:13" ht="15.75" x14ac:dyDescent="0.25">
      <c r="A52" s="26" t="s">
        <v>109</v>
      </c>
      <c r="B52" s="25" t="s">
        <v>110</v>
      </c>
      <c r="C52" s="37"/>
      <c r="L52" s="76" t="s">
        <v>203</v>
      </c>
      <c r="M52" s="76" t="s">
        <v>249</v>
      </c>
    </row>
    <row r="53" spans="1:13" ht="15.75" x14ac:dyDescent="0.25">
      <c r="A53" s="26" t="s">
        <v>111</v>
      </c>
      <c r="B53" s="25" t="s">
        <v>112</v>
      </c>
      <c r="C53" s="37"/>
      <c r="L53" s="76" t="s">
        <v>207</v>
      </c>
      <c r="M53" s="76" t="s">
        <v>250</v>
      </c>
    </row>
    <row r="54" spans="1:13" ht="15.75" x14ac:dyDescent="0.25">
      <c r="A54" s="26" t="s">
        <v>113</v>
      </c>
      <c r="B54" s="25" t="s">
        <v>114</v>
      </c>
      <c r="C54" s="37"/>
      <c r="L54" s="77" t="s">
        <v>212</v>
      </c>
      <c r="M54" s="76" t="s">
        <v>251</v>
      </c>
    </row>
    <row r="55" spans="1:13" ht="15.75" x14ac:dyDescent="0.25">
      <c r="A55" s="26" t="s">
        <v>115</v>
      </c>
      <c r="B55" s="25" t="s">
        <v>116</v>
      </c>
      <c r="C55" s="37"/>
      <c r="L55" s="76" t="s">
        <v>201</v>
      </c>
      <c r="M55" s="76" t="s">
        <v>252</v>
      </c>
    </row>
    <row r="56" spans="1:13" ht="15.75" x14ac:dyDescent="0.25">
      <c r="A56" s="26" t="s">
        <v>117</v>
      </c>
      <c r="B56" s="25" t="s">
        <v>118</v>
      </c>
      <c r="C56" s="37"/>
      <c r="L56" s="76" t="s">
        <v>212</v>
      </c>
      <c r="M56" s="76" t="s">
        <v>253</v>
      </c>
    </row>
    <row r="57" spans="1:13" ht="15.75" x14ac:dyDescent="0.25">
      <c r="A57" s="26" t="s">
        <v>119</v>
      </c>
      <c r="B57" s="25" t="s">
        <v>120</v>
      </c>
      <c r="C57" s="37"/>
      <c r="L57" s="77" t="s">
        <v>203</v>
      </c>
      <c r="M57" s="77" t="s">
        <v>254</v>
      </c>
    </row>
    <row r="58" spans="1:13" ht="15.75" x14ac:dyDescent="0.25">
      <c r="A58" s="26" t="s">
        <v>121</v>
      </c>
      <c r="B58" s="25" t="s">
        <v>122</v>
      </c>
      <c r="C58" s="37"/>
      <c r="L58" s="77" t="s">
        <v>201</v>
      </c>
      <c r="M58" s="77" t="s">
        <v>255</v>
      </c>
    </row>
    <row r="59" spans="1:13" ht="15.75" x14ac:dyDescent="0.25">
      <c r="A59" s="26" t="s">
        <v>123</v>
      </c>
      <c r="B59" s="25" t="s">
        <v>124</v>
      </c>
      <c r="C59" s="37"/>
      <c r="L59" s="76" t="s">
        <v>207</v>
      </c>
      <c r="M59" s="76" t="s">
        <v>256</v>
      </c>
    </row>
    <row r="60" spans="1:13" ht="15.75" x14ac:dyDescent="0.25">
      <c r="A60" s="26" t="s">
        <v>125</v>
      </c>
      <c r="B60" s="25" t="s">
        <v>126</v>
      </c>
      <c r="C60" s="37"/>
      <c r="L60" s="76" t="s">
        <v>233</v>
      </c>
      <c r="M60" s="76" t="s">
        <v>257</v>
      </c>
    </row>
    <row r="61" spans="1:13" ht="15.75" x14ac:dyDescent="0.25">
      <c r="A61" s="26" t="s">
        <v>127</v>
      </c>
      <c r="B61" s="25" t="s">
        <v>128</v>
      </c>
      <c r="C61" s="37"/>
      <c r="L61" s="76" t="s">
        <v>203</v>
      </c>
      <c r="M61" s="77" t="s">
        <v>258</v>
      </c>
    </row>
    <row r="62" spans="1:13" ht="15.75" x14ac:dyDescent="0.25">
      <c r="A62" s="26" t="s">
        <v>129</v>
      </c>
      <c r="B62" s="25" t="s">
        <v>130</v>
      </c>
      <c r="C62" s="37"/>
      <c r="L62" s="76" t="s">
        <v>210</v>
      </c>
      <c r="M62" s="76" t="s">
        <v>259</v>
      </c>
    </row>
    <row r="63" spans="1:13" ht="15.75" x14ac:dyDescent="0.25">
      <c r="A63" s="26" t="s">
        <v>131</v>
      </c>
      <c r="B63" s="25" t="s">
        <v>132</v>
      </c>
      <c r="C63" s="37"/>
      <c r="L63" s="76" t="s">
        <v>203</v>
      </c>
      <c r="M63" s="76" t="s">
        <v>260</v>
      </c>
    </row>
    <row r="64" spans="1:13" ht="15.75" x14ac:dyDescent="0.25">
      <c r="A64" s="26" t="s">
        <v>133</v>
      </c>
      <c r="B64" s="25" t="s">
        <v>134</v>
      </c>
      <c r="C64" s="37"/>
      <c r="L64" s="76" t="s">
        <v>203</v>
      </c>
      <c r="M64" s="76" t="s">
        <v>261</v>
      </c>
    </row>
    <row r="65" spans="1:13" ht="15.75" x14ac:dyDescent="0.25">
      <c r="A65" s="26" t="s">
        <v>135</v>
      </c>
      <c r="B65" s="25" t="s">
        <v>136</v>
      </c>
      <c r="C65" s="37"/>
      <c r="L65" s="76" t="s">
        <v>201</v>
      </c>
      <c r="M65" s="76" t="s">
        <v>262</v>
      </c>
    </row>
    <row r="66" spans="1:13" ht="15.75" x14ac:dyDescent="0.25">
      <c r="A66" s="26" t="s">
        <v>137</v>
      </c>
      <c r="B66" s="25" t="s">
        <v>138</v>
      </c>
      <c r="C66" s="37"/>
      <c r="L66" s="76" t="s">
        <v>212</v>
      </c>
      <c r="M66" s="76" t="s">
        <v>263</v>
      </c>
    </row>
    <row r="67" spans="1:13" ht="15.75" x14ac:dyDescent="0.25">
      <c r="A67" s="26" t="s">
        <v>139</v>
      </c>
      <c r="B67" s="25" t="s">
        <v>140</v>
      </c>
      <c r="C67" s="37"/>
      <c r="L67" s="76" t="s">
        <v>212</v>
      </c>
      <c r="M67" s="76" t="s">
        <v>264</v>
      </c>
    </row>
    <row r="68" spans="1:13" ht="15.75" x14ac:dyDescent="0.25">
      <c r="A68" s="26" t="s">
        <v>141</v>
      </c>
      <c r="B68" s="25" t="s">
        <v>142</v>
      </c>
      <c r="C68" s="37"/>
      <c r="L68" s="76" t="s">
        <v>201</v>
      </c>
      <c r="M68" s="76" t="s">
        <v>265</v>
      </c>
    </row>
    <row r="69" spans="1:13" ht="15.75" x14ac:dyDescent="0.25">
      <c r="A69" s="26" t="s">
        <v>143</v>
      </c>
      <c r="B69" s="25" t="s">
        <v>144</v>
      </c>
      <c r="C69" s="37"/>
      <c r="L69" s="76" t="s">
        <v>266</v>
      </c>
      <c r="M69" s="76" t="s">
        <v>267</v>
      </c>
    </row>
    <row r="70" spans="1:13" ht="15.75" x14ac:dyDescent="0.25">
      <c r="A70" s="26" t="s">
        <v>145</v>
      </c>
      <c r="B70" s="25" t="s">
        <v>146</v>
      </c>
      <c r="C70" s="37"/>
      <c r="L70" s="77" t="s">
        <v>201</v>
      </c>
      <c r="M70" s="77" t="s">
        <v>268</v>
      </c>
    </row>
    <row r="71" spans="1:13" ht="15.75" x14ac:dyDescent="0.25">
      <c r="A71" s="26" t="s">
        <v>147</v>
      </c>
      <c r="B71" s="25" t="s">
        <v>148</v>
      </c>
      <c r="C71" s="37"/>
      <c r="L71" s="76" t="s">
        <v>207</v>
      </c>
      <c r="M71" s="77" t="s">
        <v>269</v>
      </c>
    </row>
    <row r="72" spans="1:13" ht="15.75" x14ac:dyDescent="0.25">
      <c r="A72" s="26" t="s">
        <v>149</v>
      </c>
      <c r="B72" s="25" t="s">
        <v>150</v>
      </c>
      <c r="C72" s="37"/>
      <c r="L72" s="76" t="s">
        <v>266</v>
      </c>
      <c r="M72" s="76" t="s">
        <v>270</v>
      </c>
    </row>
    <row r="73" spans="1:13" ht="15.75" x14ac:dyDescent="0.25">
      <c r="A73" s="26" t="s">
        <v>151</v>
      </c>
      <c r="B73" s="25" t="s">
        <v>152</v>
      </c>
      <c r="C73" s="37"/>
      <c r="L73" s="76" t="s">
        <v>212</v>
      </c>
      <c r="M73" s="76" t="s">
        <v>271</v>
      </c>
    </row>
    <row r="74" spans="1:13" ht="15.75" x14ac:dyDescent="0.25">
      <c r="A74" s="26" t="s">
        <v>153</v>
      </c>
      <c r="B74" s="25" t="s">
        <v>154</v>
      </c>
      <c r="C74" s="37"/>
      <c r="L74" s="76" t="s">
        <v>207</v>
      </c>
      <c r="M74" s="76" t="s">
        <v>272</v>
      </c>
    </row>
    <row r="75" spans="1:13" ht="15.75" x14ac:dyDescent="0.25">
      <c r="A75" s="26" t="s">
        <v>155</v>
      </c>
      <c r="B75" s="25" t="s">
        <v>156</v>
      </c>
      <c r="C75" s="37"/>
      <c r="L75" s="76" t="s">
        <v>201</v>
      </c>
      <c r="M75" s="77" t="s">
        <v>273</v>
      </c>
    </row>
    <row r="76" spans="1:13" ht="15.75" x14ac:dyDescent="0.25">
      <c r="A76" s="26" t="s">
        <v>157</v>
      </c>
      <c r="B76" s="25" t="s">
        <v>158</v>
      </c>
      <c r="C76" s="37"/>
      <c r="L76" s="76" t="s">
        <v>212</v>
      </c>
      <c r="M76" s="77" t="s">
        <v>274</v>
      </c>
    </row>
    <row r="77" spans="1:13" ht="15.75" x14ac:dyDescent="0.25">
      <c r="A77" s="26" t="s">
        <v>159</v>
      </c>
      <c r="B77" s="25" t="s">
        <v>160</v>
      </c>
      <c r="C77" s="37"/>
      <c r="L77" s="76" t="s">
        <v>233</v>
      </c>
      <c r="M77" s="76" t="s">
        <v>275</v>
      </c>
    </row>
    <row r="78" spans="1:13" ht="15.75" x14ac:dyDescent="0.25">
      <c r="A78" s="26" t="s">
        <v>161</v>
      </c>
      <c r="B78" s="25" t="s">
        <v>162</v>
      </c>
      <c r="C78" s="37"/>
      <c r="L78" s="76" t="s">
        <v>212</v>
      </c>
      <c r="M78" s="76" t="s">
        <v>276</v>
      </c>
    </row>
    <row r="79" spans="1:13" ht="15.75" x14ac:dyDescent="0.25">
      <c r="A79" s="26" t="s">
        <v>163</v>
      </c>
      <c r="B79" s="25" t="s">
        <v>164</v>
      </c>
      <c r="C79" s="37"/>
      <c r="L79" s="76" t="s">
        <v>212</v>
      </c>
      <c r="M79" s="77" t="s">
        <v>277</v>
      </c>
    </row>
    <row r="81" spans="1:10" s="31" customFormat="1" x14ac:dyDescent="0.2">
      <c r="A81" s="38"/>
      <c r="C81" s="31" t="s">
        <v>165</v>
      </c>
      <c r="E81" s="46" t="s">
        <v>165</v>
      </c>
      <c r="F81" s="46" t="s">
        <v>165</v>
      </c>
      <c r="G81" s="46" t="s">
        <v>165</v>
      </c>
      <c r="H81" s="46" t="s">
        <v>165</v>
      </c>
      <c r="I81" s="46" t="s">
        <v>165</v>
      </c>
      <c r="J81" s="46" t="s">
        <v>165</v>
      </c>
    </row>
    <row r="82" spans="1:10" x14ac:dyDescent="0.2">
      <c r="A82" s="41" t="s">
        <v>166</v>
      </c>
      <c r="B82" s="25" t="s">
        <v>167</v>
      </c>
      <c r="C82" s="40">
        <f>SUM(C11:C81)</f>
        <v>14000</v>
      </c>
      <c r="D82" s="47"/>
      <c r="E82" s="47">
        <f t="shared" ref="E82:J82" si="0">SUM(E11:E81)</f>
        <v>14000</v>
      </c>
      <c r="F82" s="47">
        <f t="shared" si="0"/>
        <v>280</v>
      </c>
      <c r="G82" s="47">
        <f t="shared" si="0"/>
        <v>1050</v>
      </c>
      <c r="H82" s="47">
        <f t="shared" si="0"/>
        <v>15330</v>
      </c>
      <c r="I82" s="47">
        <f t="shared" si="0"/>
        <v>2452.8000000000002</v>
      </c>
      <c r="J82" s="47">
        <f t="shared" si="0"/>
        <v>17782.8</v>
      </c>
    </row>
    <row r="84" spans="1:10" x14ac:dyDescent="0.2">
      <c r="C84" s="25" t="s">
        <v>167</v>
      </c>
    </row>
    <row r="85" spans="1:10" x14ac:dyDescent="0.2">
      <c r="A85" s="26" t="s">
        <v>167</v>
      </c>
      <c r="B85" s="25" t="s">
        <v>167</v>
      </c>
      <c r="C85" s="39"/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workbookViewId="0">
      <pane xSplit="2" ySplit="10" topLeftCell="L65" activePane="bottomRight" state="frozen"/>
      <selection pane="topRight" activeCell="C1" sqref="C1"/>
      <selection pane="bottomLeft" activeCell="A11" sqref="A11"/>
      <selection pane="bottomRight" activeCell="V82" sqref="V82"/>
    </sheetView>
  </sheetViews>
  <sheetFormatPr baseColWidth="10" defaultRowHeight="11.25" x14ac:dyDescent="0.2"/>
  <cols>
    <col min="1" max="1" width="7.7109375" style="2" customWidth="1"/>
    <col min="2" max="2" width="30.7109375" style="1" customWidth="1"/>
    <col min="3" max="3" width="15.7109375" style="1" customWidth="1"/>
    <col min="4" max="5" width="13" style="1" bestFit="1" customWidth="1"/>
    <col min="6" max="6" width="12.28515625" style="1" customWidth="1"/>
    <col min="7" max="7" width="13.5703125" style="1" bestFit="1" customWidth="1"/>
    <col min="8" max="8" width="14.5703125" style="1" bestFit="1" customWidth="1"/>
    <col min="9" max="11" width="13" style="1" bestFit="1" customWidth="1"/>
    <col min="12" max="13" width="12.28515625" style="1" customWidth="1"/>
    <col min="14" max="14" width="10" style="1" customWidth="1"/>
    <col min="15" max="15" width="11.5703125" style="1" customWidth="1"/>
    <col min="16" max="16" width="10.5703125" style="1" customWidth="1"/>
    <col min="17" max="17" width="9.7109375" style="1" customWidth="1"/>
    <col min="18" max="18" width="13" style="1" bestFit="1" customWidth="1"/>
    <col min="19" max="19" width="11.85546875" style="1" customWidth="1"/>
    <col min="20" max="16384" width="11.42578125" style="1"/>
  </cols>
  <sheetData>
    <row r="1" spans="1:22" ht="18" customHeight="1" x14ac:dyDescent="0.25">
      <c r="A1" s="3" t="s">
        <v>0</v>
      </c>
      <c r="B1" s="63" t="s">
        <v>167</v>
      </c>
      <c r="C1" s="64"/>
    </row>
    <row r="2" spans="1:22" ht="24.95" customHeight="1" x14ac:dyDescent="0.2">
      <c r="A2" s="4" t="s">
        <v>1</v>
      </c>
      <c r="B2" s="20" t="s">
        <v>2</v>
      </c>
      <c r="C2" s="21"/>
    </row>
    <row r="3" spans="1:22" ht="15.75" x14ac:dyDescent="0.25">
      <c r="B3" s="22" t="s">
        <v>3</v>
      </c>
      <c r="C3" s="23"/>
      <c r="D3" s="7"/>
    </row>
    <row r="4" spans="1:22" ht="15" x14ac:dyDescent="0.25">
      <c r="B4" s="24" t="s">
        <v>4</v>
      </c>
      <c r="C4" s="23"/>
      <c r="D4" s="7"/>
    </row>
    <row r="5" spans="1:22" x14ac:dyDescent="0.2">
      <c r="B5" s="6" t="s">
        <v>5</v>
      </c>
    </row>
    <row r="6" spans="1:22" x14ac:dyDescent="0.2">
      <c r="B6" s="6" t="s">
        <v>6</v>
      </c>
    </row>
    <row r="8" spans="1:22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  <c r="U8" s="34" t="s">
        <v>168</v>
      </c>
      <c r="V8" s="35" t="s">
        <v>169</v>
      </c>
    </row>
    <row r="9" spans="1:22" ht="12" thickTop="1" x14ac:dyDescent="0.2">
      <c r="A9" s="12" t="s">
        <v>26</v>
      </c>
    </row>
    <row r="11" spans="1:22" x14ac:dyDescent="0.2">
      <c r="A11" s="2" t="s">
        <v>27</v>
      </c>
      <c r="B11" s="1" t="s">
        <v>28</v>
      </c>
      <c r="C11" s="13">
        <v>1325.4</v>
      </c>
      <c r="D11" s="13">
        <v>2176</v>
      </c>
      <c r="E11" s="13">
        <v>0</v>
      </c>
      <c r="F11" s="13">
        <v>0</v>
      </c>
      <c r="G11" s="13">
        <v>3501.4</v>
      </c>
      <c r="H11" s="13">
        <v>0</v>
      </c>
      <c r="I11" s="13">
        <v>0</v>
      </c>
      <c r="J11" s="13">
        <v>0</v>
      </c>
      <c r="K11" s="13">
        <v>0</v>
      </c>
      <c r="L11" s="13">
        <v>151.81</v>
      </c>
      <c r="M11" s="13">
        <v>86.04</v>
      </c>
      <c r="N11" s="13">
        <v>0</v>
      </c>
      <c r="O11" s="13">
        <v>0</v>
      </c>
      <c r="P11" s="14">
        <v>-0.05</v>
      </c>
      <c r="Q11" s="13">
        <v>0</v>
      </c>
      <c r="R11" s="13">
        <v>237.8</v>
      </c>
      <c r="S11" s="13">
        <v>3263.6</v>
      </c>
      <c r="U11" s="37"/>
      <c r="V11" s="37"/>
    </row>
    <row r="12" spans="1:22" x14ac:dyDescent="0.2">
      <c r="A12" s="2" t="s">
        <v>29</v>
      </c>
      <c r="B12" s="1" t="s">
        <v>30</v>
      </c>
      <c r="C12" s="13">
        <v>2500.0500000000002</v>
      </c>
      <c r="D12" s="13">
        <v>5115</v>
      </c>
      <c r="E12" s="13">
        <v>0</v>
      </c>
      <c r="F12" s="13">
        <v>0</v>
      </c>
      <c r="G12" s="13">
        <v>7615.05</v>
      </c>
      <c r="H12" s="13">
        <v>0</v>
      </c>
      <c r="I12" s="13">
        <v>0</v>
      </c>
      <c r="J12" s="13">
        <v>0</v>
      </c>
      <c r="K12" s="13">
        <v>0</v>
      </c>
      <c r="L12" s="13">
        <v>1079.31</v>
      </c>
      <c r="M12" s="13">
        <v>62.06</v>
      </c>
      <c r="N12" s="13">
        <v>0</v>
      </c>
      <c r="O12" s="13">
        <v>0</v>
      </c>
      <c r="P12" s="13">
        <v>0.08</v>
      </c>
      <c r="Q12" s="13">
        <v>0</v>
      </c>
      <c r="R12" s="13">
        <v>1141.45</v>
      </c>
      <c r="S12" s="13">
        <v>6473.6</v>
      </c>
      <c r="U12" s="37"/>
      <c r="V12" s="37"/>
    </row>
    <row r="13" spans="1:22" x14ac:dyDescent="0.2">
      <c r="A13" s="2" t="s">
        <v>31</v>
      </c>
      <c r="B13" s="1" t="s">
        <v>32</v>
      </c>
      <c r="C13" s="13">
        <v>2750.1</v>
      </c>
      <c r="D13" s="13">
        <v>15409.75</v>
      </c>
      <c r="E13" s="13">
        <v>0</v>
      </c>
      <c r="F13" s="13">
        <v>0</v>
      </c>
      <c r="G13" s="13">
        <v>18159.849999999999</v>
      </c>
      <c r="H13" s="13">
        <v>0</v>
      </c>
      <c r="I13" s="13">
        <v>1370</v>
      </c>
      <c r="J13" s="13">
        <v>0</v>
      </c>
      <c r="K13" s="13">
        <v>0</v>
      </c>
      <c r="L13" s="13">
        <v>3632.61</v>
      </c>
      <c r="M13" s="13">
        <v>297.43</v>
      </c>
      <c r="N13" s="13">
        <v>0</v>
      </c>
      <c r="O13" s="13">
        <v>0</v>
      </c>
      <c r="P13" s="13">
        <v>0.01</v>
      </c>
      <c r="Q13" s="13">
        <v>0</v>
      </c>
      <c r="R13" s="13">
        <v>5300.05</v>
      </c>
      <c r="S13" s="13">
        <v>12859.8</v>
      </c>
      <c r="U13" s="37"/>
      <c r="V13" s="37"/>
    </row>
    <row r="14" spans="1:22" x14ac:dyDescent="0.2">
      <c r="A14" s="2" t="s">
        <v>33</v>
      </c>
      <c r="B14" s="1" t="s">
        <v>34</v>
      </c>
      <c r="C14" s="13">
        <v>2500.0500000000002</v>
      </c>
      <c r="D14" s="13">
        <v>21810.78</v>
      </c>
      <c r="E14" s="13">
        <v>0</v>
      </c>
      <c r="F14" s="13">
        <v>0</v>
      </c>
      <c r="G14" s="13">
        <v>24310.83</v>
      </c>
      <c r="H14" s="13">
        <v>0</v>
      </c>
      <c r="I14" s="13">
        <v>300</v>
      </c>
      <c r="J14" s="13">
        <v>0</v>
      </c>
      <c r="K14" s="13">
        <v>0</v>
      </c>
      <c r="L14" s="13">
        <v>5477.9</v>
      </c>
      <c r="M14" s="13">
        <v>378.25</v>
      </c>
      <c r="N14" s="13">
        <v>0</v>
      </c>
      <c r="O14" s="13">
        <v>0</v>
      </c>
      <c r="P14" s="13">
        <v>0.08</v>
      </c>
      <c r="Q14" s="13">
        <v>0</v>
      </c>
      <c r="R14" s="13">
        <v>6156.23</v>
      </c>
      <c r="S14" s="13">
        <v>18154.599999999999</v>
      </c>
      <c r="U14" s="37"/>
      <c r="V14" s="37"/>
    </row>
    <row r="15" spans="1:22" x14ac:dyDescent="0.2">
      <c r="A15" s="2" t="s">
        <v>35</v>
      </c>
      <c r="B15" s="1" t="s">
        <v>36</v>
      </c>
      <c r="C15" s="13">
        <v>8000.1</v>
      </c>
      <c r="D15" s="13">
        <v>31044.23</v>
      </c>
      <c r="E15" s="13">
        <v>0</v>
      </c>
      <c r="F15" s="13">
        <v>0</v>
      </c>
      <c r="G15" s="13">
        <v>39044.33</v>
      </c>
      <c r="H15" s="13">
        <v>0</v>
      </c>
      <c r="I15" s="13">
        <v>1300</v>
      </c>
      <c r="J15" s="13">
        <v>0</v>
      </c>
      <c r="K15" s="13">
        <v>0</v>
      </c>
      <c r="L15" s="13">
        <v>10062.06</v>
      </c>
      <c r="M15" s="13">
        <v>627.38</v>
      </c>
      <c r="N15" s="13">
        <v>0</v>
      </c>
      <c r="O15" s="13">
        <v>0</v>
      </c>
      <c r="P15" s="14">
        <v>-0.11</v>
      </c>
      <c r="Q15" s="13">
        <v>0</v>
      </c>
      <c r="R15" s="13">
        <v>11989.33</v>
      </c>
      <c r="S15" s="13">
        <v>27055</v>
      </c>
      <c r="U15" s="37"/>
      <c r="V15" s="37"/>
    </row>
    <row r="16" spans="1:22" x14ac:dyDescent="0.2">
      <c r="A16" s="2" t="s">
        <v>37</v>
      </c>
      <c r="B16" s="1" t="s">
        <v>38</v>
      </c>
      <c r="C16" s="13">
        <v>2500.0500000000002</v>
      </c>
      <c r="D16" s="13">
        <v>2500</v>
      </c>
      <c r="E16" s="13">
        <v>0</v>
      </c>
      <c r="F16" s="13">
        <v>0</v>
      </c>
      <c r="G16" s="13">
        <v>5000.05</v>
      </c>
      <c r="H16" s="13">
        <v>0</v>
      </c>
      <c r="I16" s="13">
        <v>0</v>
      </c>
      <c r="J16" s="13">
        <v>0</v>
      </c>
      <c r="K16" s="13">
        <v>0</v>
      </c>
      <c r="L16" s="13">
        <v>523.54999999999995</v>
      </c>
      <c r="M16" s="13">
        <v>87.29</v>
      </c>
      <c r="N16" s="13">
        <v>0</v>
      </c>
      <c r="O16" s="13">
        <v>0</v>
      </c>
      <c r="P16" s="13">
        <v>0.01</v>
      </c>
      <c r="Q16" s="13">
        <v>0</v>
      </c>
      <c r="R16" s="13">
        <v>610.85</v>
      </c>
      <c r="S16" s="13">
        <v>4389.2</v>
      </c>
      <c r="U16" s="37"/>
      <c r="V16" s="37"/>
    </row>
    <row r="17" spans="1:22" x14ac:dyDescent="0.2">
      <c r="A17" s="2" t="s">
        <v>39</v>
      </c>
      <c r="B17" s="1" t="s">
        <v>40</v>
      </c>
      <c r="C17" s="13">
        <v>5000.1000000000004</v>
      </c>
      <c r="D17" s="13">
        <v>11613.48</v>
      </c>
      <c r="E17" s="13">
        <v>0</v>
      </c>
      <c r="F17" s="13">
        <v>0</v>
      </c>
      <c r="G17" s="13">
        <v>16613.580000000002</v>
      </c>
      <c r="H17" s="13">
        <v>0</v>
      </c>
      <c r="I17" s="13">
        <v>2200</v>
      </c>
      <c r="J17" s="13">
        <v>0</v>
      </c>
      <c r="K17" s="13">
        <v>0</v>
      </c>
      <c r="L17" s="13">
        <v>3168.73</v>
      </c>
      <c r="M17" s="13">
        <v>325.36</v>
      </c>
      <c r="N17" s="13">
        <v>0</v>
      </c>
      <c r="O17" s="13">
        <v>0</v>
      </c>
      <c r="P17" s="13">
        <v>0.09</v>
      </c>
      <c r="Q17" s="13">
        <v>0</v>
      </c>
      <c r="R17" s="13">
        <v>5694.18</v>
      </c>
      <c r="S17" s="13">
        <v>10919.4</v>
      </c>
      <c r="U17" s="37">
        <v>6360.6</v>
      </c>
      <c r="V17" s="37">
        <f t="shared" ref="V17:V51" si="0">+S17-U17</f>
        <v>4558.7999999999993</v>
      </c>
    </row>
    <row r="18" spans="1:22" x14ac:dyDescent="0.2">
      <c r="A18" s="2" t="s">
        <v>41</v>
      </c>
      <c r="B18" s="1" t="s">
        <v>42</v>
      </c>
      <c r="C18" s="13">
        <v>3000</v>
      </c>
      <c r="D18" s="13">
        <v>7750</v>
      </c>
      <c r="E18" s="13">
        <v>0</v>
      </c>
      <c r="F18" s="13">
        <v>0</v>
      </c>
      <c r="G18" s="13">
        <v>10750</v>
      </c>
      <c r="H18" s="13">
        <v>0</v>
      </c>
      <c r="I18" s="13">
        <v>910</v>
      </c>
      <c r="J18" s="13">
        <v>0</v>
      </c>
      <c r="K18" s="13">
        <v>0</v>
      </c>
      <c r="L18" s="13">
        <v>1759.77</v>
      </c>
      <c r="M18" s="13">
        <v>147.01</v>
      </c>
      <c r="N18" s="13">
        <v>0</v>
      </c>
      <c r="O18" s="13">
        <v>0</v>
      </c>
      <c r="P18" s="13">
        <v>0.02</v>
      </c>
      <c r="Q18" s="13">
        <v>0</v>
      </c>
      <c r="R18" s="13">
        <v>2816.8</v>
      </c>
      <c r="S18" s="13">
        <v>7933.2</v>
      </c>
      <c r="U18" s="37">
        <v>4798.3999999999996</v>
      </c>
      <c r="V18" s="37">
        <f t="shared" si="0"/>
        <v>3134.8</v>
      </c>
    </row>
    <row r="19" spans="1:22" x14ac:dyDescent="0.2">
      <c r="A19" s="2" t="s">
        <v>43</v>
      </c>
      <c r="B19" s="1" t="s">
        <v>44</v>
      </c>
      <c r="C19" s="13">
        <v>3000</v>
      </c>
      <c r="D19" s="13">
        <v>0</v>
      </c>
      <c r="E19" s="13">
        <v>0</v>
      </c>
      <c r="F19" s="13">
        <v>0</v>
      </c>
      <c r="G19" s="13">
        <v>3000</v>
      </c>
      <c r="H19" s="13">
        <v>0</v>
      </c>
      <c r="I19" s="13">
        <v>0</v>
      </c>
      <c r="J19" s="13">
        <v>0</v>
      </c>
      <c r="K19" s="13">
        <v>0</v>
      </c>
      <c r="L19" s="13">
        <v>76.98</v>
      </c>
      <c r="M19" s="13">
        <v>74.48</v>
      </c>
      <c r="N19" s="13">
        <v>0</v>
      </c>
      <c r="O19" s="13">
        <v>0</v>
      </c>
      <c r="P19" s="14">
        <v>-0.06</v>
      </c>
      <c r="Q19" s="13">
        <v>0</v>
      </c>
      <c r="R19" s="13">
        <v>151.4</v>
      </c>
      <c r="S19" s="13">
        <v>2848.6</v>
      </c>
      <c r="U19" s="37"/>
      <c r="V19" s="37"/>
    </row>
    <row r="20" spans="1:22" x14ac:dyDescent="0.2">
      <c r="A20" s="2" t="s">
        <v>45</v>
      </c>
      <c r="B20" s="1" t="s">
        <v>46</v>
      </c>
      <c r="C20" s="13">
        <v>2500.0500000000002</v>
      </c>
      <c r="D20" s="13">
        <v>8503.61</v>
      </c>
      <c r="E20" s="13">
        <v>0</v>
      </c>
      <c r="F20" s="13">
        <v>0</v>
      </c>
      <c r="G20" s="13">
        <v>11003.66</v>
      </c>
      <c r="H20" s="13">
        <v>0</v>
      </c>
      <c r="I20" s="13">
        <v>0</v>
      </c>
      <c r="J20" s="13">
        <v>0</v>
      </c>
      <c r="K20" s="13">
        <v>0</v>
      </c>
      <c r="L20" s="13">
        <v>1819.43</v>
      </c>
      <c r="M20" s="13">
        <v>230.04</v>
      </c>
      <c r="N20" s="13">
        <v>0</v>
      </c>
      <c r="O20" s="13">
        <v>0</v>
      </c>
      <c r="P20" s="14">
        <v>-0.01</v>
      </c>
      <c r="Q20" s="13">
        <v>0</v>
      </c>
      <c r="R20" s="13">
        <v>2049.46</v>
      </c>
      <c r="S20" s="13">
        <v>8954.2000000000007</v>
      </c>
      <c r="U20" s="37"/>
      <c r="V20" s="37"/>
    </row>
    <row r="21" spans="1:22" x14ac:dyDescent="0.2">
      <c r="A21" s="2" t="s">
        <v>47</v>
      </c>
      <c r="B21" s="1" t="s">
        <v>48</v>
      </c>
      <c r="C21" s="13">
        <v>7500</v>
      </c>
      <c r="D21" s="13">
        <v>0</v>
      </c>
      <c r="E21" s="13">
        <v>0</v>
      </c>
      <c r="F21" s="13">
        <v>0</v>
      </c>
      <c r="G21" s="13">
        <v>7500</v>
      </c>
      <c r="H21" s="13">
        <v>0</v>
      </c>
      <c r="I21" s="13">
        <v>0</v>
      </c>
      <c r="J21" s="13">
        <v>0</v>
      </c>
      <c r="K21" s="13">
        <v>0</v>
      </c>
      <c r="L21" s="13">
        <v>1054.74</v>
      </c>
      <c r="M21" s="13">
        <v>204.8</v>
      </c>
      <c r="N21" s="13">
        <v>0</v>
      </c>
      <c r="O21" s="13">
        <v>0</v>
      </c>
      <c r="P21" s="13">
        <v>0.06</v>
      </c>
      <c r="Q21" s="13">
        <v>0</v>
      </c>
      <c r="R21" s="13">
        <v>1259.5999999999999</v>
      </c>
      <c r="S21" s="13">
        <v>6240.4</v>
      </c>
      <c r="U21" s="37"/>
      <c r="V21" s="37"/>
    </row>
    <row r="22" spans="1:22" x14ac:dyDescent="0.2">
      <c r="A22" s="2" t="s">
        <v>49</v>
      </c>
      <c r="B22" s="1" t="s">
        <v>50</v>
      </c>
      <c r="C22" s="13">
        <v>1325.4</v>
      </c>
      <c r="D22" s="13">
        <v>634.4</v>
      </c>
      <c r="E22" s="13">
        <v>0</v>
      </c>
      <c r="F22" s="13">
        <v>0</v>
      </c>
      <c r="G22" s="13">
        <v>1959.8</v>
      </c>
      <c r="H22" s="13">
        <v>0</v>
      </c>
      <c r="I22" s="13">
        <v>0</v>
      </c>
      <c r="J22" s="13">
        <v>0</v>
      </c>
      <c r="K22" s="14">
        <v>-74.25</v>
      </c>
      <c r="L22" s="13">
        <v>0</v>
      </c>
      <c r="M22" s="13">
        <v>0</v>
      </c>
      <c r="N22" s="13">
        <v>0</v>
      </c>
      <c r="O22" s="13">
        <v>0</v>
      </c>
      <c r="P22" s="14">
        <v>-0.15</v>
      </c>
      <c r="Q22" s="13">
        <v>0</v>
      </c>
      <c r="R22" s="13">
        <v>-74.400000000000006</v>
      </c>
      <c r="S22" s="13">
        <v>2034.2</v>
      </c>
      <c r="U22" s="37"/>
      <c r="V22" s="37"/>
    </row>
    <row r="23" spans="1:22" x14ac:dyDescent="0.2">
      <c r="A23" s="2" t="s">
        <v>51</v>
      </c>
      <c r="B23" s="1" t="s">
        <v>52</v>
      </c>
      <c r="C23" s="13">
        <v>2500.0500000000002</v>
      </c>
      <c r="D23" s="13">
        <v>5115</v>
      </c>
      <c r="E23" s="13">
        <v>0</v>
      </c>
      <c r="F23" s="13">
        <v>0</v>
      </c>
      <c r="G23" s="13">
        <v>7615.05</v>
      </c>
      <c r="H23" s="13">
        <v>0</v>
      </c>
      <c r="I23" s="13">
        <v>0</v>
      </c>
      <c r="J23" s="13">
        <v>0</v>
      </c>
      <c r="K23" s="13">
        <v>0</v>
      </c>
      <c r="L23" s="13">
        <v>1079.31</v>
      </c>
      <c r="M23" s="13">
        <v>62.06</v>
      </c>
      <c r="N23" s="13">
        <v>0</v>
      </c>
      <c r="O23" s="13">
        <v>0</v>
      </c>
      <c r="P23" s="13">
        <v>0.08</v>
      </c>
      <c r="Q23" s="13">
        <v>0</v>
      </c>
      <c r="R23" s="13">
        <v>1141.45</v>
      </c>
      <c r="S23" s="13">
        <v>6473.6</v>
      </c>
      <c r="U23" s="37"/>
      <c r="V23" s="37"/>
    </row>
    <row r="24" spans="1:22" x14ac:dyDescent="0.2">
      <c r="A24" s="2" t="s">
        <v>53</v>
      </c>
      <c r="B24" s="1" t="s">
        <v>54</v>
      </c>
      <c r="C24" s="13">
        <v>3750</v>
      </c>
      <c r="D24" s="13">
        <v>16932.73</v>
      </c>
      <c r="E24" s="13">
        <v>0</v>
      </c>
      <c r="F24" s="13">
        <v>0</v>
      </c>
      <c r="G24" s="13">
        <v>20682.73</v>
      </c>
      <c r="H24" s="13">
        <v>15</v>
      </c>
      <c r="I24" s="13">
        <v>1940</v>
      </c>
      <c r="J24" s="13">
        <v>0</v>
      </c>
      <c r="K24" s="13">
        <v>0</v>
      </c>
      <c r="L24" s="13">
        <v>4389.47</v>
      </c>
      <c r="M24" s="13">
        <v>95.18</v>
      </c>
      <c r="N24" s="13">
        <v>0</v>
      </c>
      <c r="O24" s="13">
        <v>0</v>
      </c>
      <c r="P24" s="13">
        <v>0.08</v>
      </c>
      <c r="Q24" s="13">
        <v>0</v>
      </c>
      <c r="R24" s="13">
        <v>6439.73</v>
      </c>
      <c r="S24" s="13">
        <v>14243</v>
      </c>
      <c r="U24" s="37"/>
      <c r="V24" s="37"/>
    </row>
    <row r="25" spans="1:22" x14ac:dyDescent="0.2">
      <c r="A25" s="2" t="s">
        <v>55</v>
      </c>
      <c r="B25" s="1" t="s">
        <v>56</v>
      </c>
      <c r="C25" s="13">
        <v>2500.0500000000002</v>
      </c>
      <c r="D25" s="13">
        <v>5115</v>
      </c>
      <c r="E25" s="13">
        <v>0</v>
      </c>
      <c r="F25" s="13">
        <v>0</v>
      </c>
      <c r="G25" s="13">
        <v>7615.05</v>
      </c>
      <c r="H25" s="13">
        <v>0</v>
      </c>
      <c r="I25" s="13">
        <v>0</v>
      </c>
      <c r="J25" s="13">
        <v>0</v>
      </c>
      <c r="K25" s="13">
        <v>0</v>
      </c>
      <c r="L25" s="13">
        <v>1079.31</v>
      </c>
      <c r="M25" s="13">
        <v>118.72</v>
      </c>
      <c r="N25" s="13">
        <v>0</v>
      </c>
      <c r="O25" s="13">
        <v>0</v>
      </c>
      <c r="P25" s="13">
        <v>0.02</v>
      </c>
      <c r="Q25" s="13">
        <v>0</v>
      </c>
      <c r="R25" s="13">
        <v>1198.05</v>
      </c>
      <c r="S25" s="13">
        <v>6417</v>
      </c>
      <c r="U25" s="37"/>
      <c r="V25" s="37"/>
    </row>
    <row r="26" spans="1:22" x14ac:dyDescent="0.2">
      <c r="A26" s="2" t="s">
        <v>57</v>
      </c>
      <c r="B26" s="1" t="s">
        <v>58</v>
      </c>
      <c r="C26" s="13">
        <v>1325.4</v>
      </c>
      <c r="D26" s="13">
        <v>2463.2399999999998</v>
      </c>
      <c r="E26" s="13">
        <v>0</v>
      </c>
      <c r="F26" s="13">
        <v>0</v>
      </c>
      <c r="G26" s="13">
        <v>3788.64</v>
      </c>
      <c r="H26" s="13">
        <v>0</v>
      </c>
      <c r="I26" s="13">
        <v>1617.22</v>
      </c>
      <c r="J26" s="13">
        <v>0</v>
      </c>
      <c r="K26" s="13">
        <v>0</v>
      </c>
      <c r="L26" s="13">
        <v>315.20999999999998</v>
      </c>
      <c r="M26" s="13">
        <v>0</v>
      </c>
      <c r="N26" s="13">
        <v>0</v>
      </c>
      <c r="O26" s="13">
        <v>0</v>
      </c>
      <c r="P26" s="13">
        <v>0.01</v>
      </c>
      <c r="Q26" s="13">
        <v>0</v>
      </c>
      <c r="R26" s="13">
        <v>1932.44</v>
      </c>
      <c r="S26" s="13">
        <v>1856.2</v>
      </c>
      <c r="U26" s="37"/>
      <c r="V26" s="37"/>
    </row>
    <row r="27" spans="1:22" x14ac:dyDescent="0.2">
      <c r="A27" s="2" t="s">
        <v>59</v>
      </c>
      <c r="B27" s="1" t="s">
        <v>60</v>
      </c>
      <c r="C27" s="13">
        <v>1325.4</v>
      </c>
      <c r="D27" s="13">
        <v>4016</v>
      </c>
      <c r="E27" s="13">
        <v>0</v>
      </c>
      <c r="F27" s="13">
        <v>0</v>
      </c>
      <c r="G27" s="13">
        <v>5341.4</v>
      </c>
      <c r="H27" s="13">
        <v>0</v>
      </c>
      <c r="I27" s="13">
        <v>730</v>
      </c>
      <c r="J27" s="13">
        <v>0</v>
      </c>
      <c r="K27" s="13">
        <v>0</v>
      </c>
      <c r="L27" s="13">
        <v>593.66</v>
      </c>
      <c r="M27" s="13">
        <v>105.99</v>
      </c>
      <c r="N27" s="13">
        <v>0</v>
      </c>
      <c r="O27" s="13">
        <v>0</v>
      </c>
      <c r="P27" s="14">
        <v>-0.05</v>
      </c>
      <c r="Q27" s="13">
        <v>0</v>
      </c>
      <c r="R27" s="13">
        <v>1429.6</v>
      </c>
      <c r="S27" s="13">
        <v>3911.8</v>
      </c>
      <c r="U27" s="37"/>
      <c r="V27" s="37"/>
    </row>
    <row r="28" spans="1:22" x14ac:dyDescent="0.2">
      <c r="A28" s="2" t="s">
        <v>61</v>
      </c>
      <c r="B28" s="1" t="s">
        <v>62</v>
      </c>
      <c r="C28" s="13">
        <v>1325.4</v>
      </c>
      <c r="D28" s="13">
        <v>3328</v>
      </c>
      <c r="E28" s="13">
        <v>0</v>
      </c>
      <c r="F28" s="13">
        <v>0</v>
      </c>
      <c r="G28" s="13">
        <v>4653.3999999999996</v>
      </c>
      <c r="H28" s="13">
        <v>0</v>
      </c>
      <c r="I28" s="13">
        <v>0</v>
      </c>
      <c r="J28" s="13">
        <v>0</v>
      </c>
      <c r="K28" s="13">
        <v>0</v>
      </c>
      <c r="L28" s="13">
        <v>461.43</v>
      </c>
      <c r="M28" s="13">
        <v>101.41</v>
      </c>
      <c r="N28" s="13">
        <v>0</v>
      </c>
      <c r="O28" s="13">
        <v>0</v>
      </c>
      <c r="P28" s="13">
        <v>0.16</v>
      </c>
      <c r="Q28" s="13">
        <v>0</v>
      </c>
      <c r="R28" s="13">
        <v>563</v>
      </c>
      <c r="S28" s="13">
        <v>4090.4</v>
      </c>
      <c r="U28" s="37"/>
      <c r="V28" s="37"/>
    </row>
    <row r="29" spans="1:22" x14ac:dyDescent="0.2">
      <c r="A29" s="2" t="s">
        <v>63</v>
      </c>
      <c r="B29" s="1" t="s">
        <v>64</v>
      </c>
      <c r="C29" s="13">
        <v>1325.4</v>
      </c>
      <c r="D29" s="13">
        <v>8185.5</v>
      </c>
      <c r="E29" s="13">
        <v>0</v>
      </c>
      <c r="F29" s="13">
        <v>0</v>
      </c>
      <c r="G29" s="13">
        <v>9510.9</v>
      </c>
      <c r="H29" s="13">
        <v>0</v>
      </c>
      <c r="I29" s="13">
        <v>0</v>
      </c>
      <c r="J29" s="13">
        <v>1356.04</v>
      </c>
      <c r="K29" s="13">
        <v>0</v>
      </c>
      <c r="L29" s="13">
        <v>1484.27</v>
      </c>
      <c r="M29" s="13">
        <v>215.05</v>
      </c>
      <c r="N29" s="13">
        <v>0</v>
      </c>
      <c r="O29" s="13">
        <v>0</v>
      </c>
      <c r="P29" s="14">
        <v>-0.06</v>
      </c>
      <c r="Q29" s="13">
        <v>0</v>
      </c>
      <c r="R29" s="13">
        <v>3055.3</v>
      </c>
      <c r="S29" s="13">
        <v>6455.6</v>
      </c>
      <c r="U29" s="37"/>
      <c r="V29" s="37"/>
    </row>
    <row r="30" spans="1:22" x14ac:dyDescent="0.2">
      <c r="A30" s="2" t="s">
        <v>65</v>
      </c>
      <c r="B30" s="1" t="s">
        <v>66</v>
      </c>
      <c r="C30" s="13">
        <v>1325.4</v>
      </c>
      <c r="D30" s="13">
        <v>2510</v>
      </c>
      <c r="E30" s="13">
        <v>0</v>
      </c>
      <c r="F30" s="13">
        <v>0</v>
      </c>
      <c r="G30" s="13">
        <v>3835.4</v>
      </c>
      <c r="H30" s="13">
        <v>0</v>
      </c>
      <c r="I30" s="13">
        <v>0</v>
      </c>
      <c r="J30" s="13">
        <v>0</v>
      </c>
      <c r="K30" s="13">
        <v>0</v>
      </c>
      <c r="L30" s="13">
        <v>322.69</v>
      </c>
      <c r="M30" s="13">
        <v>107.05</v>
      </c>
      <c r="N30" s="13">
        <v>0</v>
      </c>
      <c r="O30" s="13">
        <v>0</v>
      </c>
      <c r="P30" s="13">
        <v>0.06</v>
      </c>
      <c r="Q30" s="13">
        <v>0</v>
      </c>
      <c r="R30" s="13">
        <v>429.8</v>
      </c>
      <c r="S30" s="13">
        <v>3405.6</v>
      </c>
      <c r="U30" s="37"/>
      <c r="V30" s="37"/>
    </row>
    <row r="31" spans="1:22" x14ac:dyDescent="0.2">
      <c r="A31" s="2" t="s">
        <v>67</v>
      </c>
      <c r="B31" s="1" t="s">
        <v>68</v>
      </c>
      <c r="C31" s="13">
        <v>2500.0500000000002</v>
      </c>
      <c r="D31" s="13">
        <v>15409.75</v>
      </c>
      <c r="E31" s="13">
        <v>0</v>
      </c>
      <c r="F31" s="13">
        <v>0</v>
      </c>
      <c r="G31" s="13">
        <v>17909.8</v>
      </c>
      <c r="H31" s="13">
        <v>0</v>
      </c>
      <c r="I31" s="13">
        <v>0</v>
      </c>
      <c r="J31" s="13">
        <v>0</v>
      </c>
      <c r="K31" s="13">
        <v>0</v>
      </c>
      <c r="L31" s="13">
        <v>3557.59</v>
      </c>
      <c r="M31" s="13">
        <v>291.42</v>
      </c>
      <c r="N31" s="13">
        <v>0</v>
      </c>
      <c r="O31" s="13">
        <v>0</v>
      </c>
      <c r="P31" s="13">
        <v>0.19</v>
      </c>
      <c r="Q31" s="13">
        <v>650</v>
      </c>
      <c r="R31" s="13">
        <v>4499.2</v>
      </c>
      <c r="S31" s="13">
        <v>13410.6</v>
      </c>
      <c r="U31" s="37"/>
      <c r="V31" s="37"/>
    </row>
    <row r="32" spans="1:22" x14ac:dyDescent="0.2">
      <c r="A32" s="2" t="s">
        <v>69</v>
      </c>
      <c r="B32" s="1" t="s">
        <v>70</v>
      </c>
      <c r="C32" s="13">
        <v>1325.4</v>
      </c>
      <c r="D32" s="13">
        <v>2945</v>
      </c>
      <c r="E32" s="13">
        <v>0</v>
      </c>
      <c r="F32" s="13">
        <v>0</v>
      </c>
      <c r="G32" s="13">
        <v>4270.3999999999996</v>
      </c>
      <c r="H32" s="13">
        <v>0</v>
      </c>
      <c r="I32" s="13">
        <v>0</v>
      </c>
      <c r="J32" s="13">
        <v>0</v>
      </c>
      <c r="K32" s="13">
        <v>0</v>
      </c>
      <c r="L32" s="13">
        <v>392.8</v>
      </c>
      <c r="M32" s="13">
        <v>81.73</v>
      </c>
      <c r="N32" s="13">
        <v>0</v>
      </c>
      <c r="O32" s="13">
        <v>0</v>
      </c>
      <c r="P32" s="13">
        <v>7.0000000000000007E-2</v>
      </c>
      <c r="Q32" s="13">
        <v>0</v>
      </c>
      <c r="R32" s="13">
        <v>474.6</v>
      </c>
      <c r="S32" s="13">
        <v>3795.8</v>
      </c>
      <c r="U32" s="37"/>
      <c r="V32" s="37"/>
    </row>
    <row r="33" spans="1:22" x14ac:dyDescent="0.2">
      <c r="A33" s="2" t="s">
        <v>71</v>
      </c>
      <c r="B33" s="1" t="s">
        <v>72</v>
      </c>
      <c r="C33" s="13">
        <v>2500.0500000000002</v>
      </c>
      <c r="D33" s="13">
        <v>5115</v>
      </c>
      <c r="E33" s="13">
        <v>0</v>
      </c>
      <c r="F33" s="13">
        <v>0</v>
      </c>
      <c r="G33" s="13">
        <v>7615.05</v>
      </c>
      <c r="H33" s="13">
        <v>0</v>
      </c>
      <c r="I33" s="13">
        <v>0</v>
      </c>
      <c r="J33" s="13">
        <v>1056.1600000000001</v>
      </c>
      <c r="K33" s="13">
        <v>0</v>
      </c>
      <c r="L33" s="13">
        <v>1079.31</v>
      </c>
      <c r="M33" s="13">
        <v>92.93</v>
      </c>
      <c r="N33" s="13">
        <v>0</v>
      </c>
      <c r="O33" s="13">
        <v>0</v>
      </c>
      <c r="P33" s="13">
        <v>0.05</v>
      </c>
      <c r="Q33" s="13">
        <v>0</v>
      </c>
      <c r="R33" s="13">
        <v>2228.4499999999998</v>
      </c>
      <c r="S33" s="13">
        <v>5386.6</v>
      </c>
      <c r="U33" s="37"/>
      <c r="V33" s="37"/>
    </row>
    <row r="34" spans="1:22" x14ac:dyDescent="0.2">
      <c r="A34" s="2" t="s">
        <v>73</v>
      </c>
      <c r="B34" s="1" t="s">
        <v>74</v>
      </c>
      <c r="C34" s="13">
        <v>1325.4</v>
      </c>
      <c r="D34" s="13">
        <v>2012</v>
      </c>
      <c r="E34" s="13">
        <v>0</v>
      </c>
      <c r="F34" s="13">
        <v>0</v>
      </c>
      <c r="G34" s="13">
        <v>3337.4</v>
      </c>
      <c r="H34" s="13">
        <v>0</v>
      </c>
      <c r="I34" s="13">
        <v>0</v>
      </c>
      <c r="J34" s="13">
        <v>0</v>
      </c>
      <c r="K34" s="13">
        <v>0</v>
      </c>
      <c r="L34" s="13">
        <v>133.97</v>
      </c>
      <c r="M34" s="13">
        <v>0</v>
      </c>
      <c r="N34" s="13">
        <v>0</v>
      </c>
      <c r="O34" s="13">
        <v>0</v>
      </c>
      <c r="P34" s="13">
        <v>0.03</v>
      </c>
      <c r="Q34" s="13">
        <v>0</v>
      </c>
      <c r="R34" s="13">
        <v>134</v>
      </c>
      <c r="S34" s="13">
        <v>3203.4</v>
      </c>
      <c r="U34" s="37"/>
      <c r="V34" s="37"/>
    </row>
    <row r="35" spans="1:22" x14ac:dyDescent="0.2">
      <c r="A35" s="2" t="s">
        <v>75</v>
      </c>
      <c r="B35" s="1" t="s">
        <v>76</v>
      </c>
      <c r="C35" s="13">
        <v>2500.0500000000002</v>
      </c>
      <c r="D35" s="13">
        <v>7175</v>
      </c>
      <c r="E35" s="13">
        <v>0</v>
      </c>
      <c r="F35" s="13">
        <v>0</v>
      </c>
      <c r="G35" s="13">
        <v>9675.0499999999993</v>
      </c>
      <c r="H35" s="13">
        <v>0</v>
      </c>
      <c r="I35" s="13">
        <v>0</v>
      </c>
      <c r="J35" s="13">
        <v>0</v>
      </c>
      <c r="K35" s="13">
        <v>0</v>
      </c>
      <c r="L35" s="13">
        <v>1519.33</v>
      </c>
      <c r="M35" s="13">
        <v>146.61000000000001</v>
      </c>
      <c r="N35" s="13">
        <v>0</v>
      </c>
      <c r="O35" s="13">
        <v>0</v>
      </c>
      <c r="P35" s="14">
        <v>-0.09</v>
      </c>
      <c r="Q35" s="13">
        <v>0</v>
      </c>
      <c r="R35" s="13">
        <v>1665.85</v>
      </c>
      <c r="S35" s="13">
        <v>8009.2</v>
      </c>
      <c r="U35" s="37"/>
      <c r="V35" s="37"/>
    </row>
    <row r="36" spans="1:22" x14ac:dyDescent="0.2">
      <c r="A36" s="2" t="s">
        <v>77</v>
      </c>
      <c r="B36" s="1" t="s">
        <v>78</v>
      </c>
      <c r="C36" s="13">
        <v>38036.25</v>
      </c>
      <c r="D36" s="13">
        <v>0</v>
      </c>
      <c r="E36" s="13">
        <v>0</v>
      </c>
      <c r="F36" s="13">
        <v>0</v>
      </c>
      <c r="G36" s="13">
        <v>38036.25</v>
      </c>
      <c r="H36" s="13">
        <v>0</v>
      </c>
      <c r="I36" s="13">
        <v>310</v>
      </c>
      <c r="J36" s="13">
        <v>0</v>
      </c>
      <c r="K36" s="13">
        <v>0</v>
      </c>
      <c r="L36" s="13">
        <v>9739.48</v>
      </c>
      <c r="M36" s="13">
        <v>771.98</v>
      </c>
      <c r="N36" s="13">
        <v>0</v>
      </c>
      <c r="O36" s="13">
        <v>0</v>
      </c>
      <c r="P36" s="14">
        <v>-0.01</v>
      </c>
      <c r="Q36" s="13">
        <v>375</v>
      </c>
      <c r="R36" s="13">
        <v>11196.45</v>
      </c>
      <c r="S36" s="13">
        <v>26839.8</v>
      </c>
      <c r="U36" s="37"/>
      <c r="V36" s="37"/>
    </row>
    <row r="37" spans="1:22" x14ac:dyDescent="0.2">
      <c r="A37" s="2" t="s">
        <v>79</v>
      </c>
      <c r="B37" s="1" t="s">
        <v>80</v>
      </c>
      <c r="C37" s="13">
        <v>3500.1</v>
      </c>
      <c r="D37" s="13">
        <v>17436.07</v>
      </c>
      <c r="E37" s="13">
        <v>0</v>
      </c>
      <c r="F37" s="13">
        <v>0</v>
      </c>
      <c r="G37" s="13">
        <v>20936.169999999998</v>
      </c>
      <c r="H37" s="13">
        <v>0</v>
      </c>
      <c r="I37" s="13">
        <v>0</v>
      </c>
      <c r="J37" s="13">
        <v>0</v>
      </c>
      <c r="K37" s="13">
        <v>0</v>
      </c>
      <c r="L37" s="13">
        <v>4465.5</v>
      </c>
      <c r="M37" s="13">
        <v>158.30000000000001</v>
      </c>
      <c r="N37" s="13">
        <v>0</v>
      </c>
      <c r="O37" s="13">
        <v>0</v>
      </c>
      <c r="P37" s="13">
        <v>0.17</v>
      </c>
      <c r="Q37" s="13">
        <v>0</v>
      </c>
      <c r="R37" s="13">
        <v>4623.97</v>
      </c>
      <c r="S37" s="13">
        <v>16312.2</v>
      </c>
      <c r="U37" s="37"/>
      <c r="V37" s="37"/>
    </row>
    <row r="38" spans="1:22" x14ac:dyDescent="0.2">
      <c r="A38" s="2" t="s">
        <v>81</v>
      </c>
      <c r="B38" s="1" t="s">
        <v>82</v>
      </c>
      <c r="C38" s="13">
        <v>3000</v>
      </c>
      <c r="D38" s="13">
        <v>0</v>
      </c>
      <c r="E38" s="13">
        <v>0</v>
      </c>
      <c r="F38" s="13">
        <v>0</v>
      </c>
      <c r="G38" s="13">
        <v>3000</v>
      </c>
      <c r="H38" s="13">
        <v>0</v>
      </c>
      <c r="I38" s="13">
        <v>0</v>
      </c>
      <c r="J38" s="13">
        <v>0</v>
      </c>
      <c r="K38" s="13">
        <v>0</v>
      </c>
      <c r="L38" s="13">
        <v>76.98</v>
      </c>
      <c r="M38" s="13">
        <v>79.150000000000006</v>
      </c>
      <c r="N38" s="13">
        <v>0</v>
      </c>
      <c r="O38" s="13">
        <v>0</v>
      </c>
      <c r="P38" s="13">
        <v>0.17</v>
      </c>
      <c r="Q38" s="13">
        <v>549.5</v>
      </c>
      <c r="R38" s="13">
        <v>705.8</v>
      </c>
      <c r="S38" s="13">
        <v>2294.1999999999998</v>
      </c>
      <c r="U38" s="37"/>
      <c r="V38" s="37"/>
    </row>
    <row r="39" spans="1:22" x14ac:dyDescent="0.2">
      <c r="A39" s="2" t="s">
        <v>83</v>
      </c>
      <c r="B39" s="1" t="s">
        <v>84</v>
      </c>
      <c r="C39" s="13">
        <v>3000</v>
      </c>
      <c r="D39" s="13">
        <v>0</v>
      </c>
      <c r="E39" s="13">
        <v>0</v>
      </c>
      <c r="F39" s="13">
        <v>0</v>
      </c>
      <c r="G39" s="13">
        <v>3000</v>
      </c>
      <c r="H39" s="13">
        <v>0</v>
      </c>
      <c r="I39" s="13">
        <v>0</v>
      </c>
      <c r="J39" s="13">
        <v>0</v>
      </c>
      <c r="K39" s="13">
        <v>0</v>
      </c>
      <c r="L39" s="13">
        <v>76.98</v>
      </c>
      <c r="M39" s="13">
        <v>74.48</v>
      </c>
      <c r="N39" s="13">
        <v>0</v>
      </c>
      <c r="O39" s="13">
        <v>0</v>
      </c>
      <c r="P39" s="14">
        <v>-0.06</v>
      </c>
      <c r="Q39" s="13">
        <v>0</v>
      </c>
      <c r="R39" s="13">
        <v>151.4</v>
      </c>
      <c r="S39" s="13">
        <v>2848.6</v>
      </c>
      <c r="U39" s="37"/>
      <c r="V39" s="37"/>
    </row>
    <row r="40" spans="1:22" x14ac:dyDescent="0.2">
      <c r="A40" s="2" t="s">
        <v>85</v>
      </c>
      <c r="B40" s="1" t="s">
        <v>86</v>
      </c>
      <c r="C40" s="13">
        <v>1325.4</v>
      </c>
      <c r="D40" s="13">
        <v>2754.64</v>
      </c>
      <c r="E40" s="13">
        <v>0</v>
      </c>
      <c r="F40" s="13">
        <v>0</v>
      </c>
      <c r="G40" s="13">
        <v>4080.04</v>
      </c>
      <c r="H40" s="13">
        <v>0</v>
      </c>
      <c r="I40" s="13">
        <v>2500</v>
      </c>
      <c r="J40" s="13">
        <v>0</v>
      </c>
      <c r="K40" s="13">
        <v>0</v>
      </c>
      <c r="L40" s="13">
        <v>361.84</v>
      </c>
      <c r="M40" s="13">
        <v>85.77</v>
      </c>
      <c r="N40" s="13">
        <v>0</v>
      </c>
      <c r="O40" s="13">
        <v>0</v>
      </c>
      <c r="P40" s="13">
        <v>0.03</v>
      </c>
      <c r="Q40" s="13">
        <v>0</v>
      </c>
      <c r="R40" s="13">
        <v>2947.64</v>
      </c>
      <c r="S40" s="13">
        <v>1132.4000000000001</v>
      </c>
      <c r="U40" s="37"/>
      <c r="V40" s="37"/>
    </row>
    <row r="41" spans="1:22" x14ac:dyDescent="0.2">
      <c r="A41" s="2" t="s">
        <v>87</v>
      </c>
      <c r="B41" s="1" t="s">
        <v>88</v>
      </c>
      <c r="C41" s="13">
        <v>1237.04</v>
      </c>
      <c r="D41" s="13">
        <v>3168</v>
      </c>
      <c r="E41" s="13">
        <v>850</v>
      </c>
      <c r="F41" s="13">
        <v>460.27</v>
      </c>
      <c r="G41" s="13">
        <v>5715.31</v>
      </c>
      <c r="H41" s="13">
        <v>0</v>
      </c>
      <c r="I41" s="13">
        <v>1140</v>
      </c>
      <c r="J41" s="13">
        <v>0</v>
      </c>
      <c r="K41" s="13">
        <v>0</v>
      </c>
      <c r="L41" s="13">
        <v>575.21</v>
      </c>
      <c r="M41" s="13">
        <v>99.51</v>
      </c>
      <c r="N41" s="13">
        <v>0</v>
      </c>
      <c r="O41" s="13">
        <v>0</v>
      </c>
      <c r="P41" s="14">
        <v>-0.01</v>
      </c>
      <c r="Q41" s="13">
        <v>0</v>
      </c>
      <c r="R41" s="13">
        <v>1814.71</v>
      </c>
      <c r="S41" s="13">
        <v>3900.6</v>
      </c>
      <c r="U41" s="37"/>
      <c r="V41" s="37"/>
    </row>
    <row r="42" spans="1:22" x14ac:dyDescent="0.2">
      <c r="A42" s="2" t="s">
        <v>89</v>
      </c>
      <c r="B42" s="1" t="s">
        <v>90</v>
      </c>
      <c r="C42" s="13">
        <v>3750</v>
      </c>
      <c r="D42" s="13">
        <v>0</v>
      </c>
      <c r="E42" s="13">
        <v>0</v>
      </c>
      <c r="F42" s="13">
        <v>0</v>
      </c>
      <c r="G42" s="13">
        <v>3750</v>
      </c>
      <c r="H42" s="13">
        <v>0</v>
      </c>
      <c r="I42" s="13">
        <v>0</v>
      </c>
      <c r="J42" s="13">
        <v>0</v>
      </c>
      <c r="K42" s="13">
        <v>0</v>
      </c>
      <c r="L42" s="13">
        <v>309.02999999999997</v>
      </c>
      <c r="M42" s="13">
        <v>98.6</v>
      </c>
      <c r="N42" s="13">
        <v>0</v>
      </c>
      <c r="O42" s="13">
        <v>0</v>
      </c>
      <c r="P42" s="13">
        <v>0.09</v>
      </c>
      <c r="Q42" s="13">
        <v>249.88</v>
      </c>
      <c r="R42" s="13">
        <v>657.6</v>
      </c>
      <c r="S42" s="13">
        <v>3092.4</v>
      </c>
      <c r="U42" s="37"/>
      <c r="V42" s="37"/>
    </row>
    <row r="43" spans="1:22" x14ac:dyDescent="0.2">
      <c r="A43" s="2" t="s">
        <v>91</v>
      </c>
      <c r="B43" s="1" t="s">
        <v>92</v>
      </c>
      <c r="C43" s="13">
        <v>3000</v>
      </c>
      <c r="D43" s="13">
        <v>1098.5999999999999</v>
      </c>
      <c r="E43" s="13">
        <v>0</v>
      </c>
      <c r="F43" s="13">
        <v>0</v>
      </c>
      <c r="G43" s="13">
        <v>4098.6000000000004</v>
      </c>
      <c r="H43" s="13">
        <v>0</v>
      </c>
      <c r="I43" s="13">
        <v>0</v>
      </c>
      <c r="J43" s="13">
        <v>0</v>
      </c>
      <c r="K43" s="13">
        <v>0</v>
      </c>
      <c r="L43" s="13">
        <v>364.81</v>
      </c>
      <c r="M43" s="13">
        <v>95.86</v>
      </c>
      <c r="N43" s="13">
        <v>0</v>
      </c>
      <c r="O43" s="13">
        <v>0</v>
      </c>
      <c r="P43" s="14">
        <v>-7.0000000000000007E-2</v>
      </c>
      <c r="Q43" s="13">
        <v>0</v>
      </c>
      <c r="R43" s="13">
        <v>460.6</v>
      </c>
      <c r="S43" s="13">
        <v>3638</v>
      </c>
      <c r="U43" s="37"/>
      <c r="V43" s="37"/>
    </row>
    <row r="44" spans="1:22" x14ac:dyDescent="0.2">
      <c r="A44" s="2" t="s">
        <v>93</v>
      </c>
      <c r="B44" s="1" t="s">
        <v>94</v>
      </c>
      <c r="C44" s="13">
        <v>24914.6</v>
      </c>
      <c r="D44" s="13">
        <v>0</v>
      </c>
      <c r="E44" s="13">
        <v>0</v>
      </c>
      <c r="F44" s="13">
        <v>0</v>
      </c>
      <c r="G44" s="13">
        <v>24914.6</v>
      </c>
      <c r="H44" s="13">
        <v>0</v>
      </c>
      <c r="I44" s="13">
        <v>0</v>
      </c>
      <c r="J44" s="13">
        <v>983</v>
      </c>
      <c r="K44" s="13">
        <v>0</v>
      </c>
      <c r="L44" s="13">
        <v>5659.03</v>
      </c>
      <c r="M44" s="13">
        <v>709.03</v>
      </c>
      <c r="N44" s="13">
        <v>0</v>
      </c>
      <c r="O44" s="13">
        <v>0</v>
      </c>
      <c r="P44" s="13">
        <v>0.14000000000000001</v>
      </c>
      <c r="Q44" s="13">
        <v>0</v>
      </c>
      <c r="R44" s="13">
        <v>7351.2</v>
      </c>
      <c r="S44" s="13">
        <v>17563.400000000001</v>
      </c>
      <c r="U44" s="37"/>
      <c r="V44" s="37"/>
    </row>
    <row r="45" spans="1:22" x14ac:dyDescent="0.2">
      <c r="A45" s="2" t="s">
        <v>95</v>
      </c>
      <c r="B45" s="1" t="s">
        <v>96</v>
      </c>
      <c r="C45" s="13">
        <v>1325.4</v>
      </c>
      <c r="D45" s="13">
        <v>2463.52</v>
      </c>
      <c r="E45" s="13">
        <v>0</v>
      </c>
      <c r="F45" s="13">
        <v>0</v>
      </c>
      <c r="G45" s="13">
        <v>3788.92</v>
      </c>
      <c r="H45" s="13">
        <v>0</v>
      </c>
      <c r="I45" s="13">
        <v>0</v>
      </c>
      <c r="J45" s="13">
        <v>0</v>
      </c>
      <c r="K45" s="13">
        <v>0</v>
      </c>
      <c r="L45" s="13">
        <v>315.26</v>
      </c>
      <c r="M45" s="13">
        <v>105.72</v>
      </c>
      <c r="N45" s="13">
        <v>0</v>
      </c>
      <c r="O45" s="13">
        <v>0</v>
      </c>
      <c r="P45" s="14">
        <v>-0.06</v>
      </c>
      <c r="Q45" s="13">
        <v>0</v>
      </c>
      <c r="R45" s="13">
        <v>420.92</v>
      </c>
      <c r="S45" s="13">
        <v>3368</v>
      </c>
      <c r="U45" s="37"/>
      <c r="V45" s="37"/>
    </row>
    <row r="46" spans="1:22" x14ac:dyDescent="0.2">
      <c r="A46" s="2" t="s">
        <v>97</v>
      </c>
      <c r="B46" s="1" t="s">
        <v>98</v>
      </c>
      <c r="C46" s="13">
        <v>2500.0500000000002</v>
      </c>
      <c r="D46" s="13">
        <v>2840</v>
      </c>
      <c r="E46" s="13">
        <v>0</v>
      </c>
      <c r="F46" s="13">
        <v>0</v>
      </c>
      <c r="G46" s="13">
        <v>5340.05</v>
      </c>
      <c r="H46" s="13">
        <v>0</v>
      </c>
      <c r="I46" s="13">
        <v>0</v>
      </c>
      <c r="J46" s="13">
        <v>0</v>
      </c>
      <c r="K46" s="13">
        <v>0</v>
      </c>
      <c r="L46" s="13">
        <v>593.37</v>
      </c>
      <c r="M46" s="13">
        <v>111.02</v>
      </c>
      <c r="N46" s="13">
        <v>0</v>
      </c>
      <c r="O46" s="13">
        <v>0</v>
      </c>
      <c r="P46" s="13">
        <v>0.06</v>
      </c>
      <c r="Q46" s="13">
        <v>0</v>
      </c>
      <c r="R46" s="13">
        <v>704.45</v>
      </c>
      <c r="S46" s="13">
        <v>4635.6000000000004</v>
      </c>
      <c r="U46" s="37"/>
      <c r="V46" s="37"/>
    </row>
    <row r="47" spans="1:22" x14ac:dyDescent="0.2">
      <c r="A47" s="2" t="s">
        <v>99</v>
      </c>
      <c r="B47" s="1" t="s">
        <v>100</v>
      </c>
      <c r="C47" s="13">
        <v>1325.4</v>
      </c>
      <c r="D47" s="13">
        <v>4336</v>
      </c>
      <c r="E47" s="13">
        <v>0</v>
      </c>
      <c r="F47" s="13">
        <v>0</v>
      </c>
      <c r="G47" s="13">
        <v>5661.4</v>
      </c>
      <c r="H47" s="13">
        <v>0</v>
      </c>
      <c r="I47" s="13">
        <v>0</v>
      </c>
      <c r="J47" s="13">
        <v>450</v>
      </c>
      <c r="K47" s="13">
        <v>0</v>
      </c>
      <c r="L47" s="13">
        <v>662.01</v>
      </c>
      <c r="M47" s="13">
        <v>135.4</v>
      </c>
      <c r="N47" s="13">
        <v>0</v>
      </c>
      <c r="O47" s="13">
        <v>0</v>
      </c>
      <c r="P47" s="14">
        <v>-0.01</v>
      </c>
      <c r="Q47" s="13">
        <v>0</v>
      </c>
      <c r="R47" s="13">
        <v>1247.4000000000001</v>
      </c>
      <c r="S47" s="13">
        <v>4414</v>
      </c>
      <c r="U47" s="37"/>
      <c r="V47" s="37"/>
    </row>
    <row r="48" spans="1:22" x14ac:dyDescent="0.2">
      <c r="A48" s="2" t="s">
        <v>101</v>
      </c>
      <c r="B48" s="1" t="s">
        <v>102</v>
      </c>
      <c r="C48" s="13">
        <v>4000.05</v>
      </c>
      <c r="D48" s="13">
        <v>1394.85</v>
      </c>
      <c r="E48" s="13">
        <v>0</v>
      </c>
      <c r="F48" s="13">
        <v>0</v>
      </c>
      <c r="G48" s="13">
        <v>5394.9</v>
      </c>
      <c r="H48" s="13">
        <v>0</v>
      </c>
      <c r="I48" s="13">
        <v>0</v>
      </c>
      <c r="J48" s="13">
        <v>0</v>
      </c>
      <c r="K48" s="13">
        <v>0</v>
      </c>
      <c r="L48" s="13">
        <v>605.09</v>
      </c>
      <c r="M48" s="13">
        <v>120.96</v>
      </c>
      <c r="N48" s="13">
        <v>0</v>
      </c>
      <c r="O48" s="13">
        <v>0</v>
      </c>
      <c r="P48" s="14">
        <v>-0.15</v>
      </c>
      <c r="Q48" s="13">
        <v>0</v>
      </c>
      <c r="R48" s="13">
        <v>725.9</v>
      </c>
      <c r="S48" s="13">
        <v>4669</v>
      </c>
      <c r="U48" s="37"/>
      <c r="V48" s="37"/>
    </row>
    <row r="49" spans="1:22" x14ac:dyDescent="0.2">
      <c r="A49" s="2" t="s">
        <v>103</v>
      </c>
      <c r="B49" s="1" t="s">
        <v>104</v>
      </c>
      <c r="C49" s="13">
        <v>2799.9</v>
      </c>
      <c r="D49" s="13">
        <v>0</v>
      </c>
      <c r="E49" s="13">
        <v>0</v>
      </c>
      <c r="F49" s="13">
        <v>0</v>
      </c>
      <c r="G49" s="13">
        <v>2799.9</v>
      </c>
      <c r="H49" s="13">
        <v>0</v>
      </c>
      <c r="I49" s="13">
        <v>0</v>
      </c>
      <c r="J49" s="13">
        <v>0</v>
      </c>
      <c r="K49" s="13">
        <v>0</v>
      </c>
      <c r="L49" s="13">
        <v>55.21</v>
      </c>
      <c r="M49" s="13">
        <v>75.44</v>
      </c>
      <c r="N49" s="13">
        <v>0</v>
      </c>
      <c r="O49" s="13">
        <v>0</v>
      </c>
      <c r="P49" s="14">
        <v>-0.15</v>
      </c>
      <c r="Q49" s="13">
        <v>0</v>
      </c>
      <c r="R49" s="13">
        <v>130.5</v>
      </c>
      <c r="S49" s="13">
        <v>2669.4</v>
      </c>
      <c r="U49" s="37"/>
      <c r="V49" s="37"/>
    </row>
    <row r="50" spans="1:22" x14ac:dyDescent="0.2">
      <c r="A50" s="2" t="s">
        <v>105</v>
      </c>
      <c r="B50" s="1" t="s">
        <v>106</v>
      </c>
      <c r="C50" s="13">
        <v>1750.05</v>
      </c>
      <c r="D50" s="13">
        <v>12380.96</v>
      </c>
      <c r="E50" s="13">
        <v>0</v>
      </c>
      <c r="F50" s="13">
        <v>0</v>
      </c>
      <c r="G50" s="13">
        <v>14131.01</v>
      </c>
      <c r="H50" s="13">
        <v>0</v>
      </c>
      <c r="I50" s="13">
        <v>0</v>
      </c>
      <c r="J50" s="13">
        <v>0</v>
      </c>
      <c r="K50" s="13">
        <v>0</v>
      </c>
      <c r="L50" s="13">
        <v>2554.98</v>
      </c>
      <c r="M50" s="13">
        <v>171.91</v>
      </c>
      <c r="N50" s="13">
        <v>0</v>
      </c>
      <c r="O50" s="13">
        <v>0</v>
      </c>
      <c r="P50" s="13">
        <v>0.12</v>
      </c>
      <c r="Q50" s="13">
        <v>0</v>
      </c>
      <c r="R50" s="13">
        <v>2727.01</v>
      </c>
      <c r="S50" s="13">
        <v>11404</v>
      </c>
      <c r="U50" s="37"/>
      <c r="V50" s="37"/>
    </row>
    <row r="51" spans="1:22" x14ac:dyDescent="0.2">
      <c r="A51" s="2" t="s">
        <v>107</v>
      </c>
      <c r="B51" s="1" t="s">
        <v>108</v>
      </c>
      <c r="C51" s="13">
        <v>2750.1</v>
      </c>
      <c r="D51" s="13">
        <v>7955.09</v>
      </c>
      <c r="E51" s="13">
        <v>0</v>
      </c>
      <c r="F51" s="13">
        <v>0</v>
      </c>
      <c r="G51" s="13">
        <v>10705.19</v>
      </c>
      <c r="H51" s="13">
        <v>0</v>
      </c>
      <c r="I51" s="13">
        <v>0</v>
      </c>
      <c r="J51" s="13">
        <v>0</v>
      </c>
      <c r="K51" s="13">
        <v>0</v>
      </c>
      <c r="L51" s="13">
        <v>1749.23</v>
      </c>
      <c r="M51" s="13">
        <v>169.39</v>
      </c>
      <c r="N51" s="13">
        <v>0</v>
      </c>
      <c r="O51" s="13">
        <v>0</v>
      </c>
      <c r="P51" s="13">
        <v>0.17</v>
      </c>
      <c r="Q51" s="13">
        <v>0</v>
      </c>
      <c r="R51" s="13">
        <v>1918.79</v>
      </c>
      <c r="S51" s="13">
        <v>8786.4</v>
      </c>
      <c r="U51" s="37">
        <v>5650.8</v>
      </c>
      <c r="V51" s="37">
        <f t="shared" si="0"/>
        <v>3135.5999999999995</v>
      </c>
    </row>
    <row r="52" spans="1:22" x14ac:dyDescent="0.2">
      <c r="A52" s="2" t="s">
        <v>109</v>
      </c>
      <c r="B52" s="1" t="s">
        <v>110</v>
      </c>
      <c r="C52" s="13">
        <v>3750</v>
      </c>
      <c r="D52" s="13">
        <v>46922.01</v>
      </c>
      <c r="E52" s="13">
        <v>0</v>
      </c>
      <c r="F52" s="13">
        <v>0</v>
      </c>
      <c r="G52" s="13">
        <v>50672.01</v>
      </c>
      <c r="H52" s="13">
        <v>0</v>
      </c>
      <c r="I52" s="13">
        <v>355</v>
      </c>
      <c r="J52" s="13">
        <v>0</v>
      </c>
      <c r="K52" s="13">
        <v>0</v>
      </c>
      <c r="L52" s="13">
        <v>13973.99</v>
      </c>
      <c r="M52" s="13">
        <v>573.01</v>
      </c>
      <c r="N52" s="13">
        <v>0</v>
      </c>
      <c r="O52" s="13">
        <v>0</v>
      </c>
      <c r="P52" s="13">
        <v>0.01</v>
      </c>
      <c r="Q52" s="13">
        <v>0</v>
      </c>
      <c r="R52" s="13">
        <v>14902.01</v>
      </c>
      <c r="S52" s="13">
        <v>35770</v>
      </c>
      <c r="U52" s="37"/>
      <c r="V52" s="37"/>
    </row>
    <row r="53" spans="1:22" x14ac:dyDescent="0.2">
      <c r="A53" s="2" t="s">
        <v>111</v>
      </c>
      <c r="B53" s="1" t="s">
        <v>112</v>
      </c>
      <c r="C53" s="13">
        <v>2000.1</v>
      </c>
      <c r="D53" s="13">
        <v>2690</v>
      </c>
      <c r="E53" s="13">
        <v>0</v>
      </c>
      <c r="F53" s="13">
        <v>0</v>
      </c>
      <c r="G53" s="13">
        <v>4690.1000000000004</v>
      </c>
      <c r="H53" s="13">
        <v>0</v>
      </c>
      <c r="I53" s="13">
        <v>0</v>
      </c>
      <c r="J53" s="13">
        <v>0</v>
      </c>
      <c r="K53" s="13">
        <v>0</v>
      </c>
      <c r="L53" s="13">
        <v>468.01</v>
      </c>
      <c r="M53" s="13">
        <v>134.61000000000001</v>
      </c>
      <c r="N53" s="13">
        <v>0</v>
      </c>
      <c r="O53" s="13">
        <v>0</v>
      </c>
      <c r="P53" s="14">
        <v>-0.12</v>
      </c>
      <c r="Q53" s="13">
        <v>0</v>
      </c>
      <c r="R53" s="13">
        <v>602.5</v>
      </c>
      <c r="S53" s="13">
        <v>4087.6</v>
      </c>
      <c r="U53" s="37"/>
      <c r="V53" s="37"/>
    </row>
    <row r="54" spans="1:22" x14ac:dyDescent="0.2">
      <c r="A54" s="2" t="s">
        <v>113</v>
      </c>
      <c r="B54" s="1" t="s">
        <v>114</v>
      </c>
      <c r="C54" s="13">
        <v>7000.05</v>
      </c>
      <c r="D54" s="13">
        <v>0</v>
      </c>
      <c r="E54" s="13">
        <v>0</v>
      </c>
      <c r="F54" s="13">
        <v>0</v>
      </c>
      <c r="G54" s="13">
        <v>7000.05</v>
      </c>
      <c r="H54" s="13">
        <v>0</v>
      </c>
      <c r="I54" s="13">
        <v>0</v>
      </c>
      <c r="J54" s="13">
        <v>0</v>
      </c>
      <c r="K54" s="13">
        <v>0</v>
      </c>
      <c r="L54" s="13">
        <v>947.95</v>
      </c>
      <c r="M54" s="13">
        <v>189.72</v>
      </c>
      <c r="N54" s="13">
        <v>0</v>
      </c>
      <c r="O54" s="13">
        <v>0</v>
      </c>
      <c r="P54" s="14">
        <v>-0.02</v>
      </c>
      <c r="Q54" s="13">
        <v>0</v>
      </c>
      <c r="R54" s="13">
        <v>1137.6500000000001</v>
      </c>
      <c r="S54" s="13">
        <v>5862.4</v>
      </c>
      <c r="U54" s="37"/>
      <c r="V54" s="37"/>
    </row>
    <row r="55" spans="1:22" x14ac:dyDescent="0.2">
      <c r="A55" s="2" t="s">
        <v>115</v>
      </c>
      <c r="B55" s="1" t="s">
        <v>116</v>
      </c>
      <c r="C55" s="13">
        <v>1325.4</v>
      </c>
      <c r="D55" s="13">
        <v>2032</v>
      </c>
      <c r="E55" s="13">
        <v>0</v>
      </c>
      <c r="F55" s="13">
        <v>0</v>
      </c>
      <c r="G55" s="13">
        <v>3357.4</v>
      </c>
      <c r="H55" s="13">
        <v>0</v>
      </c>
      <c r="I55" s="13">
        <v>0</v>
      </c>
      <c r="J55" s="13">
        <v>0</v>
      </c>
      <c r="K55" s="13">
        <v>0</v>
      </c>
      <c r="L55" s="13">
        <v>136.13999999999999</v>
      </c>
      <c r="M55" s="13">
        <v>85.86</v>
      </c>
      <c r="N55" s="13">
        <v>0</v>
      </c>
      <c r="O55" s="13">
        <v>0</v>
      </c>
      <c r="P55" s="13">
        <v>0</v>
      </c>
      <c r="Q55" s="13">
        <v>0</v>
      </c>
      <c r="R55" s="13">
        <v>222</v>
      </c>
      <c r="S55" s="13">
        <v>3135.4</v>
      </c>
      <c r="U55" s="37"/>
      <c r="V55" s="37"/>
    </row>
    <row r="56" spans="1:22" x14ac:dyDescent="0.2">
      <c r="A56" s="2" t="s">
        <v>117</v>
      </c>
      <c r="B56" s="1" t="s">
        <v>118</v>
      </c>
      <c r="C56" s="13">
        <v>2799.9</v>
      </c>
      <c r="D56" s="13">
        <v>0</v>
      </c>
      <c r="E56" s="13">
        <v>0</v>
      </c>
      <c r="F56" s="13">
        <v>0</v>
      </c>
      <c r="G56" s="13">
        <v>2799.9</v>
      </c>
      <c r="H56" s="13">
        <v>0</v>
      </c>
      <c r="I56" s="13">
        <v>0</v>
      </c>
      <c r="J56" s="13">
        <v>0</v>
      </c>
      <c r="K56" s="13">
        <v>0</v>
      </c>
      <c r="L56" s="13">
        <v>55.21</v>
      </c>
      <c r="M56" s="13">
        <v>69.5</v>
      </c>
      <c r="N56" s="13">
        <v>750</v>
      </c>
      <c r="O56" s="13">
        <v>0</v>
      </c>
      <c r="P56" s="14">
        <v>-0.01</v>
      </c>
      <c r="Q56" s="13">
        <v>0</v>
      </c>
      <c r="R56" s="13">
        <v>874.7</v>
      </c>
      <c r="S56" s="13">
        <v>1925.2</v>
      </c>
      <c r="U56" s="37"/>
      <c r="V56" s="37"/>
    </row>
    <row r="57" spans="1:22" x14ac:dyDescent="0.2">
      <c r="A57" s="2" t="s">
        <v>119</v>
      </c>
      <c r="B57" s="1" t="s">
        <v>120</v>
      </c>
      <c r="C57" s="13">
        <v>20000.099999999999</v>
      </c>
      <c r="D57" s="13">
        <v>14025.12</v>
      </c>
      <c r="E57" s="13">
        <v>0</v>
      </c>
      <c r="F57" s="13">
        <v>0</v>
      </c>
      <c r="G57" s="13">
        <v>34025.22</v>
      </c>
      <c r="H57" s="13">
        <v>0</v>
      </c>
      <c r="I57" s="13">
        <v>0</v>
      </c>
      <c r="J57" s="13">
        <v>0</v>
      </c>
      <c r="K57" s="13">
        <v>0</v>
      </c>
      <c r="L57" s="13">
        <v>8455.9500000000007</v>
      </c>
      <c r="M57" s="13">
        <v>771.98</v>
      </c>
      <c r="N57" s="13">
        <v>0</v>
      </c>
      <c r="O57" s="13">
        <v>0</v>
      </c>
      <c r="P57" s="13">
        <v>0.09</v>
      </c>
      <c r="Q57" s="13">
        <v>0</v>
      </c>
      <c r="R57" s="13">
        <v>9228.02</v>
      </c>
      <c r="S57" s="13">
        <v>24797.200000000001</v>
      </c>
      <c r="U57" s="37"/>
      <c r="V57" s="37"/>
    </row>
    <row r="58" spans="1:22" x14ac:dyDescent="0.2">
      <c r="A58" s="2" t="s">
        <v>121</v>
      </c>
      <c r="B58" s="1" t="s">
        <v>122</v>
      </c>
      <c r="C58" s="13">
        <v>1325.4</v>
      </c>
      <c r="D58" s="13">
        <v>537.4</v>
      </c>
      <c r="E58" s="13">
        <v>0</v>
      </c>
      <c r="F58" s="13">
        <v>0</v>
      </c>
      <c r="G58" s="13">
        <v>1862.8</v>
      </c>
      <c r="H58" s="13">
        <v>0</v>
      </c>
      <c r="I58" s="13">
        <v>0</v>
      </c>
      <c r="J58" s="13">
        <v>0</v>
      </c>
      <c r="K58" s="14">
        <v>-80.459999999999994</v>
      </c>
      <c r="L58" s="13">
        <v>0</v>
      </c>
      <c r="M58" s="13">
        <v>0</v>
      </c>
      <c r="N58" s="13">
        <v>0</v>
      </c>
      <c r="O58" s="13">
        <v>0</v>
      </c>
      <c r="P58" s="13">
        <v>0.06</v>
      </c>
      <c r="Q58" s="13">
        <v>0</v>
      </c>
      <c r="R58" s="13">
        <v>-80.400000000000006</v>
      </c>
      <c r="S58" s="13">
        <v>1943.2</v>
      </c>
      <c r="U58" s="37"/>
      <c r="V58" s="37"/>
    </row>
    <row r="59" spans="1:22" x14ac:dyDescent="0.2">
      <c r="A59" s="2" t="s">
        <v>123</v>
      </c>
      <c r="B59" s="1" t="s">
        <v>124</v>
      </c>
      <c r="C59" s="13">
        <v>2799.9</v>
      </c>
      <c r="D59" s="13">
        <v>0</v>
      </c>
      <c r="E59" s="13">
        <v>0</v>
      </c>
      <c r="F59" s="13">
        <v>0</v>
      </c>
      <c r="G59" s="13">
        <v>2799.9</v>
      </c>
      <c r="H59" s="13">
        <v>0</v>
      </c>
      <c r="I59" s="13">
        <v>0</v>
      </c>
      <c r="J59" s="13">
        <v>0</v>
      </c>
      <c r="K59" s="13">
        <v>0</v>
      </c>
      <c r="L59" s="13">
        <v>55.21</v>
      </c>
      <c r="M59" s="13">
        <v>73.87</v>
      </c>
      <c r="N59" s="13">
        <v>0</v>
      </c>
      <c r="O59" s="13">
        <v>0</v>
      </c>
      <c r="P59" s="13">
        <v>0.02</v>
      </c>
      <c r="Q59" s="13">
        <v>0</v>
      </c>
      <c r="R59" s="13">
        <v>129.1</v>
      </c>
      <c r="S59" s="13">
        <v>2670.8</v>
      </c>
      <c r="U59" s="37"/>
      <c r="V59" s="37"/>
    </row>
    <row r="60" spans="1:22" x14ac:dyDescent="0.2">
      <c r="A60" s="2" t="s">
        <v>125</v>
      </c>
      <c r="B60" s="1" t="s">
        <v>126</v>
      </c>
      <c r="C60" s="13">
        <v>7500</v>
      </c>
      <c r="D60" s="13">
        <v>41467.79</v>
      </c>
      <c r="E60" s="13">
        <v>0</v>
      </c>
      <c r="F60" s="13">
        <v>0</v>
      </c>
      <c r="G60" s="13">
        <v>48967.79</v>
      </c>
      <c r="H60" s="13">
        <v>0</v>
      </c>
      <c r="I60" s="13">
        <v>916</v>
      </c>
      <c r="J60" s="13">
        <v>0</v>
      </c>
      <c r="K60" s="13">
        <v>0</v>
      </c>
      <c r="L60" s="13">
        <v>13394.56</v>
      </c>
      <c r="M60" s="13">
        <v>584.35</v>
      </c>
      <c r="N60" s="13">
        <v>0</v>
      </c>
      <c r="O60" s="13">
        <v>0</v>
      </c>
      <c r="P60" s="14">
        <v>-0.12</v>
      </c>
      <c r="Q60" s="13">
        <v>0</v>
      </c>
      <c r="R60" s="13">
        <v>14894.79</v>
      </c>
      <c r="S60" s="13">
        <v>34073</v>
      </c>
      <c r="U60" s="37"/>
      <c r="V60" s="37"/>
    </row>
    <row r="61" spans="1:22" x14ac:dyDescent="0.2">
      <c r="A61" s="2" t="s">
        <v>127</v>
      </c>
      <c r="B61" s="1" t="s">
        <v>128</v>
      </c>
      <c r="C61" s="13">
        <v>2500.0500000000002</v>
      </c>
      <c r="D61" s="13">
        <v>5115</v>
      </c>
      <c r="E61" s="13">
        <v>0</v>
      </c>
      <c r="F61" s="13">
        <v>0</v>
      </c>
      <c r="G61" s="13">
        <v>7615.05</v>
      </c>
      <c r="H61" s="13">
        <v>0</v>
      </c>
      <c r="I61" s="13">
        <v>0</v>
      </c>
      <c r="J61" s="13">
        <v>0</v>
      </c>
      <c r="K61" s="13">
        <v>0</v>
      </c>
      <c r="L61" s="13">
        <v>1079.31</v>
      </c>
      <c r="M61" s="13">
        <v>118.72</v>
      </c>
      <c r="N61" s="13">
        <v>0</v>
      </c>
      <c r="O61" s="13">
        <v>0</v>
      </c>
      <c r="P61" s="13">
        <v>0.02</v>
      </c>
      <c r="Q61" s="13">
        <v>0</v>
      </c>
      <c r="R61" s="13">
        <v>1198.05</v>
      </c>
      <c r="S61" s="13">
        <v>6417</v>
      </c>
      <c r="U61" s="37"/>
      <c r="V61" s="37"/>
    </row>
    <row r="62" spans="1:22" x14ac:dyDescent="0.2">
      <c r="A62" s="2" t="s">
        <v>129</v>
      </c>
      <c r="B62" s="1" t="s">
        <v>130</v>
      </c>
      <c r="C62" s="13">
        <v>2250</v>
      </c>
      <c r="D62" s="13">
        <v>25100</v>
      </c>
      <c r="E62" s="13">
        <v>0</v>
      </c>
      <c r="F62" s="13">
        <v>0</v>
      </c>
      <c r="G62" s="13">
        <v>27350</v>
      </c>
      <c r="H62" s="13">
        <v>0</v>
      </c>
      <c r="I62" s="13">
        <v>0</v>
      </c>
      <c r="J62" s="13">
        <v>0</v>
      </c>
      <c r="K62" s="13">
        <v>0</v>
      </c>
      <c r="L62" s="13">
        <v>6389.65</v>
      </c>
      <c r="M62" s="13">
        <v>272.85000000000002</v>
      </c>
      <c r="N62" s="13">
        <v>0</v>
      </c>
      <c r="O62" s="13">
        <v>0</v>
      </c>
      <c r="P62" s="14">
        <v>-0.1</v>
      </c>
      <c r="Q62" s="13">
        <v>0</v>
      </c>
      <c r="R62" s="13">
        <v>6662.4</v>
      </c>
      <c r="S62" s="13">
        <v>20687.599999999999</v>
      </c>
      <c r="U62" s="37"/>
      <c r="V62" s="37"/>
    </row>
    <row r="63" spans="1:22" x14ac:dyDescent="0.2">
      <c r="A63" s="2" t="s">
        <v>131</v>
      </c>
      <c r="B63" s="1" t="s">
        <v>132</v>
      </c>
      <c r="C63" s="13">
        <v>1750.05</v>
      </c>
      <c r="D63" s="13">
        <v>10216.9</v>
      </c>
      <c r="E63" s="13">
        <v>0</v>
      </c>
      <c r="F63" s="13">
        <v>0</v>
      </c>
      <c r="G63" s="13">
        <v>11966.95</v>
      </c>
      <c r="H63" s="13">
        <v>0</v>
      </c>
      <c r="I63" s="13">
        <v>2000</v>
      </c>
      <c r="J63" s="13">
        <v>0</v>
      </c>
      <c r="K63" s="13">
        <v>0</v>
      </c>
      <c r="L63" s="13">
        <v>2046</v>
      </c>
      <c r="M63" s="13">
        <v>169.52</v>
      </c>
      <c r="N63" s="13">
        <v>0</v>
      </c>
      <c r="O63" s="13">
        <v>0</v>
      </c>
      <c r="P63" s="13">
        <v>0.03</v>
      </c>
      <c r="Q63" s="13">
        <v>0</v>
      </c>
      <c r="R63" s="13">
        <v>4215.55</v>
      </c>
      <c r="S63" s="13">
        <v>7751.4</v>
      </c>
      <c r="U63" s="37"/>
      <c r="V63" s="37"/>
    </row>
    <row r="64" spans="1:22" x14ac:dyDescent="0.2">
      <c r="A64" s="2" t="s">
        <v>133</v>
      </c>
      <c r="B64" s="1" t="s">
        <v>134</v>
      </c>
      <c r="C64" s="13">
        <v>2500.0500000000002</v>
      </c>
      <c r="D64" s="13">
        <v>5115</v>
      </c>
      <c r="E64" s="13">
        <v>0</v>
      </c>
      <c r="F64" s="13">
        <v>0</v>
      </c>
      <c r="G64" s="13">
        <v>7615.05</v>
      </c>
      <c r="H64" s="13">
        <v>0</v>
      </c>
      <c r="I64" s="13">
        <v>0</v>
      </c>
      <c r="J64" s="13">
        <v>0</v>
      </c>
      <c r="K64" s="13">
        <v>0</v>
      </c>
      <c r="L64" s="13">
        <v>1079.31</v>
      </c>
      <c r="M64" s="13">
        <v>92.93</v>
      </c>
      <c r="N64" s="13">
        <v>0</v>
      </c>
      <c r="O64" s="13">
        <v>0</v>
      </c>
      <c r="P64" s="13">
        <v>0.01</v>
      </c>
      <c r="Q64" s="13">
        <v>0</v>
      </c>
      <c r="R64" s="13">
        <v>1172.25</v>
      </c>
      <c r="S64" s="13">
        <v>6442.8</v>
      </c>
      <c r="U64" s="37"/>
      <c r="V64" s="37"/>
    </row>
    <row r="65" spans="1:22" x14ac:dyDescent="0.2">
      <c r="A65" s="2" t="s">
        <v>135</v>
      </c>
      <c r="B65" s="1" t="s">
        <v>136</v>
      </c>
      <c r="C65" s="13">
        <v>1325.4</v>
      </c>
      <c r="D65" s="13">
        <v>2398.4299999999998</v>
      </c>
      <c r="E65" s="13">
        <v>0</v>
      </c>
      <c r="F65" s="13">
        <v>0</v>
      </c>
      <c r="G65" s="13">
        <v>3723.83</v>
      </c>
      <c r="H65" s="13">
        <v>0</v>
      </c>
      <c r="I65" s="13">
        <v>0</v>
      </c>
      <c r="J65" s="13">
        <v>0</v>
      </c>
      <c r="K65" s="13">
        <v>0</v>
      </c>
      <c r="L65" s="13">
        <v>304.83999999999997</v>
      </c>
      <c r="M65" s="13">
        <v>113.55</v>
      </c>
      <c r="N65" s="13">
        <v>0</v>
      </c>
      <c r="O65" s="13">
        <v>0</v>
      </c>
      <c r="P65" s="13">
        <v>0.04</v>
      </c>
      <c r="Q65" s="13">
        <v>0</v>
      </c>
      <c r="R65" s="13">
        <v>418.43</v>
      </c>
      <c r="S65" s="13">
        <v>3305.4</v>
      </c>
      <c r="U65" s="37"/>
      <c r="V65" s="37"/>
    </row>
    <row r="66" spans="1:22" x14ac:dyDescent="0.2">
      <c r="A66" s="2" t="s">
        <v>137</v>
      </c>
      <c r="B66" s="1" t="s">
        <v>138</v>
      </c>
      <c r="C66" s="13">
        <v>3000</v>
      </c>
      <c r="D66" s="13">
        <v>0</v>
      </c>
      <c r="E66" s="13">
        <v>0</v>
      </c>
      <c r="F66" s="13">
        <v>0</v>
      </c>
      <c r="G66" s="13">
        <v>3000</v>
      </c>
      <c r="H66" s="13">
        <v>0</v>
      </c>
      <c r="I66" s="13">
        <v>0</v>
      </c>
      <c r="J66" s="13">
        <v>0</v>
      </c>
      <c r="K66" s="13">
        <v>0</v>
      </c>
      <c r="L66" s="13">
        <v>76.98</v>
      </c>
      <c r="M66" s="13">
        <v>74.48</v>
      </c>
      <c r="N66" s="13">
        <v>0</v>
      </c>
      <c r="O66" s="13">
        <v>0</v>
      </c>
      <c r="P66" s="13">
        <v>0.14000000000000001</v>
      </c>
      <c r="Q66" s="13">
        <v>0</v>
      </c>
      <c r="R66" s="13">
        <v>151.6</v>
      </c>
      <c r="S66" s="13">
        <v>2848.4</v>
      </c>
      <c r="U66" s="37"/>
      <c r="V66" s="37"/>
    </row>
    <row r="67" spans="1:22" x14ac:dyDescent="0.2">
      <c r="A67" s="2" t="s">
        <v>139</v>
      </c>
      <c r="B67" s="1" t="s">
        <v>140</v>
      </c>
      <c r="C67" s="13">
        <v>3499.95</v>
      </c>
      <c r="D67" s="13">
        <v>0</v>
      </c>
      <c r="E67" s="13">
        <v>0</v>
      </c>
      <c r="F67" s="13">
        <v>0</v>
      </c>
      <c r="G67" s="13">
        <v>3499.95</v>
      </c>
      <c r="H67" s="13">
        <v>0</v>
      </c>
      <c r="I67" s="13">
        <v>0</v>
      </c>
      <c r="J67" s="13">
        <v>0</v>
      </c>
      <c r="K67" s="13">
        <v>0</v>
      </c>
      <c r="L67" s="13">
        <v>151.65</v>
      </c>
      <c r="M67" s="13">
        <v>87.92</v>
      </c>
      <c r="N67" s="13">
        <v>0</v>
      </c>
      <c r="O67" s="13">
        <v>0</v>
      </c>
      <c r="P67" s="14">
        <v>-0.02</v>
      </c>
      <c r="Q67" s="13">
        <v>0</v>
      </c>
      <c r="R67" s="13">
        <v>239.55</v>
      </c>
      <c r="S67" s="13">
        <v>3260.4</v>
      </c>
      <c r="U67" s="37"/>
      <c r="V67" s="37"/>
    </row>
    <row r="68" spans="1:22" x14ac:dyDescent="0.2">
      <c r="A68" s="2" t="s">
        <v>141</v>
      </c>
      <c r="B68" s="1" t="s">
        <v>142</v>
      </c>
      <c r="C68" s="13">
        <v>1325.4</v>
      </c>
      <c r="D68" s="13">
        <v>2320</v>
      </c>
      <c r="E68" s="13">
        <v>0</v>
      </c>
      <c r="F68" s="13">
        <v>0</v>
      </c>
      <c r="G68" s="13">
        <v>3645.4</v>
      </c>
      <c r="H68" s="13">
        <v>0</v>
      </c>
      <c r="I68" s="13">
        <v>0</v>
      </c>
      <c r="J68" s="13">
        <v>0</v>
      </c>
      <c r="K68" s="13">
        <v>0</v>
      </c>
      <c r="L68" s="13">
        <v>292.58</v>
      </c>
      <c r="M68" s="13">
        <v>85.82</v>
      </c>
      <c r="N68" s="13">
        <v>0</v>
      </c>
      <c r="O68" s="13">
        <v>0</v>
      </c>
      <c r="P68" s="13">
        <v>0</v>
      </c>
      <c r="Q68" s="13">
        <v>0</v>
      </c>
      <c r="R68" s="13">
        <v>378.4</v>
      </c>
      <c r="S68" s="13">
        <v>3267</v>
      </c>
      <c r="U68" s="37"/>
      <c r="V68" s="37"/>
    </row>
    <row r="69" spans="1:22" x14ac:dyDescent="0.2">
      <c r="A69" s="2" t="s">
        <v>143</v>
      </c>
      <c r="B69" s="1" t="s">
        <v>144</v>
      </c>
      <c r="C69" s="13">
        <v>1999.95</v>
      </c>
      <c r="D69" s="13">
        <v>18462.689999999999</v>
      </c>
      <c r="E69" s="13">
        <v>0</v>
      </c>
      <c r="F69" s="13">
        <v>0</v>
      </c>
      <c r="G69" s="13">
        <v>20462.64</v>
      </c>
      <c r="H69" s="13">
        <v>0</v>
      </c>
      <c r="I69" s="13">
        <v>0</v>
      </c>
      <c r="J69" s="13">
        <v>0</v>
      </c>
      <c r="K69" s="13">
        <v>0</v>
      </c>
      <c r="L69" s="13">
        <v>4323.45</v>
      </c>
      <c r="M69" s="13">
        <v>176.76</v>
      </c>
      <c r="N69" s="13">
        <v>0</v>
      </c>
      <c r="O69" s="13">
        <v>0</v>
      </c>
      <c r="P69" s="13">
        <v>0.03</v>
      </c>
      <c r="Q69" s="13">
        <v>0</v>
      </c>
      <c r="R69" s="13">
        <v>4500.24</v>
      </c>
      <c r="S69" s="13">
        <v>15962.4</v>
      </c>
      <c r="U69" s="37"/>
      <c r="V69" s="37"/>
    </row>
    <row r="70" spans="1:22" x14ac:dyDescent="0.2">
      <c r="A70" s="2" t="s">
        <v>145</v>
      </c>
      <c r="B70" s="1" t="s">
        <v>146</v>
      </c>
      <c r="C70" s="13">
        <v>1325.4</v>
      </c>
      <c r="D70" s="13">
        <v>5699</v>
      </c>
      <c r="E70" s="13">
        <v>0</v>
      </c>
      <c r="F70" s="13">
        <v>0</v>
      </c>
      <c r="G70" s="13">
        <v>7024.4</v>
      </c>
      <c r="H70" s="13">
        <v>0</v>
      </c>
      <c r="I70" s="13">
        <v>0</v>
      </c>
      <c r="J70" s="13">
        <v>0</v>
      </c>
      <c r="K70" s="13">
        <v>0</v>
      </c>
      <c r="L70" s="13">
        <v>953.15</v>
      </c>
      <c r="M70" s="13">
        <v>180.09</v>
      </c>
      <c r="N70" s="13">
        <v>0</v>
      </c>
      <c r="O70" s="13">
        <v>0</v>
      </c>
      <c r="P70" s="14">
        <v>-0.04</v>
      </c>
      <c r="Q70" s="13">
        <v>0</v>
      </c>
      <c r="R70" s="13">
        <v>1133.2</v>
      </c>
      <c r="S70" s="13">
        <v>5891.2</v>
      </c>
      <c r="U70" s="37"/>
      <c r="V70" s="37"/>
    </row>
    <row r="71" spans="1:22" x14ac:dyDescent="0.2">
      <c r="A71" s="2" t="s">
        <v>147</v>
      </c>
      <c r="B71" s="1" t="s">
        <v>148</v>
      </c>
      <c r="C71" s="13">
        <v>3000</v>
      </c>
      <c r="D71" s="13">
        <v>2200</v>
      </c>
      <c r="E71" s="13">
        <v>0</v>
      </c>
      <c r="F71" s="13">
        <v>0</v>
      </c>
      <c r="G71" s="13">
        <v>5200</v>
      </c>
      <c r="H71" s="13">
        <v>0</v>
      </c>
      <c r="I71" s="13">
        <v>0</v>
      </c>
      <c r="J71" s="13">
        <v>0</v>
      </c>
      <c r="K71" s="13">
        <v>0</v>
      </c>
      <c r="L71" s="13">
        <v>563.46</v>
      </c>
      <c r="M71" s="13">
        <v>104.81</v>
      </c>
      <c r="N71" s="13">
        <v>0</v>
      </c>
      <c r="O71" s="13">
        <v>0</v>
      </c>
      <c r="P71" s="14">
        <v>-7.0000000000000007E-2</v>
      </c>
      <c r="Q71" s="13">
        <v>0</v>
      </c>
      <c r="R71" s="13">
        <v>668.2</v>
      </c>
      <c r="S71" s="13">
        <v>4531.8</v>
      </c>
      <c r="U71" s="37"/>
      <c r="V71" s="37"/>
    </row>
    <row r="72" spans="1:22" x14ac:dyDescent="0.2">
      <c r="A72" s="2" t="s">
        <v>149</v>
      </c>
      <c r="B72" s="1" t="s">
        <v>150</v>
      </c>
      <c r="C72" s="13">
        <v>7000.05</v>
      </c>
      <c r="D72" s="13">
        <v>31434.35</v>
      </c>
      <c r="E72" s="13">
        <v>0</v>
      </c>
      <c r="F72" s="13">
        <v>0</v>
      </c>
      <c r="G72" s="13">
        <v>38434.400000000001</v>
      </c>
      <c r="H72" s="13">
        <v>0</v>
      </c>
      <c r="I72" s="13">
        <v>0</v>
      </c>
      <c r="J72" s="13">
        <v>0</v>
      </c>
      <c r="K72" s="13">
        <v>0</v>
      </c>
      <c r="L72" s="13">
        <v>9866.8799999999992</v>
      </c>
      <c r="M72" s="13">
        <v>511.06</v>
      </c>
      <c r="N72" s="13">
        <v>0</v>
      </c>
      <c r="O72" s="13">
        <v>0</v>
      </c>
      <c r="P72" s="13">
        <v>0.06</v>
      </c>
      <c r="Q72" s="13">
        <v>0</v>
      </c>
      <c r="R72" s="13">
        <v>10378</v>
      </c>
      <c r="S72" s="13">
        <v>28056.400000000001</v>
      </c>
      <c r="U72" s="37"/>
      <c r="V72" s="37"/>
    </row>
    <row r="73" spans="1:22" x14ac:dyDescent="0.2">
      <c r="A73" s="2" t="s">
        <v>151</v>
      </c>
      <c r="B73" s="1" t="s">
        <v>152</v>
      </c>
      <c r="C73" s="13">
        <v>13800</v>
      </c>
      <c r="D73" s="13">
        <v>0</v>
      </c>
      <c r="E73" s="13">
        <v>0</v>
      </c>
      <c r="F73" s="13">
        <v>0</v>
      </c>
      <c r="G73" s="13">
        <v>13800</v>
      </c>
      <c r="H73" s="13">
        <v>0</v>
      </c>
      <c r="I73" s="13">
        <v>0</v>
      </c>
      <c r="J73" s="13">
        <v>0</v>
      </c>
      <c r="K73" s="13">
        <v>0</v>
      </c>
      <c r="L73" s="13">
        <v>2477.13</v>
      </c>
      <c r="M73" s="13">
        <v>388.24</v>
      </c>
      <c r="N73" s="13">
        <v>0</v>
      </c>
      <c r="O73" s="13">
        <v>0</v>
      </c>
      <c r="P73" s="13">
        <v>0.03</v>
      </c>
      <c r="Q73" s="13">
        <v>0</v>
      </c>
      <c r="R73" s="13">
        <v>2865.4</v>
      </c>
      <c r="S73" s="13">
        <v>10934.6</v>
      </c>
      <c r="U73" s="37"/>
      <c r="V73" s="37"/>
    </row>
    <row r="74" spans="1:22" x14ac:dyDescent="0.2">
      <c r="A74" s="2" t="s">
        <v>153</v>
      </c>
      <c r="B74" s="1" t="s">
        <v>154</v>
      </c>
      <c r="C74" s="13">
        <v>3750</v>
      </c>
      <c r="D74" s="13">
        <v>17279.03</v>
      </c>
      <c r="E74" s="13">
        <v>0</v>
      </c>
      <c r="F74" s="13">
        <v>0</v>
      </c>
      <c r="G74" s="13">
        <v>21029.03</v>
      </c>
      <c r="H74" s="13">
        <v>0</v>
      </c>
      <c r="I74" s="13">
        <v>772</v>
      </c>
      <c r="J74" s="13">
        <v>0</v>
      </c>
      <c r="K74" s="13">
        <v>0</v>
      </c>
      <c r="L74" s="13">
        <v>4493.3599999999997</v>
      </c>
      <c r="M74" s="13">
        <v>372.25</v>
      </c>
      <c r="N74" s="13">
        <v>0</v>
      </c>
      <c r="O74" s="13">
        <v>0</v>
      </c>
      <c r="P74" s="13">
        <v>0.02</v>
      </c>
      <c r="Q74" s="13">
        <v>0</v>
      </c>
      <c r="R74" s="13">
        <v>5637.63</v>
      </c>
      <c r="S74" s="13">
        <v>15391.4</v>
      </c>
      <c r="U74" s="37"/>
      <c r="V74" s="37"/>
    </row>
    <row r="75" spans="1:22" x14ac:dyDescent="0.2">
      <c r="A75" s="2" t="s">
        <v>155</v>
      </c>
      <c r="B75" s="1" t="s">
        <v>156</v>
      </c>
      <c r="C75" s="13">
        <v>1325.4</v>
      </c>
      <c r="D75" s="13">
        <v>2775.86</v>
      </c>
      <c r="E75" s="13">
        <v>0</v>
      </c>
      <c r="F75" s="13">
        <v>0</v>
      </c>
      <c r="G75" s="13">
        <v>4101.26</v>
      </c>
      <c r="H75" s="13">
        <v>0</v>
      </c>
      <c r="I75" s="13">
        <v>1117</v>
      </c>
      <c r="J75" s="13">
        <v>0</v>
      </c>
      <c r="K75" s="13">
        <v>0</v>
      </c>
      <c r="L75" s="13">
        <v>365.23</v>
      </c>
      <c r="M75" s="13">
        <v>131.4</v>
      </c>
      <c r="N75" s="13">
        <v>0</v>
      </c>
      <c r="O75" s="13">
        <v>959.22</v>
      </c>
      <c r="P75" s="13">
        <v>0.01</v>
      </c>
      <c r="Q75" s="13">
        <v>0</v>
      </c>
      <c r="R75" s="13">
        <v>2572.86</v>
      </c>
      <c r="S75" s="13">
        <v>1528.4</v>
      </c>
      <c r="U75" s="37"/>
      <c r="V75" s="37"/>
    </row>
    <row r="76" spans="1:22" x14ac:dyDescent="0.2">
      <c r="A76" s="2" t="s">
        <v>157</v>
      </c>
      <c r="B76" s="1" t="s">
        <v>158</v>
      </c>
      <c r="C76" s="13">
        <v>3300</v>
      </c>
      <c r="D76" s="13">
        <v>0</v>
      </c>
      <c r="E76" s="13">
        <v>0</v>
      </c>
      <c r="F76" s="13">
        <v>0</v>
      </c>
      <c r="G76" s="13">
        <v>3300</v>
      </c>
      <c r="H76" s="13">
        <v>0</v>
      </c>
      <c r="I76" s="13">
        <v>0</v>
      </c>
      <c r="J76" s="13">
        <v>0</v>
      </c>
      <c r="K76" s="13">
        <v>0</v>
      </c>
      <c r="L76" s="13">
        <v>129.9</v>
      </c>
      <c r="M76" s="13">
        <v>101.88</v>
      </c>
      <c r="N76" s="13">
        <v>0</v>
      </c>
      <c r="O76" s="13">
        <v>0</v>
      </c>
      <c r="P76" s="13">
        <v>0.02</v>
      </c>
      <c r="Q76" s="13">
        <v>0</v>
      </c>
      <c r="R76" s="13">
        <v>231.8</v>
      </c>
      <c r="S76" s="13">
        <v>3068.2</v>
      </c>
      <c r="U76" s="37"/>
      <c r="V76" s="37"/>
    </row>
    <row r="77" spans="1:22" x14ac:dyDescent="0.2">
      <c r="A77" s="2" t="s">
        <v>159</v>
      </c>
      <c r="B77" s="1" t="s">
        <v>160</v>
      </c>
      <c r="C77" s="13">
        <v>3750</v>
      </c>
      <c r="D77" s="13">
        <v>18694.53</v>
      </c>
      <c r="E77" s="13">
        <v>0</v>
      </c>
      <c r="F77" s="13">
        <v>0</v>
      </c>
      <c r="G77" s="13">
        <v>22444.53</v>
      </c>
      <c r="H77" s="13">
        <v>0</v>
      </c>
      <c r="I77" s="13">
        <v>344.16</v>
      </c>
      <c r="J77" s="13">
        <v>0</v>
      </c>
      <c r="K77" s="13">
        <v>0</v>
      </c>
      <c r="L77" s="13">
        <v>4918.01</v>
      </c>
      <c r="M77" s="13">
        <v>325.39</v>
      </c>
      <c r="N77" s="13">
        <v>0</v>
      </c>
      <c r="O77" s="13">
        <v>0</v>
      </c>
      <c r="P77" s="14">
        <v>-0.03</v>
      </c>
      <c r="Q77" s="13">
        <v>0</v>
      </c>
      <c r="R77" s="13">
        <v>5587.53</v>
      </c>
      <c r="S77" s="13">
        <v>16857</v>
      </c>
      <c r="U77" s="37"/>
      <c r="V77" s="37"/>
    </row>
    <row r="78" spans="1:22" x14ac:dyDescent="0.2">
      <c r="A78" s="2" t="s">
        <v>161</v>
      </c>
      <c r="B78" s="1" t="s">
        <v>162</v>
      </c>
      <c r="C78" s="13">
        <v>3499.95</v>
      </c>
      <c r="D78" s="13">
        <v>7500</v>
      </c>
      <c r="E78" s="13">
        <v>0</v>
      </c>
      <c r="F78" s="13">
        <v>0</v>
      </c>
      <c r="G78" s="13">
        <v>10999.95</v>
      </c>
      <c r="H78" s="13">
        <v>0</v>
      </c>
      <c r="I78" s="13">
        <v>0</v>
      </c>
      <c r="J78" s="13">
        <v>0</v>
      </c>
      <c r="K78" s="13">
        <v>0</v>
      </c>
      <c r="L78" s="13">
        <v>1818.56</v>
      </c>
      <c r="M78" s="13">
        <v>186.24</v>
      </c>
      <c r="N78" s="13">
        <v>0</v>
      </c>
      <c r="O78" s="13">
        <v>0</v>
      </c>
      <c r="P78" s="14">
        <v>-0.05</v>
      </c>
      <c r="Q78" s="13">
        <v>0</v>
      </c>
      <c r="R78" s="13">
        <v>2004.75</v>
      </c>
      <c r="S78" s="13">
        <v>8995.2000000000007</v>
      </c>
      <c r="U78" s="37"/>
      <c r="V78" s="37"/>
    </row>
    <row r="79" spans="1:22" x14ac:dyDescent="0.2">
      <c r="A79" s="2" t="s">
        <v>163</v>
      </c>
      <c r="B79" s="1" t="s">
        <v>164</v>
      </c>
      <c r="C79" s="13">
        <v>3250.05</v>
      </c>
      <c r="D79" s="13">
        <v>3340</v>
      </c>
      <c r="E79" s="13">
        <v>0</v>
      </c>
      <c r="F79" s="13">
        <v>0</v>
      </c>
      <c r="G79" s="13">
        <v>6590.05</v>
      </c>
      <c r="H79" s="13">
        <v>0</v>
      </c>
      <c r="I79" s="13">
        <v>0</v>
      </c>
      <c r="J79" s="13">
        <v>0</v>
      </c>
      <c r="K79" s="13">
        <v>0</v>
      </c>
      <c r="L79" s="13">
        <v>860.37</v>
      </c>
      <c r="M79" s="13">
        <v>122.37</v>
      </c>
      <c r="N79" s="13">
        <v>0</v>
      </c>
      <c r="O79" s="13">
        <v>0</v>
      </c>
      <c r="P79" s="14">
        <v>-0.09</v>
      </c>
      <c r="Q79" s="13">
        <v>0</v>
      </c>
      <c r="R79" s="13">
        <v>982.65</v>
      </c>
      <c r="S79" s="13">
        <v>5607.4</v>
      </c>
      <c r="U79" s="37"/>
      <c r="V79" s="37"/>
    </row>
    <row r="81" spans="1:22" s="7" customFormat="1" x14ac:dyDescent="0.2">
      <c r="A81" s="15"/>
      <c r="C81" s="7" t="s">
        <v>165</v>
      </c>
      <c r="D81" s="7" t="s">
        <v>165</v>
      </c>
      <c r="E81" s="7" t="s">
        <v>165</v>
      </c>
      <c r="F81" s="7" t="s">
        <v>165</v>
      </c>
      <c r="G81" s="7" t="s">
        <v>165</v>
      </c>
      <c r="H81" s="7" t="s">
        <v>165</v>
      </c>
      <c r="I81" s="7" t="s">
        <v>165</v>
      </c>
      <c r="J81" s="7" t="s">
        <v>165</v>
      </c>
      <c r="K81" s="7" t="s">
        <v>165</v>
      </c>
      <c r="L81" s="7" t="s">
        <v>165</v>
      </c>
      <c r="M81" s="7" t="s">
        <v>165</v>
      </c>
      <c r="N81" s="7" t="s">
        <v>165</v>
      </c>
      <c r="O81" s="7" t="s">
        <v>165</v>
      </c>
      <c r="P81" s="7" t="s">
        <v>165</v>
      </c>
      <c r="Q81" s="7" t="s">
        <v>165</v>
      </c>
      <c r="R81" s="7" t="s">
        <v>165</v>
      </c>
      <c r="S81" s="7" t="s">
        <v>165</v>
      </c>
      <c r="V81" s="31" t="s">
        <v>165</v>
      </c>
    </row>
    <row r="82" spans="1:22" x14ac:dyDescent="0.2">
      <c r="A82" s="18" t="s">
        <v>166</v>
      </c>
      <c r="B82" s="1" t="s">
        <v>167</v>
      </c>
      <c r="C82" s="17">
        <v>278296.24</v>
      </c>
      <c r="D82" s="17">
        <v>508032.31</v>
      </c>
      <c r="E82" s="17">
        <v>850</v>
      </c>
      <c r="F82" s="17">
        <v>460.27</v>
      </c>
      <c r="G82" s="17">
        <v>787638.82</v>
      </c>
      <c r="H82" s="17">
        <v>15</v>
      </c>
      <c r="I82" s="17">
        <v>19821.38</v>
      </c>
      <c r="J82" s="17">
        <v>3845.2</v>
      </c>
      <c r="K82" s="19">
        <v>-154.71</v>
      </c>
      <c r="L82" s="17">
        <v>153056.09</v>
      </c>
      <c r="M82" s="17">
        <v>13099.99</v>
      </c>
      <c r="N82" s="17">
        <v>750</v>
      </c>
      <c r="O82" s="17">
        <v>959.22</v>
      </c>
      <c r="P82" s="17">
        <v>0.87</v>
      </c>
      <c r="Q82" s="17">
        <v>1824.38</v>
      </c>
      <c r="R82" s="17">
        <v>193217.42</v>
      </c>
      <c r="S82" s="17">
        <v>594421.4</v>
      </c>
      <c r="V82" s="40">
        <f>SUM(V11:V81)</f>
        <v>10829.199999999999</v>
      </c>
    </row>
    <row r="84" spans="1:22" x14ac:dyDescent="0.2">
      <c r="C84" s="1" t="s">
        <v>167</v>
      </c>
      <c r="D84" s="1" t="s">
        <v>167</v>
      </c>
      <c r="E84" s="1" t="s">
        <v>167</v>
      </c>
      <c r="F84" s="1" t="s">
        <v>167</v>
      </c>
      <c r="G84" s="1" t="s">
        <v>167</v>
      </c>
      <c r="H84" s="1" t="s">
        <v>167</v>
      </c>
      <c r="I84" s="1" t="s">
        <v>167</v>
      </c>
      <c r="J84" s="1" t="s">
        <v>167</v>
      </c>
      <c r="K84" s="1" t="s">
        <v>167</v>
      </c>
      <c r="L84" s="1" t="s">
        <v>167</v>
      </c>
      <c r="M84" s="1" t="s">
        <v>167</v>
      </c>
      <c r="N84" s="1" t="s">
        <v>167</v>
      </c>
      <c r="O84" s="1" t="s">
        <v>167</v>
      </c>
      <c r="P84" s="1" t="s">
        <v>167</v>
      </c>
      <c r="Q84" s="1" t="s">
        <v>167</v>
      </c>
      <c r="R84" s="1" t="s">
        <v>167</v>
      </c>
      <c r="S84" s="1" t="s">
        <v>167</v>
      </c>
    </row>
    <row r="85" spans="1:22" x14ac:dyDescent="0.2">
      <c r="A85" s="2" t="s">
        <v>167</v>
      </c>
      <c r="B85" s="1" t="s">
        <v>167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6" workbookViewId="0">
      <selection activeCell="I24" sqref="I24"/>
    </sheetView>
  </sheetViews>
  <sheetFormatPr baseColWidth="10" defaultRowHeight="15" x14ac:dyDescent="0.25"/>
  <cols>
    <col min="2" max="2" width="14.28515625" customWidth="1"/>
    <col min="3" max="3" width="18.85546875" bestFit="1" customWidth="1"/>
    <col min="4" max="4" width="12.5703125" customWidth="1"/>
    <col min="5" max="5" width="34.7109375" bestFit="1" customWidth="1"/>
  </cols>
  <sheetData>
    <row r="1" spans="1:10" x14ac:dyDescent="0.25">
      <c r="A1" s="51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52" t="s">
        <v>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9.5" x14ac:dyDescent="0.3">
      <c r="A3" s="50" t="s">
        <v>2</v>
      </c>
      <c r="B3" s="50"/>
      <c r="C3" s="53"/>
      <c r="D3" s="50"/>
      <c r="E3" s="50"/>
      <c r="F3" s="50"/>
      <c r="G3" s="50"/>
      <c r="H3" s="50"/>
      <c r="I3" s="50"/>
      <c r="J3" s="50"/>
    </row>
    <row r="4" spans="1:10" x14ac:dyDescent="0.25">
      <c r="A4" s="50" t="s">
        <v>176</v>
      </c>
      <c r="B4" s="50"/>
      <c r="C4" s="50"/>
      <c r="D4" s="50"/>
      <c r="E4" s="50"/>
      <c r="F4" s="50"/>
      <c r="G4" s="50"/>
      <c r="H4" s="50"/>
      <c r="I4" s="50"/>
      <c r="J4" s="50"/>
    </row>
    <row r="6" spans="1:10" x14ac:dyDescent="0.25">
      <c r="A6" s="54"/>
      <c r="B6" s="54"/>
      <c r="C6" s="54"/>
      <c r="D6" s="54"/>
      <c r="E6" s="54"/>
      <c r="F6" s="54"/>
      <c r="G6" s="54"/>
      <c r="H6" s="54"/>
      <c r="I6" s="50"/>
      <c r="J6" s="50"/>
    </row>
    <row r="7" spans="1:10" x14ac:dyDescent="0.25">
      <c r="A7" s="55"/>
      <c r="B7" s="55"/>
      <c r="C7" s="55"/>
      <c r="D7" s="55"/>
      <c r="E7" s="55"/>
      <c r="F7" s="55"/>
      <c r="G7" s="55"/>
      <c r="H7" s="55"/>
      <c r="I7" s="50"/>
      <c r="J7" s="50"/>
    </row>
    <row r="8" spans="1:10" x14ac:dyDescent="0.25">
      <c r="A8" s="57" t="s">
        <v>177</v>
      </c>
      <c r="B8" s="57" t="s">
        <v>178</v>
      </c>
      <c r="C8" s="57" t="s">
        <v>179</v>
      </c>
      <c r="D8" s="58" t="s">
        <v>180</v>
      </c>
      <c r="E8" s="57" t="s">
        <v>181</v>
      </c>
      <c r="F8" s="56"/>
      <c r="G8" s="56"/>
      <c r="H8" s="56"/>
      <c r="I8" s="56"/>
      <c r="J8" s="56"/>
    </row>
    <row r="9" spans="1:10" x14ac:dyDescent="0.25">
      <c r="A9" s="50" t="s">
        <v>107</v>
      </c>
      <c r="B9" s="50">
        <v>56708880434</v>
      </c>
      <c r="C9" s="50" t="s">
        <v>182</v>
      </c>
      <c r="D9" s="50">
        <f>+INGENIERIA!V51</f>
        <v>3135.5999999999995</v>
      </c>
      <c r="E9" s="50" t="s">
        <v>108</v>
      </c>
      <c r="F9" s="50"/>
    </row>
    <row r="10" spans="1:10" x14ac:dyDescent="0.25">
      <c r="A10" s="50" t="s">
        <v>41</v>
      </c>
      <c r="B10" s="50">
        <v>56708848813</v>
      </c>
      <c r="C10" s="50" t="s">
        <v>182</v>
      </c>
      <c r="D10" s="50">
        <f>+INGENIERIA!V18</f>
        <v>3134.8</v>
      </c>
      <c r="E10" s="50" t="s">
        <v>42</v>
      </c>
    </row>
    <row r="11" spans="1:10" x14ac:dyDescent="0.25">
      <c r="A11" s="50" t="s">
        <v>39</v>
      </c>
      <c r="B11" s="50">
        <v>56708881869</v>
      </c>
      <c r="C11" s="50" t="s">
        <v>182</v>
      </c>
      <c r="D11" s="50">
        <f>+INGENIERIA!V17</f>
        <v>4558.7999999999993</v>
      </c>
      <c r="E11" s="50" t="s">
        <v>40</v>
      </c>
    </row>
    <row r="12" spans="1:10" x14ac:dyDescent="0.25">
      <c r="A12" s="50"/>
      <c r="B12" s="50" t="s">
        <v>183</v>
      </c>
      <c r="C12" s="50"/>
      <c r="D12" s="59">
        <f>SUM(D9:D11)</f>
        <v>10829.199999999999</v>
      </c>
      <c r="E12" s="50" t="s">
        <v>184</v>
      </c>
    </row>
    <row r="14" spans="1:10" x14ac:dyDescent="0.25">
      <c r="A14" s="50"/>
      <c r="B14" s="60" t="s">
        <v>183</v>
      </c>
      <c r="C14" s="60"/>
      <c r="D14" s="61">
        <f>+D12</f>
        <v>10829.199999999999</v>
      </c>
      <c r="E14" s="60" t="s">
        <v>184</v>
      </c>
    </row>
    <row r="15" spans="1:10" x14ac:dyDescent="0.25">
      <c r="A15" s="50"/>
      <c r="B15" s="60"/>
      <c r="C15" s="60"/>
      <c r="D15" s="61">
        <f>+D14</f>
        <v>10829.199999999999</v>
      </c>
      <c r="E15" s="60"/>
    </row>
    <row r="22" spans="5:5" x14ac:dyDescent="0.25">
      <c r="E22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" sqref="A2"/>
    </sheetView>
  </sheetViews>
  <sheetFormatPr baseColWidth="10" defaultRowHeight="15" x14ac:dyDescent="0.25"/>
  <cols>
    <col min="1" max="1" width="24.5703125" style="50" bestFit="1" customWidth="1"/>
    <col min="2" max="2" width="13.140625" style="50" bestFit="1" customWidth="1"/>
    <col min="3" max="16384" width="11.42578125" style="50"/>
  </cols>
  <sheetData>
    <row r="1" spans="1:5" x14ac:dyDescent="0.25">
      <c r="A1" s="65" t="s">
        <v>185</v>
      </c>
      <c r="B1" s="65"/>
      <c r="C1" s="66"/>
      <c r="D1" s="67"/>
      <c r="E1" s="67"/>
    </row>
    <row r="2" spans="1:5" x14ac:dyDescent="0.25">
      <c r="A2" s="65" t="s">
        <v>186</v>
      </c>
      <c r="B2" s="65" t="s">
        <v>187</v>
      </c>
      <c r="C2" s="66"/>
      <c r="D2" s="67" t="s">
        <v>200</v>
      </c>
      <c r="E2" s="67"/>
    </row>
    <row r="3" spans="1:5" x14ac:dyDescent="0.25">
      <c r="A3" s="65" t="s">
        <v>188</v>
      </c>
      <c r="B3" s="68" t="s">
        <v>189</v>
      </c>
      <c r="C3" s="66"/>
      <c r="D3" s="67"/>
      <c r="E3" s="67"/>
    </row>
    <row r="4" spans="1:5" x14ac:dyDescent="0.25">
      <c r="A4" s="66"/>
      <c r="B4" s="66"/>
      <c r="C4" s="66"/>
      <c r="D4" s="67"/>
      <c r="E4" s="67"/>
    </row>
    <row r="5" spans="1:5" x14ac:dyDescent="0.25">
      <c r="A5" s="66" t="s">
        <v>190</v>
      </c>
      <c r="B5" s="66" t="s">
        <v>191</v>
      </c>
      <c r="C5" s="66"/>
      <c r="D5" s="67"/>
      <c r="E5" s="67"/>
    </row>
    <row r="6" spans="1:5" x14ac:dyDescent="0.25">
      <c r="A6" s="67" t="s">
        <v>192</v>
      </c>
      <c r="B6" s="69"/>
      <c r="C6" s="67"/>
      <c r="D6" s="67"/>
      <c r="E6" s="67"/>
    </row>
    <row r="7" spans="1:5" x14ac:dyDescent="0.25">
      <c r="A7" s="67" t="s">
        <v>193</v>
      </c>
      <c r="B7" s="69"/>
      <c r="C7" s="67"/>
      <c r="D7" s="67"/>
      <c r="E7" s="67"/>
    </row>
    <row r="8" spans="1:5" x14ac:dyDescent="0.25">
      <c r="A8" s="67" t="s">
        <v>194</v>
      </c>
      <c r="B8" s="69"/>
      <c r="C8" s="67"/>
      <c r="D8" s="67"/>
      <c r="E8" s="67"/>
    </row>
    <row r="9" spans="1:5" x14ac:dyDescent="0.25">
      <c r="A9" s="67" t="s">
        <v>195</v>
      </c>
      <c r="B9" s="69">
        <v>10950</v>
      </c>
      <c r="C9" s="67"/>
      <c r="D9" s="67"/>
      <c r="E9" s="67"/>
    </row>
    <row r="10" spans="1:5" x14ac:dyDescent="0.25">
      <c r="A10" s="67" t="s">
        <v>196</v>
      </c>
      <c r="B10" s="69"/>
      <c r="C10" s="67"/>
      <c r="D10" s="70"/>
      <c r="E10" s="67"/>
    </row>
    <row r="11" spans="1:5" x14ac:dyDescent="0.25">
      <c r="A11" s="67" t="s">
        <v>197</v>
      </c>
      <c r="B11" s="69">
        <v>4380</v>
      </c>
      <c r="C11" s="67"/>
      <c r="D11" s="67"/>
      <c r="E11" s="67"/>
    </row>
    <row r="12" spans="1:5" x14ac:dyDescent="0.25">
      <c r="A12" s="67" t="s">
        <v>198</v>
      </c>
      <c r="B12" s="71">
        <v>0</v>
      </c>
      <c r="C12" s="67"/>
      <c r="D12" s="67"/>
      <c r="E12" s="67"/>
    </row>
    <row r="13" spans="1:5" ht="15.75" thickBot="1" x14ac:dyDescent="0.3">
      <c r="A13" s="67" t="s">
        <v>199</v>
      </c>
      <c r="B13" s="72"/>
      <c r="C13" s="67"/>
      <c r="D13" s="67"/>
      <c r="E13" s="67"/>
    </row>
    <row r="14" spans="1:5" x14ac:dyDescent="0.25">
      <c r="A14" s="67"/>
      <c r="B14" s="73">
        <f>SUM(B6:B13)</f>
        <v>15330</v>
      </c>
      <c r="C14" s="67"/>
      <c r="D14" s="67"/>
      <c r="E14" s="67"/>
    </row>
    <row r="15" spans="1:5" ht="15.75" thickBot="1" x14ac:dyDescent="0.3">
      <c r="A15" s="67"/>
      <c r="B15" s="74">
        <f>B14*0.16</f>
        <v>2452.8000000000002</v>
      </c>
      <c r="C15" s="67"/>
      <c r="D15" s="67"/>
      <c r="E15" s="67"/>
    </row>
    <row r="16" spans="1:5" ht="15.75" thickTop="1" x14ac:dyDescent="0.25">
      <c r="A16" s="67"/>
      <c r="B16" s="75">
        <f>+B14+B15</f>
        <v>17782.8</v>
      </c>
      <c r="C16" s="67"/>
      <c r="D16" s="67"/>
      <c r="E16" s="67"/>
    </row>
    <row r="17" spans="1:5" x14ac:dyDescent="0.25">
      <c r="A17" s="67"/>
      <c r="B17" s="69">
        <v>17782.8</v>
      </c>
      <c r="C17" s="67"/>
      <c r="D17" s="67"/>
      <c r="E17" s="67"/>
    </row>
    <row r="18" spans="1:5" x14ac:dyDescent="0.25">
      <c r="A18" s="67"/>
      <c r="B18" s="69">
        <f>B16-B17</f>
        <v>0</v>
      </c>
      <c r="C18" s="67"/>
      <c r="D18" s="67"/>
      <c r="E18" s="67"/>
    </row>
    <row r="19" spans="1:5" x14ac:dyDescent="0.25">
      <c r="A19" s="67"/>
      <c r="B19" s="69"/>
      <c r="C19" s="67"/>
      <c r="D19" s="67"/>
      <c r="E19" s="67"/>
    </row>
    <row r="20" spans="1:5" x14ac:dyDescent="0.25">
      <c r="A20" s="67"/>
      <c r="B20" s="67"/>
      <c r="C20" s="67"/>
      <c r="D20" s="67"/>
      <c r="E2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2017-12-18T20:42:36Z</dcterms:created>
  <dcterms:modified xsi:type="dcterms:W3CDTF">2017-12-29T15:01:10Z</dcterms:modified>
</cp:coreProperties>
</file>