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FACTURACION!$A$10:$M$73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E12" i="3" l="1"/>
  <c r="F12" s="1"/>
  <c r="E13"/>
  <c r="E14"/>
  <c r="F14" s="1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E27"/>
  <c r="E28"/>
  <c r="F28" s="1"/>
  <c r="E29"/>
  <c r="E30"/>
  <c r="F30" s="1"/>
  <c r="E3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7"/>
  <c r="G47" s="1"/>
  <c r="E48"/>
  <c r="G48" s="1"/>
  <c r="E49"/>
  <c r="G49" s="1"/>
  <c r="E50"/>
  <c r="E51"/>
  <c r="G51" s="1"/>
  <c r="E52"/>
  <c r="G52" s="1"/>
  <c r="E53"/>
  <c r="G53" s="1"/>
  <c r="E54"/>
  <c r="G54" s="1"/>
  <c r="E55"/>
  <c r="G55" s="1"/>
  <c r="E56"/>
  <c r="G56" s="1"/>
  <c r="E57"/>
  <c r="G57" s="1"/>
  <c r="E58"/>
  <c r="E59"/>
  <c r="F59" s="1"/>
  <c r="E60"/>
  <c r="F60" s="1"/>
  <c r="E61"/>
  <c r="F61" s="1"/>
  <c r="E62"/>
  <c r="F62" s="1"/>
  <c r="E63"/>
  <c r="F63" s="1"/>
  <c r="E64"/>
  <c r="G64" s="1"/>
  <c r="E65"/>
  <c r="F65" s="1"/>
  <c r="E66"/>
  <c r="F66" s="1"/>
  <c r="E67"/>
  <c r="F67" s="1"/>
  <c r="E68"/>
  <c r="F68" s="1"/>
  <c r="E69"/>
  <c r="F69" s="1"/>
  <c r="E70"/>
  <c r="G70" s="1"/>
  <c r="E71"/>
  <c r="G71" s="1"/>
  <c r="E72"/>
  <c r="G72" s="1"/>
  <c r="F72"/>
  <c r="E73"/>
  <c r="G73" s="1"/>
  <c r="F73"/>
  <c r="E11"/>
  <c r="G11" s="1"/>
  <c r="G12" l="1"/>
  <c r="G69"/>
  <c r="H69" s="1"/>
  <c r="I69" s="1"/>
  <c r="G28"/>
  <c r="G62"/>
  <c r="H62" s="1"/>
  <c r="H73"/>
  <c r="G63"/>
  <c r="H63" s="1"/>
  <c r="G20"/>
  <c r="F71"/>
  <c r="H71" s="1"/>
  <c r="I71" s="1"/>
  <c r="G65"/>
  <c r="H65" s="1"/>
  <c r="G24"/>
  <c r="H24" s="1"/>
  <c r="F70"/>
  <c r="H70" s="1"/>
  <c r="G16"/>
  <c r="H16" s="1"/>
  <c r="F11"/>
  <c r="H11" s="1"/>
  <c r="F64"/>
  <c r="G26"/>
  <c r="H26" s="1"/>
  <c r="G18"/>
  <c r="H18" s="1"/>
  <c r="E76"/>
  <c r="G61"/>
  <c r="H61" s="1"/>
  <c r="I61" s="1"/>
  <c r="G30"/>
  <c r="H30" s="1"/>
  <c r="G22"/>
  <c r="H22" s="1"/>
  <c r="G14"/>
  <c r="H14" s="1"/>
  <c r="F58"/>
  <c r="F50"/>
  <c r="F47"/>
  <c r="H47" s="1"/>
  <c r="F43"/>
  <c r="H43" s="1"/>
  <c r="F39"/>
  <c r="H39" s="1"/>
  <c r="F35"/>
  <c r="H35" s="1"/>
  <c r="H72"/>
  <c r="G68"/>
  <c r="H68" s="1"/>
  <c r="G60"/>
  <c r="H60" s="1"/>
  <c r="F56"/>
  <c r="H56" s="1"/>
  <c r="F48"/>
  <c r="H48" s="1"/>
  <c r="F44"/>
  <c r="H44" s="1"/>
  <c r="F40"/>
  <c r="H40" s="1"/>
  <c r="F36"/>
  <c r="H36" s="1"/>
  <c r="F32"/>
  <c r="H32" s="1"/>
  <c r="I73"/>
  <c r="J73" s="1"/>
  <c r="G67"/>
  <c r="H67" s="1"/>
  <c r="G66"/>
  <c r="H66" s="1"/>
  <c r="G59"/>
  <c r="H59" s="1"/>
  <c r="G58"/>
  <c r="F57"/>
  <c r="H57" s="1"/>
  <c r="F53"/>
  <c r="H53" s="1"/>
  <c r="G50"/>
  <c r="F49"/>
  <c r="H49" s="1"/>
  <c r="F45"/>
  <c r="H45" s="1"/>
  <c r="F41"/>
  <c r="H41" s="1"/>
  <c r="F37"/>
  <c r="H37" s="1"/>
  <c r="F33"/>
  <c r="H33" s="1"/>
  <c r="F54"/>
  <c r="H54" s="1"/>
  <c r="F46"/>
  <c r="H46" s="1"/>
  <c r="F42"/>
  <c r="H42" s="1"/>
  <c r="F38"/>
  <c r="H38" s="1"/>
  <c r="F34"/>
  <c r="H34" s="1"/>
  <c r="G31"/>
  <c r="F31"/>
  <c r="G29"/>
  <c r="F29"/>
  <c r="G27"/>
  <c r="F27"/>
  <c r="G25"/>
  <c r="F25"/>
  <c r="G23"/>
  <c r="F23"/>
  <c r="G21"/>
  <c r="F21"/>
  <c r="G19"/>
  <c r="F19"/>
  <c r="G17"/>
  <c r="F17"/>
  <c r="G15"/>
  <c r="F15"/>
  <c r="G13"/>
  <c r="F13"/>
  <c r="F55"/>
  <c r="H55" s="1"/>
  <c r="J61"/>
  <c r="F51"/>
  <c r="H51" s="1"/>
  <c r="H64"/>
  <c r="F52"/>
  <c r="H52" s="1"/>
  <c r="H28"/>
  <c r="H20"/>
  <c r="H12"/>
  <c r="J71" l="1"/>
  <c r="J69"/>
  <c r="I63"/>
  <c r="J63"/>
  <c r="H13"/>
  <c r="H29"/>
  <c r="I29" s="1"/>
  <c r="J29" s="1"/>
  <c r="H23"/>
  <c r="G76"/>
  <c r="H19"/>
  <c r="I19" s="1"/>
  <c r="J19" s="1"/>
  <c r="H17"/>
  <c r="I17" s="1"/>
  <c r="J17" s="1"/>
  <c r="H21"/>
  <c r="H25"/>
  <c r="I25" s="1"/>
  <c r="J25" s="1"/>
  <c r="H31"/>
  <c r="I31" s="1"/>
  <c r="J31" s="1"/>
  <c r="H58"/>
  <c r="I58" s="1"/>
  <c r="J58" s="1"/>
  <c r="I11"/>
  <c r="J11"/>
  <c r="H50"/>
  <c r="I50" s="1"/>
  <c r="J50" s="1"/>
  <c r="H15"/>
  <c r="I15" s="1"/>
  <c r="J15" s="1"/>
  <c r="H27"/>
  <c r="I27" s="1"/>
  <c r="J27" s="1"/>
  <c r="F76"/>
  <c r="I46"/>
  <c r="J46" s="1"/>
  <c r="I45"/>
  <c r="J45" s="1"/>
  <c r="I67"/>
  <c r="J67" s="1"/>
  <c r="I36"/>
  <c r="J36" s="1"/>
  <c r="I23"/>
  <c r="J23" s="1"/>
  <c r="I38"/>
  <c r="J38" s="1"/>
  <c r="I37"/>
  <c r="J37" s="1"/>
  <c r="I68"/>
  <c r="J68" s="1"/>
  <c r="I43"/>
  <c r="J43" s="1"/>
  <c r="I55"/>
  <c r="J55" s="1"/>
  <c r="I57"/>
  <c r="J57" s="1"/>
  <c r="I56"/>
  <c r="J56" s="1"/>
  <c r="I35"/>
  <c r="J35" s="1"/>
  <c r="I44"/>
  <c r="J44" s="1"/>
  <c r="I16"/>
  <c r="J16" s="1"/>
  <c r="I21"/>
  <c r="J21" s="1"/>
  <c r="I33"/>
  <c r="J33" s="1"/>
  <c r="I26"/>
  <c r="J26" s="1"/>
  <c r="I54"/>
  <c r="J54" s="1"/>
  <c r="I14"/>
  <c r="J14" s="1"/>
  <c r="I22"/>
  <c r="J22" s="1"/>
  <c r="I30"/>
  <c r="J30" s="1"/>
  <c r="I53"/>
  <c r="J53" s="1"/>
  <c r="I52"/>
  <c r="J52" s="1"/>
  <c r="I41"/>
  <c r="J41" s="1"/>
  <c r="I49"/>
  <c r="J49" s="1"/>
  <c r="I62"/>
  <c r="J62" s="1"/>
  <c r="I72"/>
  <c r="J72" s="1"/>
  <c r="I39"/>
  <c r="J39" s="1"/>
  <c r="I47"/>
  <c r="J47" s="1"/>
  <c r="I13"/>
  <c r="J13" s="1"/>
  <c r="I34"/>
  <c r="J34" s="1"/>
  <c r="I32"/>
  <c r="J32" s="1"/>
  <c r="I48"/>
  <c r="J48" s="1"/>
  <c r="I59"/>
  <c r="J59" s="1"/>
  <c r="I66"/>
  <c r="J66" s="1"/>
  <c r="I24"/>
  <c r="J24" s="1"/>
  <c r="I51"/>
  <c r="J51" s="1"/>
  <c r="I18"/>
  <c r="J18" s="1"/>
  <c r="I42"/>
  <c r="J42" s="1"/>
  <c r="I65"/>
  <c r="J65" s="1"/>
  <c r="I40"/>
  <c r="J40" s="1"/>
  <c r="I12"/>
  <c r="J12" s="1"/>
  <c r="I20"/>
  <c r="J20" s="1"/>
  <c r="I28"/>
  <c r="J28" s="1"/>
  <c r="I64"/>
  <c r="J64" s="1"/>
  <c r="I60"/>
  <c r="J60" s="1"/>
  <c r="I70"/>
  <c r="J70" s="1"/>
  <c r="H76" l="1"/>
  <c r="I76"/>
  <c r="J76"/>
</calcChain>
</file>

<file path=xl/sharedStrings.xml><?xml version="1.0" encoding="utf-8"?>
<sst xmlns="http://schemas.openxmlformats.org/spreadsheetml/2006/main" count="681" uniqueCount="258">
  <si>
    <t>CONTPAQ i</t>
  </si>
  <si>
    <t xml:space="preserve">      NÓMINAS</t>
  </si>
  <si>
    <t>05 INGENIERIA FISCAL LABORAL SC</t>
  </si>
  <si>
    <t>Lista de Raya (forma tabular)</t>
  </si>
  <si>
    <t>Periodo 15 al 15 Quincenal del 01/08/2017 al 15/08/2017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</si>
  <si>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</si>
  <si>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</si>
  <si>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</si>
  <si>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</si>
  <si>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</si>
  <si>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</si>
  <si>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</si>
  <si>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Seguro de vivienda Infonavit</t>
  </si>
  <si>
    <t>Préstamo Infonavit (vsm)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</si>
  <si>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</si>
  <si>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</si>
  <si>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</si>
  <si>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</si>
  <si>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</si>
  <si>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</si>
  <si>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</si>
  <si>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</si>
  <si>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</si>
  <si>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AML20</t>
  </si>
  <si>
    <t>Aguilar Macias Leopoldo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</si>
  <si>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</si>
  <si>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</si>
  <si>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</si>
  <si>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</si>
  <si>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</si>
  <si>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</si>
  <si>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</si>
  <si>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</si>
  <si>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</si>
  <si>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</si>
  <si>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</si>
  <si>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</si>
  <si>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</si>
  <si>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</si>
  <si>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</si>
  <si>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</si>
  <si>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CGB09</t>
  </si>
  <si>
    <t>Cortes Garcia Blanca Estela</t>
  </si>
  <si>
    <t>EBV23</t>
  </si>
  <si>
    <t>Echeverria Bustamante Victor Manuel</t>
  </si>
  <si>
    <t>FML01</t>
  </si>
  <si>
    <t>Flores Miranda Luis Gilberto</t>
  </si>
  <si>
    <t>GVJ19</t>
  </si>
  <si>
    <t>Galvan Vazquez Jose Manuel</t>
  </si>
  <si>
    <t>GTM21</t>
  </si>
  <si>
    <t>Garita Torres Marcos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</si>
  <si>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</si>
  <si>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</si>
  <si>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</si>
  <si>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</si>
  <si>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</si>
  <si>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</si>
  <si>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</si>
  <si>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</si>
  <si>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</si>
  <si>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</si>
  <si>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GCJ02</t>
  </si>
  <si>
    <t>Gutierrez Carvarin Jacob</t>
  </si>
  <si>
    <t>HBS06</t>
  </si>
  <si>
    <t>Hernandez Barrera Salvador</t>
  </si>
  <si>
    <t>0HA01</t>
  </si>
  <si>
    <t>Herrera Almaraz Blanca Sofia</t>
  </si>
  <si>
    <t>00003</t>
  </si>
  <si>
    <t>Jimenez Suarez Ludivina</t>
  </si>
  <si>
    <t>LAS24</t>
  </si>
  <si>
    <t>Lemus Alvarado Sandra Karina</t>
  </si>
  <si>
    <t>0LU18</t>
  </si>
  <si>
    <t>Lizardi Urzua Arizbet</t>
  </si>
  <si>
    <t>LJV15</t>
  </si>
  <si>
    <t>Lopez Jimenez Victor Manuel</t>
  </si>
  <si>
    <t>LAC08</t>
  </si>
  <si>
    <t>Loyola Acosta Carlos Alberto</t>
  </si>
  <si>
    <t>LEV29</t>
  </si>
  <si>
    <t>Lucio Escutia Victor</t>
  </si>
  <si>
    <t>MAD01</t>
  </si>
  <si>
    <t>Mancera Aguilar Daniel</t>
  </si>
  <si>
    <t>0ME05</t>
  </si>
  <si>
    <t>Mandujano Estrada  Ilse Georgina</t>
  </si>
  <si>
    <t>MSM13</t>
  </si>
  <si>
    <t>Mandujano Segura Maria De La Luz</t>
  </si>
  <si>
    <t>0MH02</t>
  </si>
  <si>
    <t>Martinez Herrera Cristian</t>
  </si>
  <si>
    <t>MOJ09</t>
  </si>
  <si>
    <t>Martinez Ortiz Josue Alejandro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</si>
  <si>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</si>
  <si>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</si>
  <si>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</si>
  <si>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</si>
  <si>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</si>
  <si>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</si>
  <si>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</si>
  <si>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</si>
  <si>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</si>
  <si>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</si>
  <si>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</si>
  <si>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</si>
  <si>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</si>
  <si>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</si>
  <si>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</si>
  <si>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</si>
  <si>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</si>
  <si>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</si>
  <si>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</si>
  <si>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</si>
  <si>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</si>
  <si>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</si>
  <si>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</si>
  <si>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</si>
  <si>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</si>
  <si>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</si>
  <si>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</si>
  <si>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</si>
  <si>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</si>
  <si>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</si>
  <si>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</si>
  <si>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</si>
  <si>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</si>
  <si>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</si>
  <si>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RGR08</t>
  </si>
  <si>
    <t>Romero Gonzalez Roberto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</si>
  <si>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</si>
  <si>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</si>
  <si>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</si>
  <si>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</si>
  <si>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</si>
  <si>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</si>
  <si>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</si>
  <si>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</si>
  <si>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</si>
  <si>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</si>
  <si>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</si>
  <si>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</si>
  <si>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</si>
  <si>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</si>
  <si>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</si>
  <si>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</si>
  <si>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TJM06</t>
  </si>
  <si>
    <t>Torres Jimenez Martin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</si>
  <si>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</si>
  <si>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</si>
  <si>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</si>
  <si>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</si>
  <si>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</si>
  <si>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</si>
  <si>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</si>
  <si>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</si>
  <si>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</si>
  <si>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15 del 2017-08-01 al 2017-08-15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</si>
  <si>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</si>
  <si>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</si>
  <si>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</si>
  <si>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</si>
  <si>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</si>
  <si>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</si>
  <si>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</si>
  <si>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5</t>
  </si>
  <si>
    <t>03 Transferencia electrónica de fondos</t>
  </si>
  <si>
    <t>Total Transferencia electrónica de fondos</t>
  </si>
  <si>
    <t>Total de movimientos 4</t>
  </si>
  <si>
    <t>28 Tarjeta de Débito</t>
  </si>
  <si>
    <t>Total Tarjeta de Débito</t>
  </si>
  <si>
    <t>Total de movimientos 54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</si>
  <si>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</si>
  <si>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</si>
  <si>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</si>
  <si>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</si>
  <si>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</si>
  <si>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</si>
  <si>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</si>
  <si>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</si>
  <si>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</si>
  <si>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</si>
  <si>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</si>
  <si>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</si>
  <si>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</si>
  <si>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</si>
  <si>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</si>
  <si>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</si>
  <si>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</si>
  <si>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</si>
  <si>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AGOSTO</t>
  </si>
  <si>
    <t>PERIODO 1RA QUINCENA</t>
  </si>
  <si>
    <t>01/08/2017 AL 15/08/2017</t>
  </si>
  <si>
    <t>ADMINISTRACION</t>
  </si>
  <si>
    <t>AGUILAR MACIAS LEOPOLDO</t>
  </si>
  <si>
    <t>ALMANZA MARTINEZ MARIBEL</t>
  </si>
  <si>
    <t>SERVICIO</t>
  </si>
  <si>
    <t>ANIMAS LEON MANUEL EMILIO</t>
  </si>
  <si>
    <t>VENTAS</t>
  </si>
  <si>
    <t>ARAIZA LOPEZ JUAN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</si>
  <si>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</si>
  <si>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</si>
  <si>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</si>
  <si>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</si>
  <si>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</si>
  <si>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</si>
  <si>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 xml:space="preserve">CORTES GARCIA BLANCA ESTELA </t>
  </si>
  <si>
    <t>COSTO</t>
  </si>
  <si>
    <t>ECHEVERRIA BUSTAMANTE VICTOR MANUEL</t>
  </si>
  <si>
    <t>FLORES MIRANDA LUIS GILBERTO</t>
  </si>
  <si>
    <t>GALVAN VAZQUEZ JOSE MANUEL</t>
  </si>
  <si>
    <t>GARITA TORRES MARCOS</t>
  </si>
  <si>
    <t>GOMEZ PALOBLANCO ISMAEL</t>
  </si>
  <si>
    <t>GOMEZ VERA ARMANDO</t>
  </si>
  <si>
    <t>GUERRA AGUILAR ALEJANDRO</t>
  </si>
  <si>
    <t>GUERRERO HERNANDEZ JUAN CARLOS</t>
  </si>
  <si>
    <t>GUEVARA ALEMAN NAYELY</t>
  </si>
  <si>
    <t>GUTIERREZ CARVARIN JACOB</t>
  </si>
  <si>
    <t>HERNANDEZ BARRERA SALVADOR</t>
  </si>
  <si>
    <t>HERRERA ALMARAZ BLANCA SOFIA</t>
  </si>
  <si>
    <t>JIMENEZ SUAREZ LUDIVINA</t>
  </si>
  <si>
    <t>LEMUS ALVARADO SANDRA KARINA</t>
  </si>
  <si>
    <t>LIZARDI URZUA ARIZBETH</t>
  </si>
  <si>
    <t>LOPEZ JIMENEZ VICTOR MANUEL</t>
  </si>
  <si>
    <t>LOYOLA ACOSTA CARLOS ALBERTO</t>
  </si>
  <si>
    <t>LUCIO ESCUTIA VICTOR</t>
  </si>
  <si>
    <t>MANCERA AGUILAR DANIEL</t>
  </si>
  <si>
    <t>MANDUJANO ESTRADA ILSE GEORGINA</t>
  </si>
  <si>
    <t xml:space="preserve">MANDUJANO SEGURA MARIA DE LA LUZ </t>
  </si>
  <si>
    <t>MARTINEZ HERRERA CRISTIAN</t>
  </si>
  <si>
    <t>MARTINEZ ORTIZ JOSUE ALEJANDRO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</si>
  <si>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</si>
  <si>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</si>
  <si>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</si>
  <si>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</si>
  <si>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</si>
  <si>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</si>
  <si>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</si>
  <si>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</si>
  <si>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</si>
  <si>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</si>
  <si>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</si>
  <si>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</si>
  <si>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</si>
  <si>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</si>
  <si>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RAMIREZ ECHEVERRIA ARMANDO</t>
  </si>
  <si>
    <t>RANGEL GONZALEZ DIANA ENEYSIS</t>
  </si>
  <si>
    <t>RODRIGUEZ ANDRADE ERIKA YASMIN</t>
  </si>
  <si>
    <t>ROJAS ECHEVERRIA ANTONIO DE JESUS</t>
  </si>
  <si>
    <t>ROMERO GONZALEZ ROBERTO</t>
  </si>
  <si>
    <t>REFACCIONES</t>
  </si>
  <si>
    <t>RUIZ LAGUNA ANABEL</t>
  </si>
  <si>
    <t>SALAS CORREA VICTOR EDUARDO</t>
  </si>
  <si>
    <t>SALCEDO MORENO JANITZY XOCHITL</t>
  </si>
  <si>
    <t>SANCHEZ ESCAMILLA ROSALBA</t>
  </si>
  <si>
    <t>SANCHEZ VEANA JAVIER</t>
  </si>
  <si>
    <t>SANTANA ANAYA GILDARDO ENRIQUE</t>
  </si>
  <si>
    <t>SOLORZANO JUAREZ MONICA ELISA</t>
  </si>
  <si>
    <t>TIERRABLANCA SANCHEZ VICTOR HUGO</t>
  </si>
  <si>
    <t>TORRES JIMENEZ MARTIN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</si>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</sst>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4" borderId="4" xfId="0" applyFont="1" applyFill="1" applyBorder="1"/>
    <xf numFmtId="0" fontId="25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7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21" sqref="H21:H70"/>
    </sheetView>
  </sheetViews>
  <sheetFormatPr baseColWidth="10" defaultRowHeight="11.25"/>
  <cols>
    <col min="1" max="1" width="8.28515625" style="2" customWidth="1"/>
    <col min="2" max="2" width="27.42578125" style="1" customWidth="1"/>
    <col min="3" max="3" width="13.5703125" style="1" bestFit="1" customWidth="1"/>
    <col min="4" max="4" width="11.42578125" style="1"/>
    <col min="5" max="5" width="14" style="1" customWidth="1"/>
    <col min="6" max="7" width="11.7109375" style="1" bestFit="1" customWidth="1"/>
    <col min="8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151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167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11</v>
      </c>
      <c r="E8" s="39" t="s">
        <v>11</v>
      </c>
      <c r="F8" s="39" t="s">
        <v>168</v>
      </c>
      <c r="G8" s="39" t="s">
        <v>169</v>
      </c>
      <c r="H8" s="39" t="s">
        <v>170</v>
      </c>
      <c r="I8" s="39" t="s">
        <v>171</v>
      </c>
      <c r="J8" s="39" t="s">
        <v>172</v>
      </c>
    </row>
    <row r="9" spans="1:13" ht="12" thickTop="1">
      <c r="A9" s="12" t="s">
        <v>22</v>
      </c>
    </row>
    <row r="11" spans="1:13" ht="15.75" hidden="1">
      <c r="A11" s="2" t="s">
        <v>23</v>
      </c>
      <c r="B11" s="1" t="s">
        <v>24</v>
      </c>
      <c r="C11" s="13">
        <v>3600</v>
      </c>
      <c r="E11" s="40">
        <f>+C11</f>
        <v>3600</v>
      </c>
      <c r="F11" s="40">
        <f>+E11*2%</f>
        <v>72</v>
      </c>
      <c r="G11" s="40">
        <f>+E11*7.5%</f>
        <v>270</v>
      </c>
      <c r="H11" s="40">
        <f>SUM(E11:G11)</f>
        <v>3942</v>
      </c>
      <c r="I11" s="40">
        <f>+H11*16%</f>
        <v>630.72</v>
      </c>
      <c r="J11" s="40">
        <f>+H11+I11</f>
        <v>4572.72</v>
      </c>
      <c r="L11" s="56" t="s">
        <v>188</v>
      </c>
      <c r="M11" s="56" t="s">
        <v>189</v>
      </c>
    </row>
    <row r="12" spans="1:13" ht="15.75" hidden="1">
      <c r="A12" s="2" t="s">
        <v>25</v>
      </c>
      <c r="B12" s="1" t="s">
        <v>26</v>
      </c>
      <c r="C12" s="13">
        <v>19250.099999999999</v>
      </c>
      <c r="E12" s="40">
        <f t="shared" ref="E12:E73" si="0">+C12</f>
        <v>19250.099999999999</v>
      </c>
      <c r="F12" s="40">
        <f t="shared" ref="F12:F73" si="1">+E12*2%</f>
        <v>385.00199999999995</v>
      </c>
      <c r="G12" s="40">
        <f t="shared" ref="G12:G73" si="2">+E12*7.5%</f>
        <v>1443.7574999999999</v>
      </c>
      <c r="H12" s="40">
        <f t="shared" ref="H12:H73" si="3">SUM(E12:G12)</f>
        <v>21078.859499999999</v>
      </c>
      <c r="I12" s="40">
        <f t="shared" ref="I12:I73" si="4">+H12*16%</f>
        <v>3372.6175199999998</v>
      </c>
      <c r="J12" s="40">
        <f t="shared" ref="J12:J73" si="5">+H12+I12</f>
        <v>24451.477019999998</v>
      </c>
      <c r="L12" s="56" t="s">
        <v>188</v>
      </c>
      <c r="M12" s="56" t="s">
        <v>190</v>
      </c>
    </row>
    <row r="13" spans="1:13" ht="15.75" hidden="1">
      <c r="A13" s="2" t="s">
        <v>27</v>
      </c>
      <c r="B13" s="1" t="s">
        <v>28</v>
      </c>
      <c r="C13" s="13">
        <v>20057.759999999998</v>
      </c>
      <c r="E13" s="40">
        <f t="shared" si="0"/>
        <v>20057.759999999998</v>
      </c>
      <c r="F13" s="40">
        <f t="shared" si="1"/>
        <v>401.15519999999998</v>
      </c>
      <c r="G13" s="40">
        <f t="shared" si="2"/>
        <v>1504.3319999999999</v>
      </c>
      <c r="H13" s="40">
        <f t="shared" si="3"/>
        <v>21963.247199999998</v>
      </c>
      <c r="I13" s="40">
        <f t="shared" si="4"/>
        <v>3514.1195519999997</v>
      </c>
      <c r="J13" s="40">
        <f t="shared" si="5"/>
        <v>25477.366751999998</v>
      </c>
      <c r="L13" s="56" t="s">
        <v>191</v>
      </c>
      <c r="M13" s="56" t="s">
        <v>192</v>
      </c>
    </row>
    <row r="14" spans="1:13" ht="15.75" hidden="1">
      <c r="A14" s="2" t="s">
        <v>29</v>
      </c>
      <c r="B14" s="1" t="s">
        <v>30</v>
      </c>
      <c r="C14" s="13">
        <v>13800.06</v>
      </c>
      <c r="E14" s="40">
        <f t="shared" si="0"/>
        <v>13800.06</v>
      </c>
      <c r="F14" s="40">
        <f t="shared" si="1"/>
        <v>276.00119999999998</v>
      </c>
      <c r="G14" s="40">
        <f t="shared" si="2"/>
        <v>1035.0045</v>
      </c>
      <c r="H14" s="40">
        <f t="shared" si="3"/>
        <v>15111.065699999999</v>
      </c>
      <c r="I14" s="40">
        <f t="shared" si="4"/>
        <v>2417.7705120000001</v>
      </c>
      <c r="J14" s="40">
        <f t="shared" si="5"/>
        <v>17528.836211999998</v>
      </c>
      <c r="L14" s="57" t="s">
        <v>193</v>
      </c>
      <c r="M14" s="57" t="s">
        <v>194</v>
      </c>
    </row>
    <row r="15" spans="1:13" ht="15.75" hidden="1">
      <c r="A15" s="2" t="s">
        <v>31</v>
      </c>
      <c r="B15" s="1" t="s">
        <v>32</v>
      </c>
      <c r="C15" s="13">
        <v>5500.05</v>
      </c>
      <c r="E15" s="40">
        <f t="shared" si="0"/>
        <v>5500.05</v>
      </c>
      <c r="F15" s="40">
        <f t="shared" si="1"/>
        <v>110.001</v>
      </c>
      <c r="G15" s="40">
        <f t="shared" si="2"/>
        <v>412.50375000000003</v>
      </c>
      <c r="H15" s="40">
        <f t="shared" si="3"/>
        <v>6022.5547500000002</v>
      </c>
      <c r="I15" s="40">
        <f t="shared" si="4"/>
        <v>963.60876000000007</v>
      </c>
      <c r="J15" s="40">
        <f t="shared" si="5"/>
        <v>6986.1635100000003</v>
      </c>
      <c r="L15" s="56" t="s">
        <v>195</v>
      </c>
      <c r="M15" s="56" t="s">
        <v>196</v>
      </c>
    </row>
    <row r="16" spans="1:13" ht="15.75" hidden="1">
      <c r="A16" s="2" t="s">
        <v>33</v>
      </c>
      <c r="B16" s="1" t="s">
        <v>34</v>
      </c>
      <c r="C16" s="13">
        <v>27000.1</v>
      </c>
      <c r="E16" s="40">
        <f t="shared" si="0"/>
        <v>27000.1</v>
      </c>
      <c r="F16" s="40">
        <f t="shared" si="1"/>
        <v>540.00199999999995</v>
      </c>
      <c r="G16" s="40">
        <f t="shared" si="2"/>
        <v>2025.0074999999997</v>
      </c>
      <c r="H16" s="40">
        <f t="shared" si="3"/>
        <v>29565.109499999999</v>
      </c>
      <c r="I16" s="40">
        <f t="shared" si="4"/>
        <v>4730.41752</v>
      </c>
      <c r="J16" s="40">
        <f t="shared" si="5"/>
        <v>34295.527020000001</v>
      </c>
      <c r="L16" s="56" t="s">
        <v>188</v>
      </c>
      <c r="M16" s="56" t="s">
        <v>197</v>
      </c>
    </row>
    <row r="17" spans="1:13" ht="15.75" hidden="1">
      <c r="A17" s="2" t="s">
        <v>35</v>
      </c>
      <c r="B17" s="1" t="s">
        <v>36</v>
      </c>
      <c r="C17" s="13">
        <v>7000</v>
      </c>
      <c r="E17" s="40">
        <f t="shared" si="0"/>
        <v>7000</v>
      </c>
      <c r="F17" s="40">
        <f t="shared" si="1"/>
        <v>140</v>
      </c>
      <c r="G17" s="40">
        <f t="shared" si="2"/>
        <v>525</v>
      </c>
      <c r="H17" s="40">
        <f t="shared" si="3"/>
        <v>7665</v>
      </c>
      <c r="I17" s="40">
        <f t="shared" si="4"/>
        <v>1226.4000000000001</v>
      </c>
      <c r="J17" s="40">
        <f t="shared" si="5"/>
        <v>8891.4</v>
      </c>
      <c r="L17" s="56" t="s">
        <v>188</v>
      </c>
      <c r="M17" s="56" t="s">
        <v>198</v>
      </c>
    </row>
    <row r="18" spans="1:13" ht="15.75" hidden="1">
      <c r="A18" s="2" t="s">
        <v>37</v>
      </c>
      <c r="B18" s="1" t="s">
        <v>38</v>
      </c>
      <c r="C18" s="13">
        <v>5755.05</v>
      </c>
      <c r="E18" s="40">
        <f t="shared" si="0"/>
        <v>5755.05</v>
      </c>
      <c r="F18" s="40">
        <f t="shared" si="1"/>
        <v>115.101</v>
      </c>
      <c r="G18" s="40">
        <f t="shared" si="2"/>
        <v>431.62875000000003</v>
      </c>
      <c r="H18" s="40">
        <f t="shared" si="3"/>
        <v>6301.7797499999997</v>
      </c>
      <c r="I18" s="40">
        <f t="shared" si="4"/>
        <v>1008.28476</v>
      </c>
      <c r="J18" s="40">
        <f t="shared" si="5"/>
        <v>7310.0645100000002</v>
      </c>
      <c r="L18" s="56" t="s">
        <v>193</v>
      </c>
      <c r="M18" s="56" t="s">
        <v>199</v>
      </c>
    </row>
    <row r="19" spans="1:13" ht="15.75" hidden="1">
      <c r="A19" s="2" t="s">
        <v>39</v>
      </c>
      <c r="B19" s="1" t="s">
        <v>40</v>
      </c>
      <c r="C19" s="13">
        <v>7500</v>
      </c>
      <c r="E19" s="40">
        <f t="shared" si="0"/>
        <v>7500</v>
      </c>
      <c r="F19" s="40">
        <f t="shared" si="1"/>
        <v>150</v>
      </c>
      <c r="G19" s="40">
        <f t="shared" si="2"/>
        <v>562.5</v>
      </c>
      <c r="H19" s="40">
        <f t="shared" si="3"/>
        <v>8212.5</v>
      </c>
      <c r="I19" s="40">
        <f t="shared" si="4"/>
        <v>1314</v>
      </c>
      <c r="J19" s="40">
        <f t="shared" si="5"/>
        <v>9526.5</v>
      </c>
      <c r="L19" s="56" t="s">
        <v>188</v>
      </c>
      <c r="M19" s="56" t="s">
        <v>200</v>
      </c>
    </row>
    <row r="20" spans="1:13" ht="15.75" hidden="1">
      <c r="A20" s="2" t="s">
        <v>41</v>
      </c>
      <c r="B20" s="1" t="s">
        <v>42</v>
      </c>
      <c r="C20" s="13">
        <v>6890.05</v>
      </c>
      <c r="E20" s="40">
        <f t="shared" si="0"/>
        <v>6890.05</v>
      </c>
      <c r="F20" s="40">
        <f t="shared" si="1"/>
        <v>137.80100000000002</v>
      </c>
      <c r="G20" s="40">
        <f t="shared" si="2"/>
        <v>516.75374999999997</v>
      </c>
      <c r="H20" s="40">
        <f t="shared" si="3"/>
        <v>7544.6047500000004</v>
      </c>
      <c r="I20" s="40">
        <f t="shared" si="4"/>
        <v>1207.1367600000001</v>
      </c>
      <c r="J20" s="40">
        <f t="shared" si="5"/>
        <v>8751.7415099999998</v>
      </c>
      <c r="L20" s="56" t="s">
        <v>193</v>
      </c>
      <c r="M20" s="58" t="s">
        <v>201</v>
      </c>
    </row>
    <row r="21" spans="1:13" ht="15.75">
      <c r="A21" s="2" t="s">
        <v>43</v>
      </c>
      <c r="B21" s="1" t="s">
        <v>44</v>
      </c>
      <c r="C21" s="13">
        <v>3930.6</v>
      </c>
      <c r="E21" s="40">
        <f t="shared" si="0"/>
        <v>3930.6</v>
      </c>
      <c r="F21" s="40">
        <f t="shared" si="1"/>
        <v>78.611999999999995</v>
      </c>
      <c r="G21" s="40">
        <f t="shared" si="2"/>
        <v>294.79499999999996</v>
      </c>
      <c r="H21" s="40">
        <f t="shared" si="3"/>
        <v>4304.0069999999996</v>
      </c>
      <c r="I21" s="40">
        <f t="shared" si="4"/>
        <v>688.64112</v>
      </c>
      <c r="J21" s="40">
        <f t="shared" si="5"/>
        <v>4992.6481199999998</v>
      </c>
      <c r="L21" s="56" t="s">
        <v>202</v>
      </c>
      <c r="M21" s="58" t="s">
        <v>203</v>
      </c>
    </row>
    <row r="22" spans="1:13" ht="15.75" hidden="1">
      <c r="A22" s="2" t="s">
        <v>45</v>
      </c>
      <c r="B22" s="1" t="s">
        <v>46</v>
      </c>
      <c r="C22" s="13">
        <v>4000.05</v>
      </c>
      <c r="E22" s="40">
        <f t="shared" si="0"/>
        <v>4000.05</v>
      </c>
      <c r="F22" s="40">
        <f t="shared" si="1"/>
        <v>80.001000000000005</v>
      </c>
      <c r="G22" s="40">
        <f t="shared" si="2"/>
        <v>300.00375000000003</v>
      </c>
      <c r="H22" s="40">
        <f t="shared" si="3"/>
        <v>4380.0547500000002</v>
      </c>
      <c r="I22" s="40">
        <f t="shared" si="4"/>
        <v>700.80876000000001</v>
      </c>
      <c r="J22" s="40">
        <f t="shared" si="5"/>
        <v>5080.8635100000001</v>
      </c>
      <c r="L22" s="57" t="s">
        <v>188</v>
      </c>
      <c r="M22" s="57" t="s">
        <v>204</v>
      </c>
    </row>
    <row r="23" spans="1:13" ht="15.75">
      <c r="A23" s="2" t="s">
        <v>47</v>
      </c>
      <c r="B23" s="1" t="s">
        <v>48</v>
      </c>
      <c r="C23" s="13">
        <v>3902.6</v>
      </c>
      <c r="E23" s="40">
        <f t="shared" si="0"/>
        <v>3902.6</v>
      </c>
      <c r="F23" s="40">
        <f t="shared" si="1"/>
        <v>78.052000000000007</v>
      </c>
      <c r="G23" s="40">
        <f t="shared" si="2"/>
        <v>292.69499999999999</v>
      </c>
      <c r="H23" s="40">
        <f t="shared" si="3"/>
        <v>4273.3469999999998</v>
      </c>
      <c r="I23" s="40">
        <f t="shared" si="4"/>
        <v>683.73551999999995</v>
      </c>
      <c r="J23" s="40">
        <f t="shared" si="5"/>
        <v>4957.0825199999999</v>
      </c>
      <c r="L23" s="56" t="s">
        <v>202</v>
      </c>
      <c r="M23" s="58" t="s">
        <v>205</v>
      </c>
    </row>
    <row r="24" spans="1:13" ht="15.75" hidden="1">
      <c r="A24" s="2" t="s">
        <v>49</v>
      </c>
      <c r="B24" s="1" t="s">
        <v>50</v>
      </c>
      <c r="C24" s="13">
        <v>3899.88</v>
      </c>
      <c r="E24" s="40">
        <f t="shared" si="0"/>
        <v>3899.88</v>
      </c>
      <c r="F24" s="40">
        <f t="shared" si="1"/>
        <v>77.997600000000006</v>
      </c>
      <c r="G24" s="40">
        <f t="shared" si="2"/>
        <v>292.49099999999999</v>
      </c>
      <c r="H24" s="40">
        <f t="shared" si="3"/>
        <v>4270.3685999999998</v>
      </c>
      <c r="I24" s="40">
        <f t="shared" si="4"/>
        <v>683.25897599999996</v>
      </c>
      <c r="J24" s="40">
        <f t="shared" si="5"/>
        <v>4953.6275759999999</v>
      </c>
      <c r="L24" s="56" t="s">
        <v>188</v>
      </c>
      <c r="M24" s="58" t="s">
        <v>206</v>
      </c>
    </row>
    <row r="25" spans="1:13" ht="15.75">
      <c r="A25" s="2" t="s">
        <v>51</v>
      </c>
      <c r="B25" s="1" t="s">
        <v>52</v>
      </c>
      <c r="C25" s="13">
        <v>11555.82</v>
      </c>
      <c r="E25" s="40">
        <f t="shared" si="0"/>
        <v>11555.82</v>
      </c>
      <c r="F25" s="40">
        <f t="shared" si="1"/>
        <v>231.1164</v>
      </c>
      <c r="G25" s="40">
        <f t="shared" si="2"/>
        <v>866.68649999999991</v>
      </c>
      <c r="H25" s="40">
        <f t="shared" si="3"/>
        <v>12653.6229</v>
      </c>
      <c r="I25" s="40">
        <f t="shared" si="4"/>
        <v>2024.5796640000001</v>
      </c>
      <c r="J25" s="40">
        <f t="shared" si="5"/>
        <v>14678.202564000001</v>
      </c>
      <c r="L25" s="56" t="s">
        <v>202</v>
      </c>
      <c r="M25" s="58" t="s">
        <v>207</v>
      </c>
    </row>
    <row r="26" spans="1:13" ht="15.75">
      <c r="A26" s="2" t="s">
        <v>53</v>
      </c>
      <c r="B26" s="1" t="s">
        <v>54</v>
      </c>
      <c r="C26" s="13">
        <v>6800.6</v>
      </c>
      <c r="E26" s="40">
        <f t="shared" si="0"/>
        <v>6800.6</v>
      </c>
      <c r="F26" s="40">
        <f t="shared" si="1"/>
        <v>136.012</v>
      </c>
      <c r="G26" s="40">
        <f t="shared" si="2"/>
        <v>510.04500000000002</v>
      </c>
      <c r="H26" s="40">
        <f t="shared" si="3"/>
        <v>7446.6570000000002</v>
      </c>
      <c r="I26" s="40">
        <f t="shared" si="4"/>
        <v>1191.4651200000001</v>
      </c>
      <c r="J26" s="40">
        <f t="shared" si="5"/>
        <v>8638.12212</v>
      </c>
      <c r="L26" s="56" t="s">
        <v>202</v>
      </c>
      <c r="M26" s="56" t="s">
        <v>208</v>
      </c>
    </row>
    <row r="27" spans="1:13" ht="15.75" hidden="1">
      <c r="A27" s="2" t="s">
        <v>55</v>
      </c>
      <c r="B27" s="1" t="s">
        <v>56</v>
      </c>
      <c r="C27" s="13">
        <v>19000.05</v>
      </c>
      <c r="E27" s="40">
        <f t="shared" si="0"/>
        <v>19000.05</v>
      </c>
      <c r="F27" s="40">
        <f t="shared" si="1"/>
        <v>380.00099999999998</v>
      </c>
      <c r="G27" s="40">
        <f t="shared" si="2"/>
        <v>1425.0037499999999</v>
      </c>
      <c r="H27" s="40">
        <f t="shared" si="3"/>
        <v>20805.054749999999</v>
      </c>
      <c r="I27" s="40">
        <f t="shared" si="4"/>
        <v>3328.8087599999999</v>
      </c>
      <c r="J27" s="40">
        <f t="shared" si="5"/>
        <v>24133.863509999999</v>
      </c>
      <c r="L27" s="56" t="s">
        <v>191</v>
      </c>
      <c r="M27" s="58" t="s">
        <v>209</v>
      </c>
    </row>
    <row r="28" spans="1:13" ht="15.75">
      <c r="A28" s="2" t="s">
        <v>57</v>
      </c>
      <c r="B28" s="1" t="s">
        <v>58</v>
      </c>
      <c r="C28" s="13">
        <v>4281.3</v>
      </c>
      <c r="E28" s="40">
        <f t="shared" si="0"/>
        <v>4281.3</v>
      </c>
      <c r="F28" s="40">
        <f t="shared" si="1"/>
        <v>85.626000000000005</v>
      </c>
      <c r="G28" s="40">
        <f t="shared" si="2"/>
        <v>321.09750000000003</v>
      </c>
      <c r="H28" s="40">
        <f t="shared" si="3"/>
        <v>4688.0235000000002</v>
      </c>
      <c r="I28" s="40">
        <f t="shared" si="4"/>
        <v>750.0837600000001</v>
      </c>
      <c r="J28" s="40">
        <f t="shared" si="5"/>
        <v>5438.1072600000007</v>
      </c>
      <c r="L28" s="56" t="s">
        <v>202</v>
      </c>
      <c r="M28" s="56" t="s">
        <v>210</v>
      </c>
    </row>
    <row r="29" spans="1:13" ht="15.75" hidden="1">
      <c r="A29" s="2" t="s">
        <v>59</v>
      </c>
      <c r="B29" s="1" t="s">
        <v>60</v>
      </c>
      <c r="C29" s="13">
        <v>3833.41</v>
      </c>
      <c r="E29" s="40">
        <f t="shared" si="0"/>
        <v>3833.41</v>
      </c>
      <c r="F29" s="40">
        <f t="shared" si="1"/>
        <v>76.668199999999999</v>
      </c>
      <c r="G29" s="40">
        <f t="shared" si="2"/>
        <v>287.50574999999998</v>
      </c>
      <c r="H29" s="40">
        <f t="shared" si="3"/>
        <v>4197.5839500000002</v>
      </c>
      <c r="I29" s="40">
        <f t="shared" si="4"/>
        <v>671.61343199999999</v>
      </c>
      <c r="J29" s="40">
        <f t="shared" si="5"/>
        <v>4869.1973820000003</v>
      </c>
      <c r="L29" s="56" t="s">
        <v>193</v>
      </c>
      <c r="M29" s="56" t="s">
        <v>211</v>
      </c>
    </row>
    <row r="30" spans="1:13" ht="15.75" hidden="1">
      <c r="A30" s="2" t="s">
        <v>61</v>
      </c>
      <c r="B30" s="1" t="s">
        <v>62</v>
      </c>
      <c r="C30" s="13">
        <v>4333.3500000000004</v>
      </c>
      <c r="E30" s="40">
        <f t="shared" si="0"/>
        <v>4333.3500000000004</v>
      </c>
      <c r="F30" s="40">
        <f t="shared" si="1"/>
        <v>86.667000000000016</v>
      </c>
      <c r="G30" s="40">
        <f t="shared" si="2"/>
        <v>325.00125000000003</v>
      </c>
      <c r="H30" s="40">
        <f t="shared" si="3"/>
        <v>4745.018250000001</v>
      </c>
      <c r="I30" s="40">
        <f t="shared" si="4"/>
        <v>759.20292000000018</v>
      </c>
      <c r="J30" s="40">
        <f t="shared" si="5"/>
        <v>5504.2211700000007</v>
      </c>
      <c r="L30" s="56" t="s">
        <v>188</v>
      </c>
      <c r="M30" s="56" t="s">
        <v>212</v>
      </c>
    </row>
    <row r="31" spans="1:13" ht="15.75">
      <c r="A31" s="2" t="s">
        <v>63</v>
      </c>
      <c r="B31" s="1" t="s">
        <v>64</v>
      </c>
      <c r="C31" s="13">
        <v>2960.48</v>
      </c>
      <c r="E31" s="40">
        <f t="shared" si="0"/>
        <v>2960.48</v>
      </c>
      <c r="F31" s="40">
        <f t="shared" si="1"/>
        <v>59.209600000000002</v>
      </c>
      <c r="G31" s="40">
        <f t="shared" si="2"/>
        <v>222.036</v>
      </c>
      <c r="H31" s="40">
        <f t="shared" si="3"/>
        <v>3241.7256000000002</v>
      </c>
      <c r="I31" s="40">
        <f t="shared" si="4"/>
        <v>518.67609600000003</v>
      </c>
      <c r="J31" s="40">
        <f t="shared" si="5"/>
        <v>3760.4016960000004</v>
      </c>
      <c r="L31" s="56" t="s">
        <v>202</v>
      </c>
      <c r="M31" s="56" t="s">
        <v>213</v>
      </c>
    </row>
    <row r="32" spans="1:13" ht="15.75" hidden="1">
      <c r="A32" s="2" t="s">
        <v>65</v>
      </c>
      <c r="B32" s="1" t="s">
        <v>66</v>
      </c>
      <c r="C32" s="13">
        <v>8456.0499999999993</v>
      </c>
      <c r="E32" s="40">
        <f t="shared" si="0"/>
        <v>8456.0499999999993</v>
      </c>
      <c r="F32" s="40">
        <f t="shared" si="1"/>
        <v>169.12099999999998</v>
      </c>
      <c r="G32" s="40">
        <f t="shared" si="2"/>
        <v>634.2037499999999</v>
      </c>
      <c r="H32" s="40">
        <f t="shared" si="3"/>
        <v>9259.374749999999</v>
      </c>
      <c r="I32" s="40">
        <f t="shared" si="4"/>
        <v>1481.4999599999999</v>
      </c>
      <c r="J32" s="40">
        <f t="shared" si="5"/>
        <v>10740.874709999998</v>
      </c>
      <c r="L32" s="56" t="s">
        <v>193</v>
      </c>
      <c r="M32" s="56" t="s">
        <v>214</v>
      </c>
    </row>
    <row r="33" spans="1:13" ht="15.75" hidden="1">
      <c r="A33" s="2" t="s">
        <v>67</v>
      </c>
      <c r="B33" s="1" t="s">
        <v>68</v>
      </c>
      <c r="C33" s="13">
        <v>38036.25</v>
      </c>
      <c r="E33" s="40">
        <f t="shared" si="0"/>
        <v>38036.25</v>
      </c>
      <c r="F33" s="40">
        <f t="shared" si="1"/>
        <v>760.72500000000002</v>
      </c>
      <c r="G33" s="40">
        <f t="shared" si="2"/>
        <v>2852.71875</v>
      </c>
      <c r="H33" s="40">
        <f t="shared" si="3"/>
        <v>41649.693749999999</v>
      </c>
      <c r="I33" s="40">
        <f t="shared" si="4"/>
        <v>6663.951</v>
      </c>
      <c r="J33" s="40">
        <f t="shared" si="5"/>
        <v>48313.644749999999</v>
      </c>
      <c r="L33" s="56" t="s">
        <v>188</v>
      </c>
      <c r="M33" s="56" t="s">
        <v>215</v>
      </c>
    </row>
    <row r="34" spans="1:13" ht="15.75" hidden="1">
      <c r="A34" s="2" t="s">
        <v>69</v>
      </c>
      <c r="B34" s="1" t="s">
        <v>70</v>
      </c>
      <c r="C34" s="13">
        <v>3000</v>
      </c>
      <c r="E34" s="40">
        <f t="shared" si="0"/>
        <v>3000</v>
      </c>
      <c r="F34" s="40">
        <f t="shared" si="1"/>
        <v>60</v>
      </c>
      <c r="G34" s="40">
        <f t="shared" si="2"/>
        <v>225</v>
      </c>
      <c r="H34" s="40">
        <f t="shared" si="3"/>
        <v>3285</v>
      </c>
      <c r="I34" s="40">
        <f t="shared" si="4"/>
        <v>525.6</v>
      </c>
      <c r="J34" s="40">
        <f t="shared" si="5"/>
        <v>3810.6</v>
      </c>
      <c r="L34" s="56" t="s">
        <v>188</v>
      </c>
      <c r="M34" s="56" t="s">
        <v>216</v>
      </c>
    </row>
    <row r="35" spans="1:13" ht="15.75" hidden="1">
      <c r="A35" s="2" t="s">
        <v>71</v>
      </c>
      <c r="B35" s="1" t="s">
        <v>72</v>
      </c>
      <c r="C35" s="13">
        <v>19045.11</v>
      </c>
      <c r="E35" s="40">
        <f t="shared" si="0"/>
        <v>19045.11</v>
      </c>
      <c r="F35" s="40">
        <f t="shared" si="1"/>
        <v>380.90219999999999</v>
      </c>
      <c r="G35" s="40">
        <f t="shared" si="2"/>
        <v>1428.3832500000001</v>
      </c>
      <c r="H35" s="40">
        <f t="shared" si="3"/>
        <v>20854.39545</v>
      </c>
      <c r="I35" s="40">
        <f t="shared" si="4"/>
        <v>3336.7032720000002</v>
      </c>
      <c r="J35" s="40">
        <f t="shared" si="5"/>
        <v>24191.098721999999</v>
      </c>
      <c r="L35" s="56" t="s">
        <v>188</v>
      </c>
      <c r="M35" s="58" t="s">
        <v>217</v>
      </c>
    </row>
    <row r="36" spans="1:13" ht="15.75">
      <c r="A36" s="2" t="s">
        <v>73</v>
      </c>
      <c r="B36" s="1" t="s">
        <v>74</v>
      </c>
      <c r="C36" s="13">
        <v>5718.75</v>
      </c>
      <c r="E36" s="40">
        <f t="shared" si="0"/>
        <v>5718.75</v>
      </c>
      <c r="F36" s="40">
        <f t="shared" si="1"/>
        <v>114.375</v>
      </c>
      <c r="G36" s="40">
        <f t="shared" si="2"/>
        <v>428.90625</v>
      </c>
      <c r="H36" s="40">
        <f t="shared" si="3"/>
        <v>6262.03125</v>
      </c>
      <c r="I36" s="40">
        <f t="shared" si="4"/>
        <v>1001.9250000000001</v>
      </c>
      <c r="J36" s="40">
        <f t="shared" si="5"/>
        <v>7263.9562500000002</v>
      </c>
      <c r="L36" s="56" t="s">
        <v>202</v>
      </c>
      <c r="M36" s="58" t="s">
        <v>218</v>
      </c>
    </row>
    <row r="37" spans="1:13" ht="15.75" hidden="1">
      <c r="A37" s="2" t="s">
        <v>75</v>
      </c>
      <c r="B37" s="1" t="s">
        <v>76</v>
      </c>
      <c r="C37" s="13">
        <v>3500</v>
      </c>
      <c r="E37" s="40">
        <f t="shared" si="0"/>
        <v>3500</v>
      </c>
      <c r="F37" s="40">
        <f t="shared" si="1"/>
        <v>70</v>
      </c>
      <c r="G37" s="40">
        <f t="shared" si="2"/>
        <v>262.5</v>
      </c>
      <c r="H37" s="40">
        <f t="shared" si="3"/>
        <v>3832.5</v>
      </c>
      <c r="I37" s="40">
        <f t="shared" si="4"/>
        <v>613.20000000000005</v>
      </c>
      <c r="J37" s="40">
        <f t="shared" si="5"/>
        <v>4445.7</v>
      </c>
      <c r="L37" s="56" t="s">
        <v>193</v>
      </c>
      <c r="M37" s="58" t="s">
        <v>219</v>
      </c>
    </row>
    <row r="38" spans="1:13" ht="15.75" hidden="1">
      <c r="A38" s="2" t="s">
        <v>77</v>
      </c>
      <c r="B38" s="1" t="s">
        <v>78</v>
      </c>
      <c r="C38" s="13">
        <v>3336.12</v>
      </c>
      <c r="E38" s="40">
        <f t="shared" si="0"/>
        <v>3336.12</v>
      </c>
      <c r="F38" s="40">
        <f t="shared" si="1"/>
        <v>66.722399999999993</v>
      </c>
      <c r="G38" s="40">
        <f t="shared" si="2"/>
        <v>250.20899999999997</v>
      </c>
      <c r="H38" s="40">
        <f t="shared" si="3"/>
        <v>3653.0513999999998</v>
      </c>
      <c r="I38" s="40">
        <f t="shared" si="4"/>
        <v>584.48822399999995</v>
      </c>
      <c r="J38" s="40">
        <f t="shared" si="5"/>
        <v>4237.539624</v>
      </c>
      <c r="L38" s="56" t="s">
        <v>188</v>
      </c>
      <c r="M38" s="58" t="s">
        <v>220</v>
      </c>
    </row>
    <row r="39" spans="1:13" ht="15.75">
      <c r="A39" s="2" t="s">
        <v>79</v>
      </c>
      <c r="B39" s="1" t="s">
        <v>80</v>
      </c>
      <c r="C39" s="13">
        <v>6129.92</v>
      </c>
      <c r="E39" s="40">
        <f t="shared" si="0"/>
        <v>6129.92</v>
      </c>
      <c r="F39" s="40">
        <f t="shared" si="1"/>
        <v>122.5984</v>
      </c>
      <c r="G39" s="40">
        <f t="shared" si="2"/>
        <v>459.74399999999997</v>
      </c>
      <c r="H39" s="40">
        <f t="shared" si="3"/>
        <v>6712.2623999999996</v>
      </c>
      <c r="I39" s="40">
        <f t="shared" si="4"/>
        <v>1073.961984</v>
      </c>
      <c r="J39" s="40">
        <f t="shared" si="5"/>
        <v>7786.2243839999992</v>
      </c>
      <c r="L39" s="57" t="s">
        <v>202</v>
      </c>
      <c r="M39" s="57" t="s">
        <v>221</v>
      </c>
    </row>
    <row r="40" spans="1:13" ht="15.75" hidden="1">
      <c r="A40" s="2" t="s">
        <v>81</v>
      </c>
      <c r="B40" s="1" t="s">
        <v>82</v>
      </c>
      <c r="C40" s="13">
        <v>4190.05</v>
      </c>
      <c r="E40" s="40">
        <f t="shared" si="0"/>
        <v>4190.05</v>
      </c>
      <c r="F40" s="40">
        <f t="shared" si="1"/>
        <v>83.801000000000002</v>
      </c>
      <c r="G40" s="40">
        <f t="shared" si="2"/>
        <v>314.25375000000003</v>
      </c>
      <c r="H40" s="40">
        <f t="shared" si="3"/>
        <v>4588.1047500000004</v>
      </c>
      <c r="I40" s="40">
        <f t="shared" si="4"/>
        <v>734.09676000000013</v>
      </c>
      <c r="J40" s="40">
        <f t="shared" si="5"/>
        <v>5322.2015100000008</v>
      </c>
      <c r="L40" s="56" t="s">
        <v>193</v>
      </c>
      <c r="M40" s="58" t="s">
        <v>222</v>
      </c>
    </row>
    <row r="41" spans="1:13" ht="15.75" hidden="1">
      <c r="A41" s="2" t="s">
        <v>83</v>
      </c>
      <c r="B41" s="1" t="s">
        <v>84</v>
      </c>
      <c r="C41" s="13">
        <v>6890.05</v>
      </c>
      <c r="E41" s="40">
        <f t="shared" si="0"/>
        <v>6890.05</v>
      </c>
      <c r="F41" s="40">
        <f t="shared" si="1"/>
        <v>137.80100000000002</v>
      </c>
      <c r="G41" s="40">
        <f t="shared" si="2"/>
        <v>516.75374999999997</v>
      </c>
      <c r="H41" s="40">
        <f t="shared" si="3"/>
        <v>7544.6047500000004</v>
      </c>
      <c r="I41" s="40">
        <f t="shared" si="4"/>
        <v>1207.1367600000001</v>
      </c>
      <c r="J41" s="40">
        <f t="shared" si="5"/>
        <v>8751.7415099999998</v>
      </c>
      <c r="L41" s="56" t="s">
        <v>193</v>
      </c>
      <c r="M41" s="58" t="s">
        <v>223</v>
      </c>
    </row>
    <row r="42" spans="1:13" ht="15.75">
      <c r="A42" s="2" t="s">
        <v>85</v>
      </c>
      <c r="B42" s="1" t="s">
        <v>86</v>
      </c>
      <c r="C42" s="13">
        <v>4981.3</v>
      </c>
      <c r="E42" s="40">
        <f t="shared" si="0"/>
        <v>4981.3</v>
      </c>
      <c r="F42" s="40">
        <f t="shared" si="1"/>
        <v>99.626000000000005</v>
      </c>
      <c r="G42" s="40">
        <f t="shared" si="2"/>
        <v>373.59750000000003</v>
      </c>
      <c r="H42" s="40">
        <f t="shared" si="3"/>
        <v>5454.5235000000002</v>
      </c>
      <c r="I42" s="40">
        <f t="shared" si="4"/>
        <v>872.72376000000008</v>
      </c>
      <c r="J42" s="40">
        <f t="shared" si="5"/>
        <v>6327.2472600000001</v>
      </c>
      <c r="L42" s="56" t="s">
        <v>202</v>
      </c>
      <c r="M42" s="56" t="s">
        <v>224</v>
      </c>
    </row>
    <row r="43" spans="1:13" ht="15.75" hidden="1">
      <c r="A43" s="2" t="s">
        <v>87</v>
      </c>
      <c r="B43" s="1" t="s">
        <v>88</v>
      </c>
      <c r="C43" s="13">
        <v>8874.0499999999993</v>
      </c>
      <c r="E43" s="40">
        <f t="shared" si="0"/>
        <v>8874.0499999999993</v>
      </c>
      <c r="F43" s="40">
        <f t="shared" si="1"/>
        <v>177.48099999999999</v>
      </c>
      <c r="G43" s="40">
        <f t="shared" si="2"/>
        <v>665.55374999999992</v>
      </c>
      <c r="H43" s="40">
        <f t="shared" si="3"/>
        <v>9717.0847499999982</v>
      </c>
      <c r="I43" s="40">
        <f t="shared" si="4"/>
        <v>1554.7335599999997</v>
      </c>
      <c r="J43" s="40">
        <f t="shared" si="5"/>
        <v>11271.818309999999</v>
      </c>
      <c r="L43" s="58" t="s">
        <v>188</v>
      </c>
      <c r="M43" s="58" t="s">
        <v>225</v>
      </c>
    </row>
    <row r="44" spans="1:13" ht="15.75" hidden="1">
      <c r="A44" s="2" t="s">
        <v>89</v>
      </c>
      <c r="B44" s="1" t="s">
        <v>90</v>
      </c>
      <c r="C44" s="13">
        <v>18936.98</v>
      </c>
      <c r="E44" s="40">
        <f t="shared" si="0"/>
        <v>18936.98</v>
      </c>
      <c r="F44" s="40">
        <f t="shared" si="1"/>
        <v>378.7396</v>
      </c>
      <c r="G44" s="40">
        <f t="shared" si="2"/>
        <v>1420.2735</v>
      </c>
      <c r="H44" s="40">
        <f t="shared" si="3"/>
        <v>20735.9931</v>
      </c>
      <c r="I44" s="40">
        <f t="shared" si="4"/>
        <v>3317.7588959999998</v>
      </c>
      <c r="J44" s="40">
        <f t="shared" si="5"/>
        <v>24053.751995999999</v>
      </c>
      <c r="L44" s="56" t="s">
        <v>193</v>
      </c>
      <c r="M44" s="56" t="s">
        <v>226</v>
      </c>
    </row>
    <row r="45" spans="1:13" ht="15.75" hidden="1">
      <c r="A45" s="2" t="s">
        <v>91</v>
      </c>
      <c r="B45" s="1" t="s">
        <v>92</v>
      </c>
      <c r="C45" s="13">
        <v>10005.06</v>
      </c>
      <c r="E45" s="40">
        <f t="shared" si="0"/>
        <v>10005.06</v>
      </c>
      <c r="F45" s="40">
        <f t="shared" si="1"/>
        <v>200.10120000000001</v>
      </c>
      <c r="G45" s="40">
        <f t="shared" si="2"/>
        <v>750.37949999999989</v>
      </c>
      <c r="H45" s="40">
        <f t="shared" si="3"/>
        <v>10955.540699999998</v>
      </c>
      <c r="I45" s="40">
        <f t="shared" si="4"/>
        <v>1752.8865119999996</v>
      </c>
      <c r="J45" s="40">
        <f t="shared" si="5"/>
        <v>12708.427211999997</v>
      </c>
      <c r="L45" s="56" t="s">
        <v>191</v>
      </c>
      <c r="M45" s="58" t="s">
        <v>227</v>
      </c>
    </row>
    <row r="46" spans="1:13" ht="15.75" hidden="1">
      <c r="A46" s="2" t="s">
        <v>93</v>
      </c>
      <c r="B46" s="1" t="s">
        <v>94</v>
      </c>
      <c r="C46" s="13">
        <v>37457.42</v>
      </c>
      <c r="E46" s="40">
        <f t="shared" si="0"/>
        <v>37457.42</v>
      </c>
      <c r="F46" s="40">
        <f t="shared" si="1"/>
        <v>749.14839999999992</v>
      </c>
      <c r="G46" s="40">
        <f t="shared" si="2"/>
        <v>2809.3064999999997</v>
      </c>
      <c r="H46" s="40">
        <f t="shared" si="3"/>
        <v>41015.874899999995</v>
      </c>
      <c r="I46" s="40">
        <f t="shared" si="4"/>
        <v>6562.5399839999991</v>
      </c>
      <c r="J46" s="40">
        <f t="shared" si="5"/>
        <v>47578.414883999998</v>
      </c>
      <c r="L46" s="56" t="s">
        <v>193</v>
      </c>
      <c r="M46" s="56" t="s">
        <v>228</v>
      </c>
    </row>
    <row r="47" spans="1:13" ht="15.75" hidden="1">
      <c r="A47" s="2" t="s">
        <v>95</v>
      </c>
      <c r="B47" s="1" t="s">
        <v>96</v>
      </c>
      <c r="C47" s="13">
        <v>5170.1000000000004</v>
      </c>
      <c r="E47" s="40">
        <f t="shared" si="0"/>
        <v>5170.1000000000004</v>
      </c>
      <c r="F47" s="40">
        <f t="shared" si="1"/>
        <v>103.40200000000002</v>
      </c>
      <c r="G47" s="40">
        <f t="shared" si="2"/>
        <v>387.75749999999999</v>
      </c>
      <c r="H47" s="40">
        <f t="shared" si="3"/>
        <v>5661.2595000000001</v>
      </c>
      <c r="I47" s="40">
        <f t="shared" si="4"/>
        <v>905.80151999999998</v>
      </c>
      <c r="J47" s="40">
        <f t="shared" si="5"/>
        <v>6567.0610200000001</v>
      </c>
      <c r="L47" s="56" t="s">
        <v>191</v>
      </c>
      <c r="M47" s="56" t="s">
        <v>229</v>
      </c>
    </row>
    <row r="48" spans="1:13" ht="15.75" hidden="1">
      <c r="A48" s="2" t="s">
        <v>97</v>
      </c>
      <c r="B48" s="1" t="s">
        <v>98</v>
      </c>
      <c r="C48" s="13">
        <v>7000.05</v>
      </c>
      <c r="E48" s="40">
        <f t="shared" si="0"/>
        <v>7000.05</v>
      </c>
      <c r="F48" s="40">
        <f t="shared" si="1"/>
        <v>140.001</v>
      </c>
      <c r="G48" s="40">
        <f t="shared" si="2"/>
        <v>525.00374999999997</v>
      </c>
      <c r="H48" s="40">
        <f t="shared" si="3"/>
        <v>7665.0547500000002</v>
      </c>
      <c r="I48" s="40">
        <f t="shared" si="4"/>
        <v>1226.40876</v>
      </c>
      <c r="J48" s="40">
        <f t="shared" si="5"/>
        <v>8891.4635099999996</v>
      </c>
      <c r="L48" s="58" t="s">
        <v>188</v>
      </c>
      <c r="M48" s="56" t="s">
        <v>230</v>
      </c>
    </row>
    <row r="49" spans="1:13" ht="15.75">
      <c r="A49" s="2" t="s">
        <v>99</v>
      </c>
      <c r="B49" s="1" t="s">
        <v>100</v>
      </c>
      <c r="C49" s="13">
        <v>4300.6000000000004</v>
      </c>
      <c r="E49" s="40">
        <f t="shared" si="0"/>
        <v>4300.6000000000004</v>
      </c>
      <c r="F49" s="40">
        <f t="shared" si="1"/>
        <v>86.012000000000015</v>
      </c>
      <c r="G49" s="40">
        <f t="shared" si="2"/>
        <v>322.54500000000002</v>
      </c>
      <c r="H49" s="40">
        <f t="shared" si="3"/>
        <v>4709.1570000000002</v>
      </c>
      <c r="I49" s="40">
        <f t="shared" si="4"/>
        <v>753.46512000000007</v>
      </c>
      <c r="J49" s="40">
        <f t="shared" si="5"/>
        <v>5462.62212</v>
      </c>
      <c r="L49" s="56" t="s">
        <v>202</v>
      </c>
      <c r="M49" s="56" t="s">
        <v>231</v>
      </c>
    </row>
    <row r="50" spans="1:13" ht="15.75" hidden="1">
      <c r="A50" s="2" t="s">
        <v>101</v>
      </c>
      <c r="B50" s="1" t="s">
        <v>102</v>
      </c>
      <c r="C50" s="13">
        <v>4333.2</v>
      </c>
      <c r="E50" s="40">
        <f t="shared" si="0"/>
        <v>4333.2</v>
      </c>
      <c r="F50" s="40">
        <f t="shared" si="1"/>
        <v>86.664000000000001</v>
      </c>
      <c r="G50" s="40">
        <f t="shared" si="2"/>
        <v>324.98999999999995</v>
      </c>
      <c r="H50" s="40">
        <f t="shared" si="3"/>
        <v>4744.8539999999994</v>
      </c>
      <c r="I50" s="40">
        <f t="shared" si="4"/>
        <v>759.17663999999991</v>
      </c>
      <c r="J50" s="40">
        <f t="shared" si="5"/>
        <v>5504.030639999999</v>
      </c>
      <c r="L50" s="56" t="s">
        <v>188</v>
      </c>
      <c r="M50" s="56" t="s">
        <v>232</v>
      </c>
    </row>
    <row r="51" spans="1:13" ht="15.75" hidden="1">
      <c r="A51" s="2" t="s">
        <v>103</v>
      </c>
      <c r="B51" s="1" t="s">
        <v>104</v>
      </c>
      <c r="C51" s="13">
        <v>2799.9</v>
      </c>
      <c r="E51" s="40">
        <f t="shared" si="0"/>
        <v>2799.9</v>
      </c>
      <c r="F51" s="40">
        <f t="shared" si="1"/>
        <v>55.998000000000005</v>
      </c>
      <c r="G51" s="40">
        <f t="shared" si="2"/>
        <v>209.99250000000001</v>
      </c>
      <c r="H51" s="40">
        <f t="shared" si="3"/>
        <v>3065.8905</v>
      </c>
      <c r="I51" s="40">
        <f t="shared" si="4"/>
        <v>490.54248000000001</v>
      </c>
      <c r="J51" s="40">
        <f t="shared" si="5"/>
        <v>3556.43298</v>
      </c>
      <c r="L51" s="56" t="s">
        <v>188</v>
      </c>
      <c r="M51" s="56" t="s">
        <v>233</v>
      </c>
    </row>
    <row r="52" spans="1:13" ht="15.75" hidden="1">
      <c r="A52" s="2" t="s">
        <v>105</v>
      </c>
      <c r="B52" s="1" t="s">
        <v>106</v>
      </c>
      <c r="C52" s="13">
        <v>2799.9</v>
      </c>
      <c r="E52" s="40">
        <f t="shared" si="0"/>
        <v>2799.9</v>
      </c>
      <c r="F52" s="40">
        <f t="shared" si="1"/>
        <v>55.998000000000005</v>
      </c>
      <c r="G52" s="40">
        <f t="shared" si="2"/>
        <v>209.99250000000001</v>
      </c>
      <c r="H52" s="40">
        <f t="shared" si="3"/>
        <v>3065.8905</v>
      </c>
      <c r="I52" s="40">
        <f t="shared" si="4"/>
        <v>490.54248000000001</v>
      </c>
      <c r="J52" s="40">
        <f t="shared" si="5"/>
        <v>3556.43298</v>
      </c>
      <c r="L52" s="56" t="s">
        <v>191</v>
      </c>
      <c r="M52" s="56" t="s">
        <v>234</v>
      </c>
    </row>
    <row r="53" spans="1:13" ht="15.75" hidden="1">
      <c r="A53" s="2" t="s">
        <v>107</v>
      </c>
      <c r="B53" s="1" t="s">
        <v>108</v>
      </c>
      <c r="C53" s="13">
        <v>39191.19</v>
      </c>
      <c r="E53" s="40">
        <f t="shared" si="0"/>
        <v>39191.19</v>
      </c>
      <c r="F53" s="40">
        <f t="shared" si="1"/>
        <v>783.82380000000012</v>
      </c>
      <c r="G53" s="40">
        <f t="shared" si="2"/>
        <v>2939.33925</v>
      </c>
      <c r="H53" s="40">
        <f t="shared" si="3"/>
        <v>42914.353049999998</v>
      </c>
      <c r="I53" s="40">
        <f t="shared" si="4"/>
        <v>6866.296488</v>
      </c>
      <c r="J53" s="40">
        <f t="shared" si="5"/>
        <v>49780.649537999998</v>
      </c>
      <c r="L53" s="56" t="s">
        <v>235</v>
      </c>
      <c r="M53" s="56" t="s">
        <v>236</v>
      </c>
    </row>
    <row r="54" spans="1:13" ht="15.75" hidden="1">
      <c r="A54" s="2" t="s">
        <v>109</v>
      </c>
      <c r="B54" s="1" t="s">
        <v>110</v>
      </c>
      <c r="C54" s="13">
        <v>6890.05</v>
      </c>
      <c r="E54" s="40">
        <f t="shared" si="0"/>
        <v>6890.05</v>
      </c>
      <c r="F54" s="40">
        <f t="shared" si="1"/>
        <v>137.80100000000002</v>
      </c>
      <c r="G54" s="40">
        <f t="shared" si="2"/>
        <v>516.75374999999997</v>
      </c>
      <c r="H54" s="40">
        <f t="shared" si="3"/>
        <v>7544.6047500000004</v>
      </c>
      <c r="I54" s="40">
        <f t="shared" si="4"/>
        <v>1207.1367600000001</v>
      </c>
      <c r="J54" s="40">
        <f t="shared" si="5"/>
        <v>8751.7415099999998</v>
      </c>
      <c r="L54" s="56" t="s">
        <v>193</v>
      </c>
      <c r="M54" s="58" t="s">
        <v>237</v>
      </c>
    </row>
    <row r="55" spans="1:13" ht="15.75" hidden="1">
      <c r="A55" s="2" t="s">
        <v>111</v>
      </c>
      <c r="B55" s="1" t="s">
        <v>112</v>
      </c>
      <c r="C55" s="13">
        <v>14750</v>
      </c>
      <c r="E55" s="40">
        <f t="shared" si="0"/>
        <v>14750</v>
      </c>
      <c r="F55" s="40">
        <f t="shared" si="1"/>
        <v>295</v>
      </c>
      <c r="G55" s="40">
        <f t="shared" si="2"/>
        <v>1106.25</v>
      </c>
      <c r="H55" s="40">
        <f t="shared" si="3"/>
        <v>16151.25</v>
      </c>
      <c r="I55" s="40">
        <f t="shared" si="4"/>
        <v>2584.2000000000003</v>
      </c>
      <c r="J55" s="40">
        <f t="shared" si="5"/>
        <v>18735.45</v>
      </c>
      <c r="L55" s="56" t="s">
        <v>195</v>
      </c>
      <c r="M55" s="56" t="s">
        <v>238</v>
      </c>
    </row>
    <row r="56" spans="1:13" ht="15.75" hidden="1">
      <c r="A56" s="2" t="s">
        <v>113</v>
      </c>
      <c r="B56" s="1" t="s">
        <v>114</v>
      </c>
      <c r="C56" s="13">
        <v>22243.64</v>
      </c>
      <c r="E56" s="40">
        <f t="shared" si="0"/>
        <v>22243.64</v>
      </c>
      <c r="F56" s="40">
        <f t="shared" si="1"/>
        <v>444.87279999999998</v>
      </c>
      <c r="G56" s="40">
        <f t="shared" si="2"/>
        <v>1668.2729999999999</v>
      </c>
      <c r="H56" s="40">
        <f t="shared" si="3"/>
        <v>24356.785800000001</v>
      </c>
      <c r="I56" s="40">
        <f t="shared" si="4"/>
        <v>3897.0857280000005</v>
      </c>
      <c r="J56" s="40">
        <f t="shared" si="5"/>
        <v>28253.871528000003</v>
      </c>
      <c r="L56" s="56" t="s">
        <v>193</v>
      </c>
      <c r="M56" s="56" t="s">
        <v>239</v>
      </c>
    </row>
    <row r="57" spans="1:13" ht="15.75">
      <c r="A57" s="2" t="s">
        <v>115</v>
      </c>
      <c r="B57" s="1" t="s">
        <v>116</v>
      </c>
      <c r="C57" s="13">
        <v>4000.6</v>
      </c>
      <c r="E57" s="40">
        <f t="shared" si="0"/>
        <v>4000.6</v>
      </c>
      <c r="F57" s="40">
        <f t="shared" si="1"/>
        <v>80.012</v>
      </c>
      <c r="G57" s="40">
        <f t="shared" si="2"/>
        <v>300.04499999999996</v>
      </c>
      <c r="H57" s="40">
        <f t="shared" si="3"/>
        <v>4380.6570000000002</v>
      </c>
      <c r="I57" s="40">
        <f t="shared" si="4"/>
        <v>700.90512000000001</v>
      </c>
      <c r="J57" s="40">
        <f t="shared" si="5"/>
        <v>5081.5621200000005</v>
      </c>
      <c r="L57" s="56" t="s">
        <v>202</v>
      </c>
      <c r="M57" s="56" t="s">
        <v>240</v>
      </c>
    </row>
    <row r="58" spans="1:13" ht="15.75" hidden="1">
      <c r="A58" s="2" t="s">
        <v>117</v>
      </c>
      <c r="B58" s="1" t="s">
        <v>118</v>
      </c>
      <c r="C58" s="13">
        <v>3000</v>
      </c>
      <c r="E58" s="40">
        <f t="shared" si="0"/>
        <v>3000</v>
      </c>
      <c r="F58" s="40">
        <f t="shared" si="1"/>
        <v>60</v>
      </c>
      <c r="G58" s="40">
        <f t="shared" si="2"/>
        <v>225</v>
      </c>
      <c r="H58" s="40">
        <f t="shared" si="3"/>
        <v>3285</v>
      </c>
      <c r="I58" s="40">
        <f t="shared" si="4"/>
        <v>525.6</v>
      </c>
      <c r="J58" s="40">
        <f t="shared" si="5"/>
        <v>3810.6</v>
      </c>
      <c r="L58" s="56" t="s">
        <v>188</v>
      </c>
      <c r="M58" s="56" t="s">
        <v>241</v>
      </c>
    </row>
    <row r="59" spans="1:13" ht="15.75" hidden="1">
      <c r="A59" s="2" t="s">
        <v>119</v>
      </c>
      <c r="B59" s="1" t="s">
        <v>120</v>
      </c>
      <c r="C59" s="13">
        <v>3499.95</v>
      </c>
      <c r="E59" s="40">
        <f t="shared" si="0"/>
        <v>3499.95</v>
      </c>
      <c r="F59" s="40">
        <f t="shared" si="1"/>
        <v>69.998999999999995</v>
      </c>
      <c r="G59" s="40">
        <f t="shared" si="2"/>
        <v>262.49624999999997</v>
      </c>
      <c r="H59" s="40">
        <f t="shared" si="3"/>
        <v>3832.4452499999998</v>
      </c>
      <c r="I59" s="40">
        <f t="shared" si="4"/>
        <v>613.19123999999999</v>
      </c>
      <c r="J59" s="40">
        <f t="shared" si="5"/>
        <v>4445.6364899999999</v>
      </c>
      <c r="L59" s="56" t="s">
        <v>188</v>
      </c>
      <c r="M59" s="56" t="s">
        <v>242</v>
      </c>
    </row>
    <row r="60" spans="1:13" ht="15.75">
      <c r="A60" s="2" t="s">
        <v>121</v>
      </c>
      <c r="B60" s="1" t="s">
        <v>122</v>
      </c>
      <c r="C60" s="13">
        <v>2169.61</v>
      </c>
      <c r="E60" s="40">
        <f t="shared" si="0"/>
        <v>2169.61</v>
      </c>
      <c r="F60" s="40">
        <f t="shared" si="1"/>
        <v>43.392200000000003</v>
      </c>
      <c r="G60" s="40">
        <f t="shared" si="2"/>
        <v>162.72075000000001</v>
      </c>
      <c r="H60" s="40">
        <f t="shared" si="3"/>
        <v>2375.7229499999999</v>
      </c>
      <c r="I60" s="40">
        <f t="shared" si="4"/>
        <v>380.11567199999996</v>
      </c>
      <c r="J60" s="40">
        <f t="shared" si="5"/>
        <v>2755.8386219999998</v>
      </c>
      <c r="L60" s="57" t="s">
        <v>202</v>
      </c>
      <c r="M60" s="57" t="s">
        <v>243</v>
      </c>
    </row>
    <row r="61" spans="1:13" ht="15.75" hidden="1">
      <c r="A61" s="2" t="s">
        <v>123</v>
      </c>
      <c r="B61" s="1" t="s">
        <v>124</v>
      </c>
      <c r="C61" s="13">
        <v>3899.88</v>
      </c>
      <c r="E61" s="40">
        <f t="shared" si="0"/>
        <v>3899.88</v>
      </c>
      <c r="F61" s="40">
        <f t="shared" si="1"/>
        <v>77.997600000000006</v>
      </c>
      <c r="G61" s="40">
        <f t="shared" si="2"/>
        <v>292.49099999999999</v>
      </c>
      <c r="H61" s="40">
        <f t="shared" si="3"/>
        <v>4270.3685999999998</v>
      </c>
      <c r="I61" s="40">
        <f t="shared" si="4"/>
        <v>683.25897599999996</v>
      </c>
      <c r="J61" s="40">
        <f t="shared" si="5"/>
        <v>4953.6275759999999</v>
      </c>
      <c r="L61" s="56" t="s">
        <v>188</v>
      </c>
      <c r="M61" s="56" t="s">
        <v>244</v>
      </c>
    </row>
    <row r="62" spans="1:13" ht="15.75" hidden="1">
      <c r="A62" s="2" t="s">
        <v>125</v>
      </c>
      <c r="B62" s="1" t="s">
        <v>126</v>
      </c>
      <c r="C62" s="13">
        <v>14118.52</v>
      </c>
      <c r="E62" s="40">
        <f t="shared" si="0"/>
        <v>14118.52</v>
      </c>
      <c r="F62" s="40">
        <f t="shared" si="1"/>
        <v>282.37040000000002</v>
      </c>
      <c r="G62" s="40">
        <f t="shared" si="2"/>
        <v>1058.8889999999999</v>
      </c>
      <c r="H62" s="40">
        <f t="shared" si="3"/>
        <v>15459.779399999999</v>
      </c>
      <c r="I62" s="40">
        <f t="shared" si="4"/>
        <v>2473.5647039999999</v>
      </c>
      <c r="J62" s="40">
        <f t="shared" si="5"/>
        <v>17933.344104</v>
      </c>
      <c r="L62" s="56" t="s">
        <v>245</v>
      </c>
      <c r="M62" s="56" t="s">
        <v>246</v>
      </c>
    </row>
    <row r="63" spans="1:13" ht="15.75">
      <c r="A63" s="2" t="s">
        <v>127</v>
      </c>
      <c r="B63" s="1" t="s">
        <v>128</v>
      </c>
      <c r="C63" s="13">
        <v>5811</v>
      </c>
      <c r="E63" s="40">
        <f t="shared" si="0"/>
        <v>5811</v>
      </c>
      <c r="F63" s="40">
        <f t="shared" si="1"/>
        <v>116.22</v>
      </c>
      <c r="G63" s="40">
        <f t="shared" si="2"/>
        <v>435.82499999999999</v>
      </c>
      <c r="H63" s="40">
        <f t="shared" si="3"/>
        <v>6363.0450000000001</v>
      </c>
      <c r="I63" s="40">
        <f t="shared" si="4"/>
        <v>1018.0872000000001</v>
      </c>
      <c r="J63" s="40">
        <f t="shared" si="5"/>
        <v>7381.1322</v>
      </c>
      <c r="L63" s="58" t="s">
        <v>202</v>
      </c>
      <c r="M63" s="58" t="s">
        <v>247</v>
      </c>
    </row>
    <row r="64" spans="1:13" ht="15.75" hidden="1">
      <c r="A64" s="2" t="s">
        <v>129</v>
      </c>
      <c r="B64" s="1" t="s">
        <v>130</v>
      </c>
      <c r="C64" s="13">
        <v>7700</v>
      </c>
      <c r="E64" s="40">
        <f t="shared" si="0"/>
        <v>7700</v>
      </c>
      <c r="F64" s="40">
        <f t="shared" si="1"/>
        <v>154</v>
      </c>
      <c r="G64" s="40">
        <f t="shared" si="2"/>
        <v>577.5</v>
      </c>
      <c r="H64" s="40">
        <f t="shared" si="3"/>
        <v>8431.5</v>
      </c>
      <c r="I64" s="40">
        <f t="shared" si="4"/>
        <v>1349.04</v>
      </c>
      <c r="J64" s="40">
        <f t="shared" si="5"/>
        <v>9780.5400000000009</v>
      </c>
      <c r="L64" s="56" t="s">
        <v>191</v>
      </c>
      <c r="M64" s="58" t="s">
        <v>248</v>
      </c>
    </row>
    <row r="65" spans="1:13" ht="15.75" hidden="1">
      <c r="A65" s="2" t="s">
        <v>131</v>
      </c>
      <c r="B65" s="1" t="s">
        <v>132</v>
      </c>
      <c r="C65" s="13">
        <v>8853.92</v>
      </c>
      <c r="E65" s="40">
        <f t="shared" si="0"/>
        <v>8853.92</v>
      </c>
      <c r="F65" s="40">
        <f t="shared" si="1"/>
        <v>177.07840000000002</v>
      </c>
      <c r="G65" s="40">
        <f t="shared" si="2"/>
        <v>664.04399999999998</v>
      </c>
      <c r="H65" s="40">
        <f t="shared" si="3"/>
        <v>9695.0424000000003</v>
      </c>
      <c r="I65" s="40">
        <f t="shared" si="4"/>
        <v>1551.206784</v>
      </c>
      <c r="J65" s="40">
        <f t="shared" si="5"/>
        <v>11246.249184</v>
      </c>
      <c r="L65" s="56" t="s">
        <v>191</v>
      </c>
      <c r="M65" s="56" t="s">
        <v>249</v>
      </c>
    </row>
    <row r="66" spans="1:13" ht="15.75" hidden="1">
      <c r="A66" s="2" t="s">
        <v>133</v>
      </c>
      <c r="B66" s="1" t="s">
        <v>134</v>
      </c>
      <c r="C66" s="13">
        <v>33224.46</v>
      </c>
      <c r="E66" s="40">
        <f t="shared" si="0"/>
        <v>33224.46</v>
      </c>
      <c r="F66" s="40">
        <f t="shared" si="1"/>
        <v>664.48919999999998</v>
      </c>
      <c r="G66" s="40">
        <f t="shared" si="2"/>
        <v>2491.8344999999999</v>
      </c>
      <c r="H66" s="40">
        <f t="shared" si="3"/>
        <v>36380.7837</v>
      </c>
      <c r="I66" s="40">
        <f t="shared" si="4"/>
        <v>5820.9253920000001</v>
      </c>
      <c r="J66" s="40">
        <f t="shared" si="5"/>
        <v>42201.709091999997</v>
      </c>
      <c r="L66" s="56" t="s">
        <v>245</v>
      </c>
      <c r="M66" s="56" t="s">
        <v>250</v>
      </c>
    </row>
    <row r="67" spans="1:13" ht="15.75" hidden="1">
      <c r="A67" s="2" t="s">
        <v>135</v>
      </c>
      <c r="B67" s="1" t="s">
        <v>136</v>
      </c>
      <c r="C67" s="13">
        <v>13800</v>
      </c>
      <c r="E67" s="40">
        <f t="shared" si="0"/>
        <v>13800</v>
      </c>
      <c r="F67" s="40">
        <f t="shared" si="1"/>
        <v>276</v>
      </c>
      <c r="G67" s="40">
        <f t="shared" si="2"/>
        <v>1035</v>
      </c>
      <c r="H67" s="40">
        <f t="shared" si="3"/>
        <v>15111</v>
      </c>
      <c r="I67" s="40">
        <f t="shared" si="4"/>
        <v>2417.7600000000002</v>
      </c>
      <c r="J67" s="40">
        <f t="shared" si="5"/>
        <v>17528.760000000002</v>
      </c>
      <c r="L67" s="56" t="s">
        <v>188</v>
      </c>
      <c r="M67" s="56" t="s">
        <v>251</v>
      </c>
    </row>
    <row r="68" spans="1:13" ht="15.75" hidden="1">
      <c r="A68" s="2" t="s">
        <v>137</v>
      </c>
      <c r="B68" s="1" t="s">
        <v>138</v>
      </c>
      <c r="C68" s="13">
        <v>6868.75</v>
      </c>
      <c r="E68" s="40">
        <f t="shared" si="0"/>
        <v>6868.75</v>
      </c>
      <c r="F68" s="40">
        <f t="shared" si="1"/>
        <v>137.375</v>
      </c>
      <c r="G68" s="40">
        <f t="shared" si="2"/>
        <v>515.15625</v>
      </c>
      <c r="H68" s="40">
        <f t="shared" si="3"/>
        <v>7521.28125</v>
      </c>
      <c r="I68" s="40">
        <f t="shared" si="4"/>
        <v>1203.405</v>
      </c>
      <c r="J68" s="40">
        <f t="shared" si="5"/>
        <v>8724.6862500000007</v>
      </c>
      <c r="L68" s="56" t="s">
        <v>193</v>
      </c>
      <c r="M68" s="56" t="s">
        <v>252</v>
      </c>
    </row>
    <row r="69" spans="1:13" ht="15.75" hidden="1">
      <c r="A69" s="2" t="s">
        <v>139</v>
      </c>
      <c r="B69" s="1" t="s">
        <v>140</v>
      </c>
      <c r="C69" s="13">
        <v>18515.96</v>
      </c>
      <c r="E69" s="40">
        <f t="shared" si="0"/>
        <v>18515.96</v>
      </c>
      <c r="F69" s="40">
        <f t="shared" si="1"/>
        <v>370.31919999999997</v>
      </c>
      <c r="G69" s="40">
        <f t="shared" si="2"/>
        <v>1388.6969999999999</v>
      </c>
      <c r="H69" s="40">
        <f t="shared" si="3"/>
        <v>20274.976200000001</v>
      </c>
      <c r="I69" s="40">
        <f t="shared" si="4"/>
        <v>3243.9961920000001</v>
      </c>
      <c r="J69" s="40">
        <f t="shared" si="5"/>
        <v>23518.972392</v>
      </c>
      <c r="L69" s="56" t="s">
        <v>191</v>
      </c>
      <c r="M69" s="56" t="s">
        <v>253</v>
      </c>
    </row>
    <row r="70" spans="1:13" ht="15.75">
      <c r="A70" s="2" t="s">
        <v>141</v>
      </c>
      <c r="B70" s="1" t="s">
        <v>142</v>
      </c>
      <c r="C70" s="13">
        <v>6129.92</v>
      </c>
      <c r="E70" s="40">
        <f t="shared" si="0"/>
        <v>6129.92</v>
      </c>
      <c r="F70" s="40">
        <f t="shared" si="1"/>
        <v>122.5984</v>
      </c>
      <c r="G70" s="40">
        <f t="shared" si="2"/>
        <v>459.74399999999997</v>
      </c>
      <c r="H70" s="40">
        <f t="shared" si="3"/>
        <v>6712.2623999999996</v>
      </c>
      <c r="I70" s="40">
        <f t="shared" si="4"/>
        <v>1073.961984</v>
      </c>
      <c r="J70" s="40">
        <f t="shared" si="5"/>
        <v>7786.2243839999992</v>
      </c>
      <c r="L70" s="56" t="s">
        <v>202</v>
      </c>
      <c r="M70" s="58" t="s">
        <v>254</v>
      </c>
    </row>
    <row r="71" spans="1:13" ht="15.75" hidden="1">
      <c r="A71" s="2" t="s">
        <v>143</v>
      </c>
      <c r="B71" s="1" t="s">
        <v>144</v>
      </c>
      <c r="C71" s="13">
        <v>16380.55</v>
      </c>
      <c r="E71" s="40">
        <f t="shared" si="0"/>
        <v>16380.55</v>
      </c>
      <c r="F71" s="40">
        <f t="shared" si="1"/>
        <v>327.61099999999999</v>
      </c>
      <c r="G71" s="40">
        <f t="shared" si="2"/>
        <v>1228.54125</v>
      </c>
      <c r="H71" s="40">
        <f t="shared" si="3"/>
        <v>17936.702249999998</v>
      </c>
      <c r="I71" s="40">
        <f t="shared" si="4"/>
        <v>2869.8723599999998</v>
      </c>
      <c r="J71" s="40">
        <f t="shared" si="5"/>
        <v>20806.57461</v>
      </c>
      <c r="L71" s="56" t="s">
        <v>235</v>
      </c>
      <c r="M71" s="56" t="s">
        <v>255</v>
      </c>
    </row>
    <row r="72" spans="1:13" ht="15.75" hidden="1">
      <c r="A72" s="2" t="s">
        <v>145</v>
      </c>
      <c r="B72" s="1" t="s">
        <v>146</v>
      </c>
      <c r="C72" s="13">
        <v>8499.9500000000007</v>
      </c>
      <c r="E72" s="40">
        <f t="shared" si="0"/>
        <v>8499.9500000000007</v>
      </c>
      <c r="F72" s="40">
        <f t="shared" si="1"/>
        <v>169.99900000000002</v>
      </c>
      <c r="G72" s="40">
        <f t="shared" si="2"/>
        <v>637.49625000000003</v>
      </c>
      <c r="H72" s="40">
        <f t="shared" si="3"/>
        <v>9307.4452500000007</v>
      </c>
      <c r="I72" s="40">
        <f t="shared" si="4"/>
        <v>1489.1912400000001</v>
      </c>
      <c r="J72" s="40">
        <f t="shared" si="5"/>
        <v>10796.636490000001</v>
      </c>
      <c r="L72" s="56" t="s">
        <v>188</v>
      </c>
      <c r="M72" s="56" t="s">
        <v>256</v>
      </c>
    </row>
    <row r="73" spans="1:13" ht="15.75" hidden="1">
      <c r="A73" s="2" t="s">
        <v>147</v>
      </c>
      <c r="B73" s="1" t="s">
        <v>148</v>
      </c>
      <c r="C73" s="13">
        <v>6035.05</v>
      </c>
      <c r="E73" s="40">
        <f t="shared" si="0"/>
        <v>6035.05</v>
      </c>
      <c r="F73" s="40">
        <f t="shared" si="1"/>
        <v>120.70100000000001</v>
      </c>
      <c r="G73" s="40">
        <f t="shared" si="2"/>
        <v>452.62875000000003</v>
      </c>
      <c r="H73" s="40">
        <f t="shared" si="3"/>
        <v>6608.3797500000001</v>
      </c>
      <c r="I73" s="40">
        <f t="shared" si="4"/>
        <v>1057.34076</v>
      </c>
      <c r="J73" s="40">
        <f t="shared" si="5"/>
        <v>7665.7205100000001</v>
      </c>
      <c r="L73" s="56" t="s">
        <v>188</v>
      </c>
      <c r="M73" s="58" t="s">
        <v>257</v>
      </c>
    </row>
    <row r="75" spans="1:13" s="7" customFormat="1">
      <c r="A75" s="15"/>
      <c r="C75" s="7" t="s">
        <v>149</v>
      </c>
      <c r="E75" s="38" t="s">
        <v>149</v>
      </c>
      <c r="F75" s="38" t="s">
        <v>149</v>
      </c>
      <c r="G75" s="38" t="s">
        <v>149</v>
      </c>
      <c r="H75" s="38" t="s">
        <v>149</v>
      </c>
      <c r="I75" s="38" t="s">
        <v>149</v>
      </c>
      <c r="J75" s="38" t="s">
        <v>149</v>
      </c>
    </row>
    <row r="76" spans="1:13" ht="13.5" thickBot="1">
      <c r="A76" s="18" t="s">
        <v>150</v>
      </c>
      <c r="B76" s="1" t="s">
        <v>151</v>
      </c>
      <c r="C76" s="17">
        <v>635395.17000000004</v>
      </c>
      <c r="E76" s="41">
        <f>SUM(E11:E73)</f>
        <v>635395.16999999993</v>
      </c>
      <c r="F76" s="41">
        <f t="shared" ref="F76:J76" si="6">SUM(F11:F73)</f>
        <v>12707.903399999999</v>
      </c>
      <c r="G76" s="41">
        <f t="shared" si="6"/>
        <v>47654.637749999994</v>
      </c>
      <c r="H76" s="41">
        <f t="shared" si="6"/>
        <v>695757.71114999999</v>
      </c>
      <c r="I76" s="41">
        <f t="shared" si="6"/>
        <v>111321.23378399998</v>
      </c>
      <c r="J76" s="41">
        <f t="shared" si="6"/>
        <v>807078.9449339998</v>
      </c>
    </row>
    <row r="77" spans="1:13" ht="12" thickTop="1"/>
    <row r="78" spans="1:13">
      <c r="C78" s="1" t="s">
        <v>151</v>
      </c>
    </row>
    <row r="79" spans="1:13">
      <c r="A79" s="2" t="s">
        <v>151</v>
      </c>
      <c r="B79" s="1" t="s">
        <v>151</v>
      </c>
      <c r="C79" s="16"/>
    </row>
  </sheetData>
  <autoFilter ref="A10:M73">
    <filterColumn colId="11">
      <filters>
        <filter val="COST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9"/>
  <sheetViews>
    <sheetView workbookViewId="0">
      <pane xSplit="2" ySplit="10" topLeftCell="F38" activePane="bottomRight" state="frozen"/>
      <selection pane="topRight" activeCell="C1" sqref="C1"/>
      <selection pane="bottomLeft" activeCell="A11" sqref="A11"/>
      <selection pane="bottomRight" activeCell="G76" sqref="G76"/>
    </sheetView>
  </sheetViews>
  <sheetFormatPr baseColWidth="10" defaultRowHeight="11.25"/>
  <cols>
    <col min="1" max="1" width="8.28515625" style="2" customWidth="1"/>
    <col min="2" max="2" width="27.42578125" style="1" customWidth="1"/>
    <col min="3" max="3" width="12.5703125" style="1" customWidth="1"/>
    <col min="4" max="4" width="11.85546875" style="1" customWidth="1"/>
    <col min="5" max="5" width="13.5703125" style="1" bestFit="1" customWidth="1"/>
    <col min="6" max="6" width="14.5703125" style="1" bestFit="1" customWidth="1"/>
    <col min="7" max="8" width="13" style="1" bestFit="1" customWidth="1"/>
    <col min="9" max="9" width="11.85546875" style="1" customWidth="1"/>
    <col min="10" max="10" width="12" style="1" customWidth="1"/>
    <col min="11" max="11" width="13" style="1" customWidth="1"/>
    <col min="12" max="12" width="10.7109375" style="1" customWidth="1"/>
    <col min="13" max="13" width="10.28515625" style="1" customWidth="1"/>
    <col min="14" max="14" width="13" style="1" bestFit="1" customWidth="1"/>
    <col min="15" max="15" width="12" style="1" customWidth="1"/>
    <col min="16" max="16384" width="11.42578125" style="1"/>
  </cols>
  <sheetData>
    <row r="1" spans="1:15" ht="18" customHeight="1">
      <c r="A1" s="3" t="s">
        <v>0</v>
      </c>
      <c r="B1" s="43" t="s">
        <v>151</v>
      </c>
      <c r="C1" s="44"/>
    </row>
    <row r="2" spans="1:15" ht="24.95" customHeight="1">
      <c r="A2" s="4" t="s">
        <v>1</v>
      </c>
      <c r="B2" s="20" t="s">
        <v>2</v>
      </c>
      <c r="C2" s="21"/>
    </row>
    <row r="3" spans="1:15" ht="15.75">
      <c r="B3" s="22" t="s">
        <v>3</v>
      </c>
      <c r="C3" s="23"/>
      <c r="D3" s="7"/>
    </row>
    <row r="4" spans="1:15" ht="15">
      <c r="B4" s="24" t="s">
        <v>4</v>
      </c>
      <c r="C4" s="23"/>
      <c r="D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10" t="s">
        <v>20</v>
      </c>
      <c r="O8" s="11" t="s">
        <v>21</v>
      </c>
    </row>
    <row r="9" spans="1:15" ht="12" thickTop="1">
      <c r="A9" s="12" t="s">
        <v>22</v>
      </c>
    </row>
    <row r="11" spans="1:15">
      <c r="A11" s="2" t="s">
        <v>23</v>
      </c>
      <c r="B11" s="1" t="s">
        <v>24</v>
      </c>
      <c r="C11" s="13">
        <v>3000</v>
      </c>
      <c r="D11" s="13">
        <v>600</v>
      </c>
      <c r="E11" s="13">
        <v>3600</v>
      </c>
      <c r="F11" s="13">
        <v>0</v>
      </c>
      <c r="G11" s="13">
        <v>985.12</v>
      </c>
      <c r="H11" s="13">
        <v>0</v>
      </c>
      <c r="I11" s="13">
        <v>180.27</v>
      </c>
      <c r="J11" s="13">
        <v>74.48</v>
      </c>
      <c r="K11" s="13">
        <v>0</v>
      </c>
      <c r="L11" s="14">
        <v>-7.0000000000000007E-2</v>
      </c>
      <c r="M11" s="13">
        <v>0</v>
      </c>
      <c r="N11" s="13">
        <v>1239.8</v>
      </c>
      <c r="O11" s="13">
        <v>2360.1999999999998</v>
      </c>
    </row>
    <row r="12" spans="1:15">
      <c r="A12" s="2" t="s">
        <v>25</v>
      </c>
      <c r="B12" s="1" t="s">
        <v>26</v>
      </c>
      <c r="C12" s="13">
        <v>2750.1</v>
      </c>
      <c r="D12" s="13">
        <v>16500</v>
      </c>
      <c r="E12" s="13">
        <v>19250.099999999999</v>
      </c>
      <c r="F12" s="13">
        <v>0</v>
      </c>
      <c r="G12" s="13">
        <v>1345</v>
      </c>
      <c r="H12" s="13">
        <v>0</v>
      </c>
      <c r="I12" s="13">
        <v>3959.68</v>
      </c>
      <c r="J12" s="13">
        <v>313.32</v>
      </c>
      <c r="K12" s="13">
        <v>0</v>
      </c>
      <c r="L12" s="14">
        <v>-0.1</v>
      </c>
      <c r="M12" s="13">
        <v>0</v>
      </c>
      <c r="N12" s="13">
        <v>5617.9</v>
      </c>
      <c r="O12" s="13">
        <v>13632.2</v>
      </c>
    </row>
    <row r="13" spans="1:15">
      <c r="A13" s="2" t="s">
        <v>27</v>
      </c>
      <c r="B13" s="1" t="s">
        <v>28</v>
      </c>
      <c r="C13" s="13">
        <v>2500.0500000000002</v>
      </c>
      <c r="D13" s="13">
        <v>17557.71</v>
      </c>
      <c r="E13" s="13">
        <v>20057.759999999998</v>
      </c>
      <c r="F13" s="13">
        <v>0</v>
      </c>
      <c r="G13" s="13">
        <v>500</v>
      </c>
      <c r="H13" s="13">
        <v>0</v>
      </c>
      <c r="I13" s="13">
        <v>4201.9799999999996</v>
      </c>
      <c r="J13" s="13">
        <v>154.59</v>
      </c>
      <c r="K13" s="13">
        <v>0</v>
      </c>
      <c r="L13" s="14">
        <v>-0.01</v>
      </c>
      <c r="M13" s="13">
        <v>0</v>
      </c>
      <c r="N13" s="13">
        <v>4856.5600000000004</v>
      </c>
      <c r="O13" s="13">
        <v>15201.2</v>
      </c>
    </row>
    <row r="14" spans="1:15">
      <c r="A14" s="2" t="s">
        <v>29</v>
      </c>
      <c r="B14" s="1" t="s">
        <v>30</v>
      </c>
      <c r="C14" s="13">
        <v>4800.0600000000004</v>
      </c>
      <c r="D14" s="13">
        <v>9000</v>
      </c>
      <c r="E14" s="13">
        <v>13800.06</v>
      </c>
      <c r="F14" s="13">
        <v>15</v>
      </c>
      <c r="G14" s="13">
        <v>776.19</v>
      </c>
      <c r="H14" s="13">
        <v>0</v>
      </c>
      <c r="I14" s="13">
        <v>2477.15</v>
      </c>
      <c r="J14" s="13">
        <v>131.07</v>
      </c>
      <c r="K14" s="13">
        <v>0</v>
      </c>
      <c r="L14" s="13">
        <v>0.05</v>
      </c>
      <c r="M14" s="13">
        <v>0</v>
      </c>
      <c r="N14" s="13">
        <v>3399.46</v>
      </c>
      <c r="O14" s="13">
        <v>10400.6</v>
      </c>
    </row>
    <row r="15" spans="1:15">
      <c r="A15" s="2" t="s">
        <v>31</v>
      </c>
      <c r="B15" s="1" t="s">
        <v>32</v>
      </c>
      <c r="C15" s="13">
        <v>2500.0500000000002</v>
      </c>
      <c r="D15" s="13">
        <v>3000</v>
      </c>
      <c r="E15" s="13">
        <v>5500.05</v>
      </c>
      <c r="F15" s="13">
        <v>0</v>
      </c>
      <c r="G15" s="13">
        <v>0</v>
      </c>
      <c r="H15" s="13">
        <v>0</v>
      </c>
      <c r="I15" s="13">
        <v>627.54999999999995</v>
      </c>
      <c r="J15" s="13">
        <v>134.53</v>
      </c>
      <c r="K15" s="13">
        <v>0</v>
      </c>
      <c r="L15" s="13">
        <v>0.17</v>
      </c>
      <c r="M15" s="13">
        <v>0</v>
      </c>
      <c r="N15" s="13">
        <v>762.25</v>
      </c>
      <c r="O15" s="13">
        <v>4737.8</v>
      </c>
    </row>
    <row r="16" spans="1:15">
      <c r="A16" s="2" t="s">
        <v>33</v>
      </c>
      <c r="B16" s="1" t="s">
        <v>34</v>
      </c>
      <c r="C16" s="13">
        <v>5000.1000000000004</v>
      </c>
      <c r="D16" s="13">
        <v>22000</v>
      </c>
      <c r="E16" s="13">
        <v>27000.1</v>
      </c>
      <c r="F16" s="13">
        <v>0</v>
      </c>
      <c r="G16" s="13">
        <v>2245</v>
      </c>
      <c r="H16" s="13">
        <v>0</v>
      </c>
      <c r="I16" s="13">
        <v>6284.68</v>
      </c>
      <c r="J16" s="13">
        <v>227.73</v>
      </c>
      <c r="K16" s="13">
        <v>0</v>
      </c>
      <c r="L16" s="14">
        <v>-0.09</v>
      </c>
      <c r="M16" s="13">
        <v>2766.38</v>
      </c>
      <c r="N16" s="13">
        <v>11523.7</v>
      </c>
      <c r="O16" s="13">
        <v>15476.4</v>
      </c>
    </row>
    <row r="17" spans="1:15">
      <c r="A17" s="2" t="s">
        <v>35</v>
      </c>
      <c r="B17" s="1" t="s">
        <v>36</v>
      </c>
      <c r="C17" s="13">
        <v>3000</v>
      </c>
      <c r="D17" s="13">
        <v>4000</v>
      </c>
      <c r="E17" s="13">
        <v>7000</v>
      </c>
      <c r="F17" s="13">
        <v>0</v>
      </c>
      <c r="G17" s="13">
        <v>894.92</v>
      </c>
      <c r="H17" s="13">
        <v>0</v>
      </c>
      <c r="I17" s="13">
        <v>947.94</v>
      </c>
      <c r="J17" s="13">
        <v>142.43</v>
      </c>
      <c r="K17" s="13">
        <v>0</v>
      </c>
      <c r="L17" s="14">
        <v>-0.09</v>
      </c>
      <c r="M17" s="13">
        <v>0</v>
      </c>
      <c r="N17" s="13">
        <v>1985.2</v>
      </c>
      <c r="O17" s="13">
        <v>5014.8</v>
      </c>
    </row>
    <row r="18" spans="1:15">
      <c r="A18" s="2" t="s">
        <v>37</v>
      </c>
      <c r="B18" s="1" t="s">
        <v>38</v>
      </c>
      <c r="C18" s="13">
        <v>2500.0500000000002</v>
      </c>
      <c r="D18" s="13">
        <v>3255</v>
      </c>
      <c r="E18" s="13">
        <v>5755.05</v>
      </c>
      <c r="F18" s="13">
        <v>0</v>
      </c>
      <c r="G18" s="13">
        <v>0</v>
      </c>
      <c r="H18" s="13">
        <v>0</v>
      </c>
      <c r="I18" s="13">
        <v>682.02</v>
      </c>
      <c r="J18" s="13">
        <v>268.79000000000002</v>
      </c>
      <c r="K18" s="13">
        <v>0</v>
      </c>
      <c r="L18" s="14">
        <v>-0.16</v>
      </c>
      <c r="M18" s="13">
        <v>0</v>
      </c>
      <c r="N18" s="13">
        <v>950.65</v>
      </c>
      <c r="O18" s="13">
        <v>4804.3999999999996</v>
      </c>
    </row>
    <row r="19" spans="1:15">
      <c r="A19" s="2" t="s">
        <v>39</v>
      </c>
      <c r="B19" s="1" t="s">
        <v>40</v>
      </c>
      <c r="C19" s="13">
        <v>7500</v>
      </c>
      <c r="D19" s="13">
        <v>0</v>
      </c>
      <c r="E19" s="13">
        <v>7500</v>
      </c>
      <c r="F19" s="13">
        <v>0</v>
      </c>
      <c r="G19" s="13">
        <v>0</v>
      </c>
      <c r="H19" s="13">
        <v>0</v>
      </c>
      <c r="I19" s="13">
        <v>1054.74</v>
      </c>
      <c r="J19" s="13">
        <v>204.22</v>
      </c>
      <c r="K19" s="13">
        <v>0</v>
      </c>
      <c r="L19" s="13">
        <v>0.04</v>
      </c>
      <c r="M19" s="13">
        <v>0</v>
      </c>
      <c r="N19" s="13">
        <v>1259</v>
      </c>
      <c r="O19" s="13">
        <v>6241</v>
      </c>
    </row>
    <row r="20" spans="1:15">
      <c r="A20" s="2" t="s">
        <v>41</v>
      </c>
      <c r="B20" s="1" t="s">
        <v>42</v>
      </c>
      <c r="C20" s="13">
        <v>2500.0500000000002</v>
      </c>
      <c r="D20" s="13">
        <v>4390</v>
      </c>
      <c r="E20" s="13">
        <v>6890.05</v>
      </c>
      <c r="F20" s="13">
        <v>0</v>
      </c>
      <c r="G20" s="13">
        <v>0</v>
      </c>
      <c r="H20" s="13">
        <v>0</v>
      </c>
      <c r="I20" s="13">
        <v>924.45</v>
      </c>
      <c r="J20" s="13">
        <v>62.06</v>
      </c>
      <c r="K20" s="13">
        <v>0</v>
      </c>
      <c r="L20" s="14">
        <v>-0.06</v>
      </c>
      <c r="M20" s="13">
        <v>0</v>
      </c>
      <c r="N20" s="13">
        <v>986.45</v>
      </c>
      <c r="O20" s="13">
        <v>5903.6</v>
      </c>
    </row>
    <row r="21" spans="1:15">
      <c r="A21" s="2" t="s">
        <v>43</v>
      </c>
      <c r="B21" s="1" t="s">
        <v>44</v>
      </c>
      <c r="C21" s="13">
        <v>1200.5999999999999</v>
      </c>
      <c r="D21" s="13">
        <v>2730</v>
      </c>
      <c r="E21" s="13">
        <v>3930.6</v>
      </c>
      <c r="F21" s="13">
        <v>0</v>
      </c>
      <c r="G21" s="13">
        <v>1483</v>
      </c>
      <c r="H21" s="13">
        <v>0</v>
      </c>
      <c r="I21" s="13">
        <v>337.93</v>
      </c>
      <c r="J21" s="13">
        <v>95.27</v>
      </c>
      <c r="K21" s="13">
        <v>0</v>
      </c>
      <c r="L21" s="13">
        <v>0</v>
      </c>
      <c r="M21" s="13">
        <v>0</v>
      </c>
      <c r="N21" s="13">
        <v>1916.2</v>
      </c>
      <c r="O21" s="13">
        <v>2014.4</v>
      </c>
    </row>
    <row r="22" spans="1:15">
      <c r="A22" s="2" t="s">
        <v>45</v>
      </c>
      <c r="B22" s="1" t="s">
        <v>46</v>
      </c>
      <c r="C22" s="13">
        <v>2200.0500000000002</v>
      </c>
      <c r="D22" s="13">
        <v>1800</v>
      </c>
      <c r="E22" s="13">
        <v>4000.05</v>
      </c>
      <c r="F22" s="13">
        <v>0</v>
      </c>
      <c r="G22" s="13">
        <v>0</v>
      </c>
      <c r="H22" s="13">
        <v>0</v>
      </c>
      <c r="I22" s="13">
        <v>349.04</v>
      </c>
      <c r="J22" s="13">
        <v>54.61</v>
      </c>
      <c r="K22" s="13">
        <v>0</v>
      </c>
      <c r="L22" s="13">
        <v>0</v>
      </c>
      <c r="M22" s="13">
        <v>0</v>
      </c>
      <c r="N22" s="13">
        <v>403.65</v>
      </c>
      <c r="O22" s="13">
        <v>3596.4</v>
      </c>
    </row>
    <row r="23" spans="1:15">
      <c r="A23" s="2" t="s">
        <v>47</v>
      </c>
      <c r="B23" s="1" t="s">
        <v>48</v>
      </c>
      <c r="C23" s="13">
        <v>1200.5999999999999</v>
      </c>
      <c r="D23" s="13">
        <v>2702</v>
      </c>
      <c r="E23" s="13">
        <v>3902.6</v>
      </c>
      <c r="F23" s="13">
        <v>0</v>
      </c>
      <c r="G23" s="13">
        <v>0</v>
      </c>
      <c r="H23" s="13">
        <v>0</v>
      </c>
      <c r="I23" s="13">
        <v>333.45</v>
      </c>
      <c r="J23" s="13">
        <v>0</v>
      </c>
      <c r="K23" s="13">
        <v>0</v>
      </c>
      <c r="L23" s="13">
        <v>0.15</v>
      </c>
      <c r="M23" s="13">
        <v>0</v>
      </c>
      <c r="N23" s="13">
        <v>333.6</v>
      </c>
      <c r="O23" s="13">
        <v>3569</v>
      </c>
    </row>
    <row r="24" spans="1:15">
      <c r="A24" s="2" t="s">
        <v>49</v>
      </c>
      <c r="B24" s="1" t="s">
        <v>50</v>
      </c>
      <c r="C24" s="13">
        <v>3249.9</v>
      </c>
      <c r="D24" s="13">
        <v>649.98</v>
      </c>
      <c r="E24" s="13">
        <v>3899.88</v>
      </c>
      <c r="F24" s="13">
        <v>0</v>
      </c>
      <c r="G24" s="13">
        <v>1250</v>
      </c>
      <c r="H24" s="13">
        <v>0</v>
      </c>
      <c r="I24" s="13">
        <v>333.01</v>
      </c>
      <c r="J24" s="13">
        <v>110.24</v>
      </c>
      <c r="K24" s="13">
        <v>0</v>
      </c>
      <c r="L24" s="14">
        <v>-0.17</v>
      </c>
      <c r="M24" s="13">
        <v>0</v>
      </c>
      <c r="N24" s="13">
        <v>1693.08</v>
      </c>
      <c r="O24" s="13">
        <v>2206.8000000000002</v>
      </c>
    </row>
    <row r="25" spans="1:15">
      <c r="A25" s="2" t="s">
        <v>51</v>
      </c>
      <c r="B25" s="1" t="s">
        <v>52</v>
      </c>
      <c r="C25" s="13">
        <v>1200.5999999999999</v>
      </c>
      <c r="D25" s="13">
        <v>10355.219999999999</v>
      </c>
      <c r="E25" s="13">
        <v>11555.82</v>
      </c>
      <c r="F25" s="13">
        <v>0</v>
      </c>
      <c r="G25" s="13">
        <v>2500</v>
      </c>
      <c r="H25" s="13">
        <v>0</v>
      </c>
      <c r="I25" s="13">
        <v>1949.3</v>
      </c>
      <c r="J25" s="13">
        <v>79.150000000000006</v>
      </c>
      <c r="K25" s="13">
        <v>0</v>
      </c>
      <c r="L25" s="14">
        <v>-0.03</v>
      </c>
      <c r="M25" s="13">
        <v>0</v>
      </c>
      <c r="N25" s="13">
        <v>4528.42</v>
      </c>
      <c r="O25" s="13">
        <v>7027.4</v>
      </c>
    </row>
    <row r="26" spans="1:15">
      <c r="A26" s="2" t="s">
        <v>53</v>
      </c>
      <c r="B26" s="1" t="s">
        <v>54</v>
      </c>
      <c r="C26" s="13">
        <v>1200.5999999999999</v>
      </c>
      <c r="D26" s="13">
        <v>5600</v>
      </c>
      <c r="E26" s="13">
        <v>6800.6</v>
      </c>
      <c r="F26" s="13">
        <v>0</v>
      </c>
      <c r="G26" s="13">
        <v>0</v>
      </c>
      <c r="H26" s="13">
        <v>0</v>
      </c>
      <c r="I26" s="13">
        <v>905.35</v>
      </c>
      <c r="J26" s="13">
        <v>62.89</v>
      </c>
      <c r="K26" s="13">
        <v>0</v>
      </c>
      <c r="L26" s="14">
        <v>-0.04</v>
      </c>
      <c r="M26" s="13">
        <v>0</v>
      </c>
      <c r="N26" s="13">
        <v>968.2</v>
      </c>
      <c r="O26" s="13">
        <v>5832.4</v>
      </c>
    </row>
    <row r="27" spans="1:15">
      <c r="A27" s="2" t="s">
        <v>55</v>
      </c>
      <c r="B27" s="1" t="s">
        <v>56</v>
      </c>
      <c r="C27" s="13">
        <v>2500.0500000000002</v>
      </c>
      <c r="D27" s="13">
        <v>16500</v>
      </c>
      <c r="E27" s="13">
        <v>19000.05</v>
      </c>
      <c r="F27" s="13">
        <v>0</v>
      </c>
      <c r="G27" s="13">
        <v>0</v>
      </c>
      <c r="H27" s="13">
        <v>0</v>
      </c>
      <c r="I27" s="13">
        <v>3884.67</v>
      </c>
      <c r="J27" s="13">
        <v>290.86</v>
      </c>
      <c r="K27" s="13">
        <v>0</v>
      </c>
      <c r="L27" s="14">
        <v>-0.08</v>
      </c>
      <c r="M27" s="13">
        <v>0</v>
      </c>
      <c r="N27" s="13">
        <v>4175.45</v>
      </c>
      <c r="O27" s="13">
        <v>14824.6</v>
      </c>
    </row>
    <row r="28" spans="1:15">
      <c r="A28" s="2" t="s">
        <v>57</v>
      </c>
      <c r="B28" s="1" t="s">
        <v>58</v>
      </c>
      <c r="C28" s="13">
        <v>1200.5999999999999</v>
      </c>
      <c r="D28" s="13">
        <v>3080.7</v>
      </c>
      <c r="E28" s="13">
        <v>4281.3</v>
      </c>
      <c r="F28" s="13">
        <v>0</v>
      </c>
      <c r="G28" s="13">
        <v>0</v>
      </c>
      <c r="H28" s="13">
        <v>0</v>
      </c>
      <c r="I28" s="13">
        <v>394.75</v>
      </c>
      <c r="J28" s="13">
        <v>108.69</v>
      </c>
      <c r="K28" s="13">
        <v>0</v>
      </c>
      <c r="L28" s="14">
        <v>-0.14000000000000001</v>
      </c>
      <c r="M28" s="13">
        <v>0</v>
      </c>
      <c r="N28" s="13">
        <v>503.3</v>
      </c>
      <c r="O28" s="13">
        <v>3778</v>
      </c>
    </row>
    <row r="29" spans="1:15">
      <c r="A29" s="2" t="s">
        <v>59</v>
      </c>
      <c r="B29" s="1" t="s">
        <v>60</v>
      </c>
      <c r="C29" s="13">
        <v>2500.0500000000002</v>
      </c>
      <c r="D29" s="13">
        <v>1333.36</v>
      </c>
      <c r="E29" s="13">
        <v>3833.41</v>
      </c>
      <c r="F29" s="13">
        <v>0</v>
      </c>
      <c r="G29" s="13">
        <v>1168.1400000000001</v>
      </c>
      <c r="H29" s="13">
        <v>0</v>
      </c>
      <c r="I29" s="13">
        <v>322.38</v>
      </c>
      <c r="J29" s="13">
        <v>62.06</v>
      </c>
      <c r="K29" s="13">
        <v>0</v>
      </c>
      <c r="L29" s="13">
        <v>0.03</v>
      </c>
      <c r="M29" s="13">
        <v>0</v>
      </c>
      <c r="N29" s="13">
        <v>1552.61</v>
      </c>
      <c r="O29" s="13">
        <v>2280.8000000000002</v>
      </c>
    </row>
    <row r="30" spans="1:15">
      <c r="A30" s="2" t="s">
        <v>61</v>
      </c>
      <c r="B30" s="1" t="s">
        <v>62</v>
      </c>
      <c r="C30" s="13">
        <v>3250.05</v>
      </c>
      <c r="D30" s="13">
        <v>1083.3</v>
      </c>
      <c r="E30" s="13">
        <v>4333.3500000000004</v>
      </c>
      <c r="F30" s="13">
        <v>0</v>
      </c>
      <c r="G30" s="13">
        <v>0</v>
      </c>
      <c r="H30" s="13">
        <v>0</v>
      </c>
      <c r="I30" s="13">
        <v>404.08</v>
      </c>
      <c r="J30" s="13">
        <v>104.34</v>
      </c>
      <c r="K30" s="13">
        <v>0</v>
      </c>
      <c r="L30" s="13">
        <v>0.13</v>
      </c>
      <c r="M30" s="13">
        <v>0</v>
      </c>
      <c r="N30" s="13">
        <v>508.55</v>
      </c>
      <c r="O30" s="13">
        <v>3824.8</v>
      </c>
    </row>
    <row r="31" spans="1:15">
      <c r="A31" s="2" t="s">
        <v>63</v>
      </c>
      <c r="B31" s="1" t="s">
        <v>64</v>
      </c>
      <c r="C31" s="13">
        <v>960.48</v>
      </c>
      <c r="D31" s="13">
        <v>2000</v>
      </c>
      <c r="E31" s="13">
        <v>2960.48</v>
      </c>
      <c r="F31" s="13">
        <v>0</v>
      </c>
      <c r="G31" s="13">
        <v>0</v>
      </c>
      <c r="H31" s="13">
        <v>0</v>
      </c>
      <c r="I31" s="13">
        <v>72.680000000000007</v>
      </c>
      <c r="J31" s="13">
        <v>0</v>
      </c>
      <c r="K31" s="13">
        <v>0</v>
      </c>
      <c r="L31" s="13">
        <v>0</v>
      </c>
      <c r="M31" s="13">
        <v>0</v>
      </c>
      <c r="N31" s="13">
        <v>72.680000000000007</v>
      </c>
      <c r="O31" s="13">
        <v>2887.8</v>
      </c>
    </row>
    <row r="32" spans="1:15">
      <c r="A32" s="2" t="s">
        <v>65</v>
      </c>
      <c r="B32" s="1" t="s">
        <v>66</v>
      </c>
      <c r="C32" s="13">
        <v>2500.0500000000002</v>
      </c>
      <c r="D32" s="13">
        <v>5956</v>
      </c>
      <c r="E32" s="13">
        <v>8456.0499999999993</v>
      </c>
      <c r="F32" s="13">
        <v>0</v>
      </c>
      <c r="G32" s="13">
        <v>0</v>
      </c>
      <c r="H32" s="13">
        <v>0</v>
      </c>
      <c r="I32" s="13">
        <v>1258.95</v>
      </c>
      <c r="J32" s="13">
        <v>162.59</v>
      </c>
      <c r="K32" s="13">
        <v>0</v>
      </c>
      <c r="L32" s="14">
        <v>-0.09</v>
      </c>
      <c r="M32" s="13">
        <v>0</v>
      </c>
      <c r="N32" s="13">
        <v>1421.45</v>
      </c>
      <c r="O32" s="13">
        <v>7034.6</v>
      </c>
    </row>
    <row r="33" spans="1:15">
      <c r="A33" s="2" t="s">
        <v>67</v>
      </c>
      <c r="B33" s="1" t="s">
        <v>68</v>
      </c>
      <c r="C33" s="13">
        <v>38036.25</v>
      </c>
      <c r="D33" s="13">
        <v>0</v>
      </c>
      <c r="E33" s="13">
        <v>38036.25</v>
      </c>
      <c r="F33" s="13">
        <v>0</v>
      </c>
      <c r="G33" s="13">
        <v>305.37</v>
      </c>
      <c r="H33" s="13">
        <v>0</v>
      </c>
      <c r="I33" s="13">
        <v>9739.48</v>
      </c>
      <c r="J33" s="13">
        <v>771.98</v>
      </c>
      <c r="K33" s="13">
        <v>0</v>
      </c>
      <c r="L33" s="13">
        <v>0.02</v>
      </c>
      <c r="M33" s="13">
        <v>0</v>
      </c>
      <c r="N33" s="13">
        <v>10816.85</v>
      </c>
      <c r="O33" s="13">
        <v>27219.4</v>
      </c>
    </row>
    <row r="34" spans="1:15">
      <c r="A34" s="2" t="s">
        <v>69</v>
      </c>
      <c r="B34" s="1" t="s">
        <v>70</v>
      </c>
      <c r="C34" s="13">
        <v>3000</v>
      </c>
      <c r="D34" s="13">
        <v>0</v>
      </c>
      <c r="E34" s="13">
        <v>3000</v>
      </c>
      <c r="F34" s="13">
        <v>0</v>
      </c>
      <c r="G34" s="13">
        <v>0</v>
      </c>
      <c r="H34" s="13">
        <v>0</v>
      </c>
      <c r="I34" s="13">
        <v>76.98</v>
      </c>
      <c r="J34" s="13">
        <v>74.48</v>
      </c>
      <c r="K34" s="13">
        <v>0</v>
      </c>
      <c r="L34" s="14">
        <v>-0.06</v>
      </c>
      <c r="M34" s="13">
        <v>0</v>
      </c>
      <c r="N34" s="13">
        <v>151.4</v>
      </c>
      <c r="O34" s="13">
        <v>2848.6</v>
      </c>
    </row>
    <row r="35" spans="1:15">
      <c r="A35" s="2" t="s">
        <v>71</v>
      </c>
      <c r="B35" s="1" t="s">
        <v>72</v>
      </c>
      <c r="C35" s="13">
        <v>7500</v>
      </c>
      <c r="D35" s="13">
        <v>11545.11</v>
      </c>
      <c r="E35" s="13">
        <v>19045.11</v>
      </c>
      <c r="F35" s="13">
        <v>0</v>
      </c>
      <c r="G35" s="13">
        <v>1232.44</v>
      </c>
      <c r="H35" s="13">
        <v>0</v>
      </c>
      <c r="I35" s="13">
        <v>3898.19</v>
      </c>
      <c r="J35" s="13">
        <v>441.07</v>
      </c>
      <c r="K35" s="13">
        <v>0</v>
      </c>
      <c r="L35" s="13">
        <v>0.01</v>
      </c>
      <c r="M35" s="13">
        <v>0</v>
      </c>
      <c r="N35" s="13">
        <v>5571.71</v>
      </c>
      <c r="O35" s="13">
        <v>13473.4</v>
      </c>
    </row>
    <row r="36" spans="1:15">
      <c r="A36" s="2" t="s">
        <v>73</v>
      </c>
      <c r="B36" s="1" t="s">
        <v>74</v>
      </c>
      <c r="C36" s="13">
        <v>1120.56</v>
      </c>
      <c r="D36" s="13">
        <v>4598.1899999999996</v>
      </c>
      <c r="E36" s="13">
        <v>5718.75</v>
      </c>
      <c r="F36" s="13">
        <v>0</v>
      </c>
      <c r="G36" s="13">
        <v>950</v>
      </c>
      <c r="H36" s="13">
        <v>0</v>
      </c>
      <c r="I36" s="13">
        <v>674.26</v>
      </c>
      <c r="J36" s="13">
        <v>85.4</v>
      </c>
      <c r="K36" s="13">
        <v>427.53</v>
      </c>
      <c r="L36" s="14">
        <v>-0.04</v>
      </c>
      <c r="M36" s="13">
        <v>0</v>
      </c>
      <c r="N36" s="13">
        <v>2137.15</v>
      </c>
      <c r="O36" s="13">
        <v>3581.6</v>
      </c>
    </row>
    <row r="37" spans="1:15">
      <c r="A37" s="2" t="s">
        <v>75</v>
      </c>
      <c r="B37" s="1" t="s">
        <v>76</v>
      </c>
      <c r="C37" s="13">
        <v>3500</v>
      </c>
      <c r="D37" s="13">
        <v>0</v>
      </c>
      <c r="E37" s="13">
        <v>3500</v>
      </c>
      <c r="F37" s="13">
        <v>0</v>
      </c>
      <c r="G37" s="13">
        <v>0</v>
      </c>
      <c r="H37" s="13">
        <v>0</v>
      </c>
      <c r="I37" s="13">
        <v>151.66</v>
      </c>
      <c r="J37" s="13">
        <v>151.32</v>
      </c>
      <c r="K37" s="13">
        <v>0</v>
      </c>
      <c r="L37" s="13">
        <v>0.02</v>
      </c>
      <c r="M37" s="13">
        <v>0</v>
      </c>
      <c r="N37" s="13">
        <v>303</v>
      </c>
      <c r="O37" s="13">
        <v>3197</v>
      </c>
    </row>
    <row r="38" spans="1:15">
      <c r="A38" s="2" t="s">
        <v>77</v>
      </c>
      <c r="B38" s="1" t="s">
        <v>78</v>
      </c>
      <c r="C38" s="13">
        <v>3000</v>
      </c>
      <c r="D38" s="13">
        <v>336.12</v>
      </c>
      <c r="E38" s="13">
        <v>3336.12</v>
      </c>
      <c r="F38" s="13">
        <v>0</v>
      </c>
      <c r="G38" s="13">
        <v>0</v>
      </c>
      <c r="H38" s="13">
        <v>0</v>
      </c>
      <c r="I38" s="13">
        <v>133.83000000000001</v>
      </c>
      <c r="J38" s="13">
        <v>74.48</v>
      </c>
      <c r="K38" s="13">
        <v>0</v>
      </c>
      <c r="L38" s="13">
        <v>0.01</v>
      </c>
      <c r="M38" s="13">
        <v>0</v>
      </c>
      <c r="N38" s="13">
        <v>208.32</v>
      </c>
      <c r="O38" s="13">
        <v>3127.8</v>
      </c>
    </row>
    <row r="39" spans="1:15">
      <c r="A39" s="2" t="s">
        <v>79</v>
      </c>
      <c r="B39" s="1" t="s">
        <v>80</v>
      </c>
      <c r="C39" s="13">
        <v>1200.5999999999999</v>
      </c>
      <c r="D39" s="13">
        <v>4929.32</v>
      </c>
      <c r="E39" s="13">
        <v>6129.92</v>
      </c>
      <c r="F39" s="13">
        <v>0</v>
      </c>
      <c r="G39" s="13">
        <v>0</v>
      </c>
      <c r="H39" s="13">
        <v>0</v>
      </c>
      <c r="I39" s="13">
        <v>762.09</v>
      </c>
      <c r="J39" s="13">
        <v>0</v>
      </c>
      <c r="K39" s="13">
        <v>0</v>
      </c>
      <c r="L39" s="13">
        <v>0.03</v>
      </c>
      <c r="M39" s="13">
        <v>0</v>
      </c>
      <c r="N39" s="13">
        <v>762.12</v>
      </c>
      <c r="O39" s="13">
        <v>5367.8</v>
      </c>
    </row>
    <row r="40" spans="1:15">
      <c r="A40" s="2" t="s">
        <v>81</v>
      </c>
      <c r="B40" s="1" t="s">
        <v>82</v>
      </c>
      <c r="C40" s="13">
        <v>2500.0500000000002</v>
      </c>
      <c r="D40" s="13">
        <v>1690</v>
      </c>
      <c r="E40" s="13">
        <v>4190.05</v>
      </c>
      <c r="F40" s="13">
        <v>0</v>
      </c>
      <c r="G40" s="13">
        <v>0</v>
      </c>
      <c r="H40" s="13">
        <v>0</v>
      </c>
      <c r="I40" s="13">
        <v>379.44</v>
      </c>
      <c r="J40" s="13">
        <v>133.03</v>
      </c>
      <c r="K40" s="13">
        <v>0</v>
      </c>
      <c r="L40" s="14">
        <v>-0.02</v>
      </c>
      <c r="M40" s="13">
        <v>0</v>
      </c>
      <c r="N40" s="13">
        <v>512.45000000000005</v>
      </c>
      <c r="O40" s="13">
        <v>3677.6</v>
      </c>
    </row>
    <row r="41" spans="1:15">
      <c r="A41" s="2" t="s">
        <v>83</v>
      </c>
      <c r="B41" s="1" t="s">
        <v>84</v>
      </c>
      <c r="C41" s="13">
        <v>2500.0500000000002</v>
      </c>
      <c r="D41" s="13">
        <v>4390</v>
      </c>
      <c r="E41" s="13">
        <v>6890.05</v>
      </c>
      <c r="F41" s="13">
        <v>0</v>
      </c>
      <c r="G41" s="13">
        <v>0</v>
      </c>
      <c r="H41" s="13">
        <v>0</v>
      </c>
      <c r="I41" s="13">
        <v>924.45</v>
      </c>
      <c r="J41" s="13">
        <v>132.93</v>
      </c>
      <c r="K41" s="13">
        <v>0</v>
      </c>
      <c r="L41" s="13">
        <v>7.0000000000000007E-2</v>
      </c>
      <c r="M41" s="13">
        <v>0</v>
      </c>
      <c r="N41" s="13">
        <v>1057.45</v>
      </c>
      <c r="O41" s="13">
        <v>5832.6</v>
      </c>
    </row>
    <row r="42" spans="1:15">
      <c r="A42" s="2" t="s">
        <v>85</v>
      </c>
      <c r="B42" s="1" t="s">
        <v>86</v>
      </c>
      <c r="C42" s="13">
        <v>1200.5999999999999</v>
      </c>
      <c r="D42" s="13">
        <v>3780.7</v>
      </c>
      <c r="E42" s="13">
        <v>4981.3</v>
      </c>
      <c r="F42" s="13">
        <v>0</v>
      </c>
      <c r="G42" s="13">
        <v>480.5</v>
      </c>
      <c r="H42" s="13">
        <v>0</v>
      </c>
      <c r="I42" s="13">
        <v>520.19000000000005</v>
      </c>
      <c r="J42" s="13">
        <v>127.87</v>
      </c>
      <c r="K42" s="13">
        <v>0</v>
      </c>
      <c r="L42" s="14">
        <v>-0.06</v>
      </c>
      <c r="M42" s="13">
        <v>0</v>
      </c>
      <c r="N42" s="13">
        <v>1128.5</v>
      </c>
      <c r="O42" s="13">
        <v>3852.8</v>
      </c>
    </row>
    <row r="43" spans="1:15">
      <c r="A43" s="2" t="s">
        <v>87</v>
      </c>
      <c r="B43" s="1" t="s">
        <v>88</v>
      </c>
      <c r="C43" s="13">
        <v>4000.05</v>
      </c>
      <c r="D43" s="13">
        <v>4874</v>
      </c>
      <c r="E43" s="13">
        <v>8874.0499999999993</v>
      </c>
      <c r="F43" s="13">
        <v>0</v>
      </c>
      <c r="G43" s="13">
        <v>0</v>
      </c>
      <c r="H43" s="13">
        <v>0</v>
      </c>
      <c r="I43" s="13">
        <v>1348.23</v>
      </c>
      <c r="J43" s="13">
        <v>174.59</v>
      </c>
      <c r="K43" s="13">
        <v>0</v>
      </c>
      <c r="L43" s="13">
        <v>0.03</v>
      </c>
      <c r="M43" s="13">
        <v>0</v>
      </c>
      <c r="N43" s="13">
        <v>1522.85</v>
      </c>
      <c r="O43" s="13">
        <v>7351.2</v>
      </c>
    </row>
    <row r="44" spans="1:15">
      <c r="A44" s="2" t="s">
        <v>89</v>
      </c>
      <c r="B44" s="1" t="s">
        <v>90</v>
      </c>
      <c r="C44" s="13">
        <v>1750.05</v>
      </c>
      <c r="D44" s="13">
        <v>17186.93</v>
      </c>
      <c r="E44" s="13">
        <v>18936.98</v>
      </c>
      <c r="F44" s="13">
        <v>0</v>
      </c>
      <c r="G44" s="13">
        <v>0</v>
      </c>
      <c r="H44" s="13">
        <v>0</v>
      </c>
      <c r="I44" s="13">
        <v>3865.75</v>
      </c>
      <c r="J44" s="13">
        <v>178.28</v>
      </c>
      <c r="K44" s="13">
        <v>0</v>
      </c>
      <c r="L44" s="14">
        <v>-0.05</v>
      </c>
      <c r="M44" s="13">
        <v>0</v>
      </c>
      <c r="N44" s="13">
        <v>4043.98</v>
      </c>
      <c r="O44" s="13">
        <v>14893</v>
      </c>
    </row>
    <row r="45" spans="1:15">
      <c r="A45" s="2" t="s">
        <v>91</v>
      </c>
      <c r="B45" s="1" t="s">
        <v>92</v>
      </c>
      <c r="C45" s="13">
        <v>2750.1</v>
      </c>
      <c r="D45" s="13">
        <v>7254.96</v>
      </c>
      <c r="E45" s="13">
        <v>10005.06</v>
      </c>
      <c r="F45" s="13">
        <v>0</v>
      </c>
      <c r="G45" s="13">
        <v>0</v>
      </c>
      <c r="H45" s="13">
        <v>0</v>
      </c>
      <c r="I45" s="13">
        <v>1589.82</v>
      </c>
      <c r="J45" s="13">
        <v>173.17</v>
      </c>
      <c r="K45" s="13">
        <v>0</v>
      </c>
      <c r="L45" s="13">
        <v>7.0000000000000007E-2</v>
      </c>
      <c r="M45" s="13">
        <v>0</v>
      </c>
      <c r="N45" s="13">
        <v>1763.06</v>
      </c>
      <c r="O45" s="13">
        <v>8242</v>
      </c>
    </row>
    <row r="46" spans="1:15">
      <c r="A46" s="2" t="s">
        <v>93</v>
      </c>
      <c r="B46" s="1" t="s">
        <v>94</v>
      </c>
      <c r="C46" s="13">
        <v>3750</v>
      </c>
      <c r="D46" s="13">
        <v>33707.42</v>
      </c>
      <c r="E46" s="13">
        <v>37457.42</v>
      </c>
      <c r="F46" s="13">
        <v>0</v>
      </c>
      <c r="G46" s="13">
        <v>349.93</v>
      </c>
      <c r="H46" s="13">
        <v>0</v>
      </c>
      <c r="I46" s="13">
        <v>9554.25</v>
      </c>
      <c r="J46" s="13">
        <v>604.69000000000005</v>
      </c>
      <c r="K46" s="13">
        <v>0</v>
      </c>
      <c r="L46" s="14">
        <v>-0.05</v>
      </c>
      <c r="M46" s="13">
        <v>0</v>
      </c>
      <c r="N46" s="13">
        <v>10508.82</v>
      </c>
      <c r="O46" s="13">
        <v>26948.6</v>
      </c>
    </row>
    <row r="47" spans="1:15">
      <c r="A47" s="2" t="s">
        <v>95</v>
      </c>
      <c r="B47" s="1" t="s">
        <v>96</v>
      </c>
      <c r="C47" s="13">
        <v>2000.1</v>
      </c>
      <c r="D47" s="13">
        <v>3170</v>
      </c>
      <c r="E47" s="13">
        <v>5170.1000000000004</v>
      </c>
      <c r="F47" s="13">
        <v>0</v>
      </c>
      <c r="G47" s="13">
        <v>0</v>
      </c>
      <c r="H47" s="13">
        <v>0</v>
      </c>
      <c r="I47" s="13">
        <v>557.07000000000005</v>
      </c>
      <c r="J47" s="13">
        <v>85</v>
      </c>
      <c r="K47" s="13">
        <v>0</v>
      </c>
      <c r="L47" s="14">
        <v>-0.17</v>
      </c>
      <c r="M47" s="13">
        <v>0</v>
      </c>
      <c r="N47" s="13">
        <v>641.9</v>
      </c>
      <c r="O47" s="13">
        <v>4528.2</v>
      </c>
    </row>
    <row r="48" spans="1:15">
      <c r="A48" s="2" t="s">
        <v>97</v>
      </c>
      <c r="B48" s="1" t="s">
        <v>98</v>
      </c>
      <c r="C48" s="13">
        <v>7000.05</v>
      </c>
      <c r="D48" s="13">
        <v>0</v>
      </c>
      <c r="E48" s="13">
        <v>7000.05</v>
      </c>
      <c r="F48" s="13">
        <v>0</v>
      </c>
      <c r="G48" s="13">
        <v>0</v>
      </c>
      <c r="H48" s="13">
        <v>0</v>
      </c>
      <c r="I48" s="13">
        <v>947.95</v>
      </c>
      <c r="J48" s="13">
        <v>189.72</v>
      </c>
      <c r="K48" s="13">
        <v>0</v>
      </c>
      <c r="L48" s="14">
        <v>-0.02</v>
      </c>
      <c r="M48" s="13">
        <v>0</v>
      </c>
      <c r="N48" s="13">
        <v>1137.6500000000001</v>
      </c>
      <c r="O48" s="13">
        <v>5862.4</v>
      </c>
    </row>
    <row r="49" spans="1:15">
      <c r="A49" s="2" t="s">
        <v>99</v>
      </c>
      <c r="B49" s="1" t="s">
        <v>100</v>
      </c>
      <c r="C49" s="13">
        <v>1200.5999999999999</v>
      </c>
      <c r="D49" s="13">
        <v>3100</v>
      </c>
      <c r="E49" s="13">
        <v>4300.6000000000004</v>
      </c>
      <c r="F49" s="13">
        <v>0</v>
      </c>
      <c r="G49" s="13">
        <v>0</v>
      </c>
      <c r="H49" s="13">
        <v>0</v>
      </c>
      <c r="I49" s="13">
        <v>398.21</v>
      </c>
      <c r="J49" s="13">
        <v>98.72</v>
      </c>
      <c r="K49" s="13">
        <v>0</v>
      </c>
      <c r="L49" s="13">
        <v>7.0000000000000007E-2</v>
      </c>
      <c r="M49" s="13">
        <v>0</v>
      </c>
      <c r="N49" s="13">
        <v>497</v>
      </c>
      <c r="O49" s="13">
        <v>3803.6</v>
      </c>
    </row>
    <row r="50" spans="1:15">
      <c r="A50" s="2" t="s">
        <v>101</v>
      </c>
      <c r="B50" s="1" t="s">
        <v>102</v>
      </c>
      <c r="C50" s="13">
        <v>3249.9</v>
      </c>
      <c r="D50" s="13">
        <v>1083.3</v>
      </c>
      <c r="E50" s="13">
        <v>4333.2</v>
      </c>
      <c r="F50" s="13">
        <v>0</v>
      </c>
      <c r="G50" s="13">
        <v>0</v>
      </c>
      <c r="H50" s="13">
        <v>0</v>
      </c>
      <c r="I50" s="13">
        <v>404.05</v>
      </c>
      <c r="J50" s="13">
        <v>104.32</v>
      </c>
      <c r="K50" s="13">
        <v>0</v>
      </c>
      <c r="L50" s="13">
        <v>0.03</v>
      </c>
      <c r="M50" s="13">
        <v>0</v>
      </c>
      <c r="N50" s="13">
        <v>508.4</v>
      </c>
      <c r="O50" s="13">
        <v>3824.8</v>
      </c>
    </row>
    <row r="51" spans="1:15">
      <c r="A51" s="2" t="s">
        <v>103</v>
      </c>
      <c r="B51" s="1" t="s">
        <v>104</v>
      </c>
      <c r="C51" s="13">
        <v>2799.9</v>
      </c>
      <c r="D51" s="13">
        <v>0</v>
      </c>
      <c r="E51" s="13">
        <v>2799.9</v>
      </c>
      <c r="F51" s="13">
        <v>0</v>
      </c>
      <c r="G51" s="13">
        <v>1500</v>
      </c>
      <c r="H51" s="13">
        <v>0</v>
      </c>
      <c r="I51" s="13">
        <v>55.21</v>
      </c>
      <c r="J51" s="13">
        <v>69.5</v>
      </c>
      <c r="K51" s="13">
        <v>0</v>
      </c>
      <c r="L51" s="14">
        <v>-0.01</v>
      </c>
      <c r="M51" s="13">
        <v>0</v>
      </c>
      <c r="N51" s="13">
        <v>1624.7</v>
      </c>
      <c r="O51" s="13">
        <v>1175.2</v>
      </c>
    </row>
    <row r="52" spans="1:15">
      <c r="A52" s="2" t="s">
        <v>105</v>
      </c>
      <c r="B52" s="1" t="s">
        <v>106</v>
      </c>
      <c r="C52" s="13">
        <v>2799.9</v>
      </c>
      <c r="D52" s="13">
        <v>0</v>
      </c>
      <c r="E52" s="13">
        <v>2799.9</v>
      </c>
      <c r="F52" s="13">
        <v>0</v>
      </c>
      <c r="G52" s="13">
        <v>0</v>
      </c>
      <c r="H52" s="13">
        <v>0</v>
      </c>
      <c r="I52" s="13">
        <v>55.21</v>
      </c>
      <c r="J52" s="13">
        <v>69.5</v>
      </c>
      <c r="K52" s="13">
        <v>0</v>
      </c>
      <c r="L52" s="14">
        <v>-0.01</v>
      </c>
      <c r="M52" s="13">
        <v>0</v>
      </c>
      <c r="N52" s="13">
        <v>124.7</v>
      </c>
      <c r="O52" s="13">
        <v>2675.2</v>
      </c>
    </row>
    <row r="53" spans="1:15">
      <c r="A53" s="2" t="s">
        <v>107</v>
      </c>
      <c r="B53" s="1" t="s">
        <v>108</v>
      </c>
      <c r="C53" s="13">
        <v>7500</v>
      </c>
      <c r="D53" s="13">
        <v>31691.19</v>
      </c>
      <c r="E53" s="13">
        <v>39191.19</v>
      </c>
      <c r="F53" s="13">
        <v>0</v>
      </c>
      <c r="G53" s="13">
        <v>900.4</v>
      </c>
      <c r="H53" s="13">
        <v>0</v>
      </c>
      <c r="I53" s="13">
        <v>10109.06</v>
      </c>
      <c r="J53" s="13">
        <v>665.59</v>
      </c>
      <c r="K53" s="13">
        <v>0</v>
      </c>
      <c r="L53" s="14">
        <v>-0.06</v>
      </c>
      <c r="M53" s="13">
        <v>0</v>
      </c>
      <c r="N53" s="13">
        <v>11674.99</v>
      </c>
      <c r="O53" s="13">
        <v>27516.2</v>
      </c>
    </row>
    <row r="54" spans="1:15">
      <c r="A54" s="2" t="s">
        <v>109</v>
      </c>
      <c r="B54" s="1" t="s">
        <v>110</v>
      </c>
      <c r="C54" s="13">
        <v>2500.0500000000002</v>
      </c>
      <c r="D54" s="13">
        <v>4390</v>
      </c>
      <c r="E54" s="13">
        <v>6890.05</v>
      </c>
      <c r="F54" s="13">
        <v>0</v>
      </c>
      <c r="G54" s="13">
        <v>0</v>
      </c>
      <c r="H54" s="13">
        <v>0</v>
      </c>
      <c r="I54" s="13">
        <v>924.45</v>
      </c>
      <c r="J54" s="13">
        <v>83.92</v>
      </c>
      <c r="K54" s="13">
        <v>0</v>
      </c>
      <c r="L54" s="14">
        <v>-0.12</v>
      </c>
      <c r="M54" s="13">
        <v>0</v>
      </c>
      <c r="N54" s="13">
        <v>1008.25</v>
      </c>
      <c r="O54" s="13">
        <v>5881.8</v>
      </c>
    </row>
    <row r="55" spans="1:15">
      <c r="A55" s="2" t="s">
        <v>111</v>
      </c>
      <c r="B55" s="1" t="s">
        <v>112</v>
      </c>
      <c r="C55" s="13">
        <v>2250</v>
      </c>
      <c r="D55" s="13">
        <v>12500</v>
      </c>
      <c r="E55" s="13">
        <v>14750</v>
      </c>
      <c r="F55" s="13">
        <v>0</v>
      </c>
      <c r="G55" s="13">
        <v>0</v>
      </c>
      <c r="H55" s="13">
        <v>0</v>
      </c>
      <c r="I55" s="13">
        <v>2700.57</v>
      </c>
      <c r="J55" s="13">
        <v>215.52</v>
      </c>
      <c r="K55" s="13">
        <v>0</v>
      </c>
      <c r="L55" s="13">
        <v>0.11</v>
      </c>
      <c r="M55" s="13">
        <v>0</v>
      </c>
      <c r="N55" s="13">
        <v>2916.2</v>
      </c>
      <c r="O55" s="13">
        <v>11833.8</v>
      </c>
    </row>
    <row r="56" spans="1:15">
      <c r="A56" s="2" t="s">
        <v>113</v>
      </c>
      <c r="B56" s="1" t="s">
        <v>114</v>
      </c>
      <c r="C56" s="13">
        <v>1750.05</v>
      </c>
      <c r="D56" s="13">
        <v>20493.59</v>
      </c>
      <c r="E56" s="13">
        <v>22243.64</v>
      </c>
      <c r="F56" s="13">
        <v>0</v>
      </c>
      <c r="G56" s="13">
        <v>2117.9499999999998</v>
      </c>
      <c r="H56" s="13">
        <v>0</v>
      </c>
      <c r="I56" s="13">
        <v>4857.75</v>
      </c>
      <c r="J56" s="13">
        <v>195.36</v>
      </c>
      <c r="K56" s="13">
        <v>0</v>
      </c>
      <c r="L56" s="14">
        <v>-0.02</v>
      </c>
      <c r="M56" s="13">
        <v>0</v>
      </c>
      <c r="N56" s="13">
        <v>7171.04</v>
      </c>
      <c r="O56" s="13">
        <v>15072.6</v>
      </c>
    </row>
    <row r="57" spans="1:15">
      <c r="A57" s="2" t="s">
        <v>115</v>
      </c>
      <c r="B57" s="1" t="s">
        <v>116</v>
      </c>
      <c r="C57" s="13">
        <v>1200.5999999999999</v>
      </c>
      <c r="D57" s="13">
        <v>2800</v>
      </c>
      <c r="E57" s="13">
        <v>4000.6</v>
      </c>
      <c r="F57" s="13">
        <v>0</v>
      </c>
      <c r="G57" s="13">
        <v>0</v>
      </c>
      <c r="H57" s="13">
        <v>0</v>
      </c>
      <c r="I57" s="13">
        <v>349.13</v>
      </c>
      <c r="J57" s="13">
        <v>71.37</v>
      </c>
      <c r="K57" s="13">
        <v>0</v>
      </c>
      <c r="L57" s="14">
        <v>-0.1</v>
      </c>
      <c r="M57" s="13">
        <v>0</v>
      </c>
      <c r="N57" s="13">
        <v>420.4</v>
      </c>
      <c r="O57" s="13">
        <v>3580.2</v>
      </c>
    </row>
    <row r="58" spans="1:15">
      <c r="A58" s="2" t="s">
        <v>117</v>
      </c>
      <c r="B58" s="1" t="s">
        <v>118</v>
      </c>
      <c r="C58" s="13">
        <v>3000</v>
      </c>
      <c r="D58" s="13">
        <v>0</v>
      </c>
      <c r="E58" s="13">
        <v>3000</v>
      </c>
      <c r="F58" s="13">
        <v>0</v>
      </c>
      <c r="G58" s="13">
        <v>0</v>
      </c>
      <c r="H58" s="13">
        <v>0</v>
      </c>
      <c r="I58" s="13">
        <v>76.98</v>
      </c>
      <c r="J58" s="13">
        <v>74.48</v>
      </c>
      <c r="K58" s="13">
        <v>0</v>
      </c>
      <c r="L58" s="14">
        <v>-0.06</v>
      </c>
      <c r="M58" s="13">
        <v>0</v>
      </c>
      <c r="N58" s="13">
        <v>151.4</v>
      </c>
      <c r="O58" s="13">
        <v>2848.6</v>
      </c>
    </row>
    <row r="59" spans="1:15">
      <c r="A59" s="2" t="s">
        <v>119</v>
      </c>
      <c r="B59" s="1" t="s">
        <v>120</v>
      </c>
      <c r="C59" s="13">
        <v>3499.95</v>
      </c>
      <c r="D59" s="13">
        <v>0</v>
      </c>
      <c r="E59" s="13">
        <v>3499.95</v>
      </c>
      <c r="F59" s="13">
        <v>0</v>
      </c>
      <c r="G59" s="13">
        <v>0</v>
      </c>
      <c r="H59" s="13">
        <v>0</v>
      </c>
      <c r="I59" s="13">
        <v>151.65</v>
      </c>
      <c r="J59" s="13">
        <v>87.92</v>
      </c>
      <c r="K59" s="13">
        <v>0</v>
      </c>
      <c r="L59" s="14">
        <v>-0.02</v>
      </c>
      <c r="M59" s="13">
        <v>0</v>
      </c>
      <c r="N59" s="13">
        <v>239.55</v>
      </c>
      <c r="O59" s="13">
        <v>3260.4</v>
      </c>
    </row>
    <row r="60" spans="1:15">
      <c r="A60" s="2" t="s">
        <v>121</v>
      </c>
      <c r="B60" s="1" t="s">
        <v>122</v>
      </c>
      <c r="C60" s="13">
        <v>960.48</v>
      </c>
      <c r="D60" s="13">
        <v>1209.1300000000001</v>
      </c>
      <c r="E60" s="13">
        <v>2169.61</v>
      </c>
      <c r="F60" s="13">
        <v>0</v>
      </c>
      <c r="G60" s="13">
        <v>0</v>
      </c>
      <c r="H60" s="14">
        <v>-56.7</v>
      </c>
      <c r="I60" s="13">
        <v>0</v>
      </c>
      <c r="J60" s="13">
        <v>0</v>
      </c>
      <c r="K60" s="13">
        <v>0</v>
      </c>
      <c r="L60" s="14">
        <v>-0.09</v>
      </c>
      <c r="M60" s="13">
        <v>0</v>
      </c>
      <c r="N60" s="13">
        <v>-56.79</v>
      </c>
      <c r="O60" s="13">
        <v>2226.4</v>
      </c>
    </row>
    <row r="61" spans="1:15">
      <c r="A61" s="2" t="s">
        <v>123</v>
      </c>
      <c r="B61" s="1" t="s">
        <v>124</v>
      </c>
      <c r="C61" s="13">
        <v>3249.9</v>
      </c>
      <c r="D61" s="13">
        <v>649.98</v>
      </c>
      <c r="E61" s="13">
        <v>3899.88</v>
      </c>
      <c r="F61" s="13">
        <v>0</v>
      </c>
      <c r="G61" s="13">
        <v>1363.57</v>
      </c>
      <c r="H61" s="13">
        <v>0</v>
      </c>
      <c r="I61" s="13">
        <v>333.01</v>
      </c>
      <c r="J61" s="13">
        <v>102.87</v>
      </c>
      <c r="K61" s="13">
        <v>0</v>
      </c>
      <c r="L61" s="13">
        <v>0.03</v>
      </c>
      <c r="M61" s="13">
        <v>0</v>
      </c>
      <c r="N61" s="13">
        <v>1799.48</v>
      </c>
      <c r="O61" s="13">
        <v>2100.4</v>
      </c>
    </row>
    <row r="62" spans="1:15">
      <c r="A62" s="2" t="s">
        <v>125</v>
      </c>
      <c r="B62" s="1" t="s">
        <v>126</v>
      </c>
      <c r="C62" s="13">
        <v>1999.95</v>
      </c>
      <c r="D62" s="13">
        <v>12118.57</v>
      </c>
      <c r="E62" s="13">
        <v>14118.52</v>
      </c>
      <c r="F62" s="13">
        <v>0</v>
      </c>
      <c r="G62" s="13">
        <v>0</v>
      </c>
      <c r="H62" s="13">
        <v>0</v>
      </c>
      <c r="I62" s="13">
        <v>2552.0500000000002</v>
      </c>
      <c r="J62" s="13">
        <v>160.71</v>
      </c>
      <c r="K62" s="13">
        <v>0</v>
      </c>
      <c r="L62" s="13">
        <v>0.16</v>
      </c>
      <c r="M62" s="13">
        <v>0</v>
      </c>
      <c r="N62" s="13">
        <v>2712.92</v>
      </c>
      <c r="O62" s="13">
        <v>11405.6</v>
      </c>
    </row>
    <row r="63" spans="1:15">
      <c r="A63" s="2" t="s">
        <v>127</v>
      </c>
      <c r="B63" s="1" t="s">
        <v>128</v>
      </c>
      <c r="C63" s="13">
        <v>1200.5999999999999</v>
      </c>
      <c r="D63" s="13">
        <v>4610.3999999999996</v>
      </c>
      <c r="E63" s="13">
        <v>5811</v>
      </c>
      <c r="F63" s="13">
        <v>0</v>
      </c>
      <c r="G63" s="13">
        <v>0</v>
      </c>
      <c r="H63" s="13">
        <v>0</v>
      </c>
      <c r="I63" s="13">
        <v>693.97</v>
      </c>
      <c r="J63" s="13">
        <v>78.27</v>
      </c>
      <c r="K63" s="13">
        <v>0</v>
      </c>
      <c r="L63" s="14">
        <v>-0.04</v>
      </c>
      <c r="M63" s="13">
        <v>0</v>
      </c>
      <c r="N63" s="13">
        <v>772.2</v>
      </c>
      <c r="O63" s="13">
        <v>5038.8</v>
      </c>
    </row>
    <row r="64" spans="1:15">
      <c r="A64" s="2" t="s">
        <v>129</v>
      </c>
      <c r="B64" s="1" t="s">
        <v>130</v>
      </c>
      <c r="C64" s="13">
        <v>3000</v>
      </c>
      <c r="D64" s="13">
        <v>4700</v>
      </c>
      <c r="E64" s="13">
        <v>7700</v>
      </c>
      <c r="F64" s="13">
        <v>0</v>
      </c>
      <c r="G64" s="13">
        <v>0</v>
      </c>
      <c r="H64" s="13">
        <v>0</v>
      </c>
      <c r="I64" s="13">
        <v>1097.46</v>
      </c>
      <c r="J64" s="13">
        <v>155.43</v>
      </c>
      <c r="K64" s="13">
        <v>0</v>
      </c>
      <c r="L64" s="13">
        <v>0.11</v>
      </c>
      <c r="M64" s="13">
        <v>0</v>
      </c>
      <c r="N64" s="13">
        <v>1253</v>
      </c>
      <c r="O64" s="13">
        <v>6447</v>
      </c>
    </row>
    <row r="65" spans="1:15">
      <c r="A65" s="2" t="s">
        <v>131</v>
      </c>
      <c r="B65" s="1" t="s">
        <v>132</v>
      </c>
      <c r="C65" s="13">
        <v>2000.1</v>
      </c>
      <c r="D65" s="13">
        <v>6853.82</v>
      </c>
      <c r="E65" s="13">
        <v>8853.92</v>
      </c>
      <c r="F65" s="13">
        <v>0</v>
      </c>
      <c r="G65" s="13">
        <v>0</v>
      </c>
      <c r="H65" s="13">
        <v>0</v>
      </c>
      <c r="I65" s="13">
        <v>1343.93</v>
      </c>
      <c r="J65" s="13">
        <v>354.39</v>
      </c>
      <c r="K65" s="13">
        <v>0</v>
      </c>
      <c r="L65" s="13">
        <v>0</v>
      </c>
      <c r="M65" s="13">
        <v>0</v>
      </c>
      <c r="N65" s="13">
        <v>1698.32</v>
      </c>
      <c r="O65" s="13">
        <v>7155.6</v>
      </c>
    </row>
    <row r="66" spans="1:15">
      <c r="A66" s="2" t="s">
        <v>133</v>
      </c>
      <c r="B66" s="1" t="s">
        <v>134</v>
      </c>
      <c r="C66" s="13">
        <v>7000.05</v>
      </c>
      <c r="D66" s="13">
        <v>26224.41</v>
      </c>
      <c r="E66" s="13">
        <v>33224.46</v>
      </c>
      <c r="F66" s="13">
        <v>0</v>
      </c>
      <c r="G66" s="13">
        <v>0</v>
      </c>
      <c r="H66" s="13">
        <v>0</v>
      </c>
      <c r="I66" s="13">
        <v>8199.7000000000007</v>
      </c>
      <c r="J66" s="13">
        <v>449.28</v>
      </c>
      <c r="K66" s="13">
        <v>0</v>
      </c>
      <c r="L66" s="13">
        <v>0.08</v>
      </c>
      <c r="M66" s="13">
        <v>0</v>
      </c>
      <c r="N66" s="13">
        <v>8649.06</v>
      </c>
      <c r="O66" s="13">
        <v>24575.4</v>
      </c>
    </row>
    <row r="67" spans="1:15">
      <c r="A67" s="2" t="s">
        <v>135</v>
      </c>
      <c r="B67" s="1" t="s">
        <v>136</v>
      </c>
      <c r="C67" s="13">
        <v>13800</v>
      </c>
      <c r="D67" s="13">
        <v>0</v>
      </c>
      <c r="E67" s="13">
        <v>13800</v>
      </c>
      <c r="F67" s="13">
        <v>0</v>
      </c>
      <c r="G67" s="13">
        <v>0</v>
      </c>
      <c r="H67" s="13">
        <v>0</v>
      </c>
      <c r="I67" s="13">
        <v>2477.13</v>
      </c>
      <c r="J67" s="13">
        <v>388.24</v>
      </c>
      <c r="K67" s="13">
        <v>0</v>
      </c>
      <c r="L67" s="13">
        <v>0.03</v>
      </c>
      <c r="M67" s="13">
        <v>0</v>
      </c>
      <c r="N67" s="13">
        <v>2865.4</v>
      </c>
      <c r="O67" s="13">
        <v>10934.6</v>
      </c>
    </row>
    <row r="68" spans="1:15">
      <c r="A68" s="2" t="s">
        <v>137</v>
      </c>
      <c r="B68" s="1" t="s">
        <v>138</v>
      </c>
      <c r="C68" s="13">
        <v>5868.75</v>
      </c>
      <c r="D68" s="13">
        <v>1000</v>
      </c>
      <c r="E68" s="13">
        <v>6868.75</v>
      </c>
      <c r="F68" s="13">
        <v>0</v>
      </c>
      <c r="G68" s="13">
        <v>0</v>
      </c>
      <c r="H68" s="13">
        <v>0</v>
      </c>
      <c r="I68" s="13">
        <v>919.9</v>
      </c>
      <c r="J68" s="13">
        <v>180.52</v>
      </c>
      <c r="K68" s="13">
        <v>0</v>
      </c>
      <c r="L68" s="13">
        <v>0.13</v>
      </c>
      <c r="M68" s="13">
        <v>0</v>
      </c>
      <c r="N68" s="13">
        <v>1100.55</v>
      </c>
      <c r="O68" s="13">
        <v>5768.2</v>
      </c>
    </row>
    <row r="69" spans="1:15">
      <c r="A69" s="2" t="s">
        <v>139</v>
      </c>
      <c r="B69" s="1" t="s">
        <v>140</v>
      </c>
      <c r="C69" s="13">
        <v>3750</v>
      </c>
      <c r="D69" s="13">
        <v>14765.96</v>
      </c>
      <c r="E69" s="13">
        <v>18515.96</v>
      </c>
      <c r="F69" s="13">
        <v>0</v>
      </c>
      <c r="G69" s="13">
        <v>758.31</v>
      </c>
      <c r="H69" s="13">
        <v>0</v>
      </c>
      <c r="I69" s="13">
        <v>3739.44</v>
      </c>
      <c r="J69" s="13">
        <v>306.37</v>
      </c>
      <c r="K69" s="13">
        <v>0</v>
      </c>
      <c r="L69" s="14">
        <v>-0.16</v>
      </c>
      <c r="M69" s="13">
        <v>0</v>
      </c>
      <c r="N69" s="13">
        <v>4803.96</v>
      </c>
      <c r="O69" s="13">
        <v>13712</v>
      </c>
    </row>
    <row r="70" spans="1:15">
      <c r="A70" s="2" t="s">
        <v>141</v>
      </c>
      <c r="B70" s="1" t="s">
        <v>142</v>
      </c>
      <c r="C70" s="13">
        <v>1200.5999999999999</v>
      </c>
      <c r="D70" s="13">
        <v>4929.32</v>
      </c>
      <c r="E70" s="13">
        <v>6129.92</v>
      </c>
      <c r="F70" s="13">
        <v>0</v>
      </c>
      <c r="G70" s="13">
        <v>1117.6199999999999</v>
      </c>
      <c r="H70" s="13">
        <v>0</v>
      </c>
      <c r="I70" s="13">
        <v>762.09</v>
      </c>
      <c r="J70" s="13">
        <v>0</v>
      </c>
      <c r="K70" s="13">
        <v>0</v>
      </c>
      <c r="L70" s="13">
        <v>0.01</v>
      </c>
      <c r="M70" s="13">
        <v>0</v>
      </c>
      <c r="N70" s="13">
        <v>1879.72</v>
      </c>
      <c r="O70" s="13">
        <v>4250.2</v>
      </c>
    </row>
    <row r="71" spans="1:15">
      <c r="A71" s="2" t="s">
        <v>143</v>
      </c>
      <c r="B71" s="1" t="s">
        <v>144</v>
      </c>
      <c r="C71" s="13">
        <v>3750</v>
      </c>
      <c r="D71" s="13">
        <v>12630.55</v>
      </c>
      <c r="E71" s="13">
        <v>16380.55</v>
      </c>
      <c r="F71" s="13">
        <v>0</v>
      </c>
      <c r="G71" s="13">
        <v>338.61</v>
      </c>
      <c r="H71" s="13">
        <v>0</v>
      </c>
      <c r="I71" s="13">
        <v>3098.82</v>
      </c>
      <c r="J71" s="13">
        <v>279.89999999999998</v>
      </c>
      <c r="K71" s="13">
        <v>0</v>
      </c>
      <c r="L71" s="13">
        <v>0.02</v>
      </c>
      <c r="M71" s="13">
        <v>0</v>
      </c>
      <c r="N71" s="13">
        <v>3717.35</v>
      </c>
      <c r="O71" s="13">
        <v>12663.2</v>
      </c>
    </row>
    <row r="72" spans="1:15">
      <c r="A72" s="2" t="s">
        <v>145</v>
      </c>
      <c r="B72" s="1" t="s">
        <v>146</v>
      </c>
      <c r="C72" s="13">
        <v>3499.95</v>
      </c>
      <c r="D72" s="13">
        <v>5000</v>
      </c>
      <c r="E72" s="13">
        <v>8499.9500000000007</v>
      </c>
      <c r="F72" s="13">
        <v>0</v>
      </c>
      <c r="G72" s="13">
        <v>0</v>
      </c>
      <c r="H72" s="13">
        <v>0</v>
      </c>
      <c r="I72" s="13">
        <v>1268.33</v>
      </c>
      <c r="J72" s="13">
        <v>176.76</v>
      </c>
      <c r="K72" s="13">
        <v>0</v>
      </c>
      <c r="L72" s="14">
        <v>-0.14000000000000001</v>
      </c>
      <c r="M72" s="13">
        <v>0</v>
      </c>
      <c r="N72" s="13">
        <v>1444.95</v>
      </c>
      <c r="O72" s="13">
        <v>7055</v>
      </c>
    </row>
    <row r="73" spans="1:15">
      <c r="A73" s="2" t="s">
        <v>147</v>
      </c>
      <c r="B73" s="1" t="s">
        <v>148</v>
      </c>
      <c r="C73" s="13">
        <v>3250.05</v>
      </c>
      <c r="D73" s="13">
        <v>2785</v>
      </c>
      <c r="E73" s="13">
        <v>6035.05</v>
      </c>
      <c r="F73" s="13">
        <v>0</v>
      </c>
      <c r="G73" s="13">
        <v>0</v>
      </c>
      <c r="H73" s="13">
        <v>0</v>
      </c>
      <c r="I73" s="13">
        <v>741.82</v>
      </c>
      <c r="J73" s="13">
        <v>126.66</v>
      </c>
      <c r="K73" s="13">
        <v>0</v>
      </c>
      <c r="L73" s="14">
        <v>-0.03</v>
      </c>
      <c r="M73" s="13">
        <v>0</v>
      </c>
      <c r="N73" s="13">
        <v>868.45</v>
      </c>
      <c r="O73" s="13">
        <v>5166.6000000000004</v>
      </c>
    </row>
    <row r="75" spans="1:15" s="7" customFormat="1">
      <c r="A75" s="15"/>
      <c r="C75" s="7" t="s">
        <v>149</v>
      </c>
      <c r="D75" s="7" t="s">
        <v>149</v>
      </c>
      <c r="E75" s="7" t="s">
        <v>149</v>
      </c>
      <c r="F75" s="7" t="s">
        <v>149</v>
      </c>
      <c r="G75" s="7" t="s">
        <v>149</v>
      </c>
      <c r="H75" s="7" t="s">
        <v>149</v>
      </c>
      <c r="I75" s="7" t="s">
        <v>149</v>
      </c>
      <c r="J75" s="7" t="s">
        <v>149</v>
      </c>
      <c r="K75" s="7" t="s">
        <v>149</v>
      </c>
      <c r="L75" s="7" t="s">
        <v>149</v>
      </c>
      <c r="M75" s="7" t="s">
        <v>149</v>
      </c>
      <c r="N75" s="7" t="s">
        <v>149</v>
      </c>
      <c r="O75" s="7" t="s">
        <v>149</v>
      </c>
    </row>
    <row r="76" spans="1:15">
      <c r="A76" s="18" t="s">
        <v>150</v>
      </c>
      <c r="B76" s="1" t="s">
        <v>151</v>
      </c>
      <c r="C76" s="17">
        <v>230303.93</v>
      </c>
      <c r="D76" s="17">
        <v>405091.24</v>
      </c>
      <c r="E76" s="17">
        <v>635395.17000000004</v>
      </c>
      <c r="F76" s="17">
        <v>15</v>
      </c>
      <c r="G76" s="17">
        <v>24562.07</v>
      </c>
      <c r="H76" s="19">
        <v>-56.7</v>
      </c>
      <c r="I76" s="17">
        <v>114319.61</v>
      </c>
      <c r="J76" s="17">
        <v>10737.53</v>
      </c>
      <c r="K76" s="17">
        <v>427.53</v>
      </c>
      <c r="L76" s="19">
        <v>-0.85</v>
      </c>
      <c r="M76" s="17">
        <v>2766.38</v>
      </c>
      <c r="N76" s="17">
        <v>152770.57</v>
      </c>
      <c r="O76" s="17">
        <v>482624.6</v>
      </c>
    </row>
    <row r="78" spans="1:15">
      <c r="C78" s="1" t="s">
        <v>151</v>
      </c>
      <c r="D78" s="1" t="s">
        <v>151</v>
      </c>
      <c r="E78" s="1" t="s">
        <v>151</v>
      </c>
      <c r="F78" s="1" t="s">
        <v>151</v>
      </c>
      <c r="G78" s="1" t="s">
        <v>151</v>
      </c>
      <c r="H78" s="1" t="s">
        <v>151</v>
      </c>
      <c r="I78" s="1" t="s">
        <v>151</v>
      </c>
      <c r="J78" s="1" t="s">
        <v>151</v>
      </c>
      <c r="K78" s="1" t="s">
        <v>151</v>
      </c>
      <c r="L78" s="1" t="s">
        <v>151</v>
      </c>
      <c r="M78" s="1" t="s">
        <v>151</v>
      </c>
      <c r="N78" s="1" t="s">
        <v>151</v>
      </c>
      <c r="O78" s="1" t="s">
        <v>151</v>
      </c>
    </row>
    <row r="79" spans="1:15">
      <c r="A79" s="2" t="s">
        <v>151</v>
      </c>
      <c r="B79" s="1" t="s">
        <v>151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1"/>
  <sheetViews>
    <sheetView workbookViewId="0">
      <selection activeCell="G20" sqref="G20"/>
    </sheetView>
  </sheetViews>
  <sheetFormatPr baseColWidth="10" defaultRowHeight="15"/>
  <cols>
    <col min="1" max="1" width="9.140625" customWidth="1"/>
    <col min="2" max="2" width="13.7109375" customWidth="1"/>
    <col min="3" max="3" width="21" customWidth="1"/>
    <col min="4" max="4" width="12.5703125" bestFit="1" customWidth="1"/>
    <col min="5" max="5" width="34.710937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152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153</v>
      </c>
      <c r="B8" s="33" t="s">
        <v>154</v>
      </c>
      <c r="C8" s="33" t="s">
        <v>155</v>
      </c>
      <c r="D8" s="34" t="s">
        <v>156</v>
      </c>
      <c r="E8" s="33" t="s">
        <v>157</v>
      </c>
      <c r="F8" s="32"/>
      <c r="G8" s="32"/>
      <c r="H8" s="32"/>
      <c r="I8" s="32"/>
      <c r="J8" s="32"/>
    </row>
    <row r="9" spans="1:10">
      <c r="A9" s="26" t="s">
        <v>49</v>
      </c>
      <c r="B9" s="26"/>
      <c r="C9" s="26" t="s">
        <v>158</v>
      </c>
      <c r="D9" s="26">
        <v>2206.8000000000002</v>
      </c>
      <c r="E9" s="26" t="s">
        <v>50</v>
      </c>
      <c r="F9" s="26"/>
      <c r="G9" s="26"/>
      <c r="H9" s="26"/>
      <c r="I9" s="26"/>
      <c r="J9" s="26"/>
    </row>
    <row r="10" spans="1:10">
      <c r="A10" s="26" t="s">
        <v>63</v>
      </c>
      <c r="B10" s="26"/>
      <c r="C10" s="26" t="s">
        <v>158</v>
      </c>
      <c r="D10" s="26">
        <v>2887.8</v>
      </c>
      <c r="E10" s="26" t="s">
        <v>64</v>
      </c>
      <c r="F10" s="26"/>
      <c r="G10" s="26"/>
      <c r="H10" s="26"/>
      <c r="I10" s="26"/>
      <c r="J10" s="26"/>
    </row>
    <row r="11" spans="1:10">
      <c r="A11" s="26" t="s">
        <v>79</v>
      </c>
      <c r="B11" s="26"/>
      <c r="C11" s="26" t="s">
        <v>158</v>
      </c>
      <c r="D11" s="26">
        <v>5367.8</v>
      </c>
      <c r="E11" s="26" t="s">
        <v>80</v>
      </c>
      <c r="F11" s="26"/>
      <c r="G11" s="26"/>
      <c r="H11" s="26"/>
      <c r="I11" s="26"/>
      <c r="J11" s="26"/>
    </row>
    <row r="12" spans="1:10">
      <c r="A12" s="26" t="s">
        <v>45</v>
      </c>
      <c r="B12" s="26"/>
      <c r="C12" s="26" t="s">
        <v>158</v>
      </c>
      <c r="D12" s="26">
        <v>3596.4</v>
      </c>
      <c r="E12" s="26" t="s">
        <v>46</v>
      </c>
      <c r="F12" s="26"/>
      <c r="G12" s="26"/>
      <c r="H12" s="26"/>
      <c r="I12" s="26"/>
      <c r="J12" s="26"/>
    </row>
    <row r="13" spans="1:10">
      <c r="A13" s="26" t="s">
        <v>29</v>
      </c>
      <c r="B13" s="26"/>
      <c r="C13" s="26" t="s">
        <v>158</v>
      </c>
      <c r="D13" s="26">
        <v>10400.6</v>
      </c>
      <c r="E13" s="26" t="s">
        <v>30</v>
      </c>
      <c r="F13" s="26"/>
      <c r="G13" s="26"/>
      <c r="H13" s="26"/>
      <c r="I13" s="26"/>
      <c r="J13" s="26"/>
    </row>
    <row r="14" spans="1:10">
      <c r="A14" s="26"/>
      <c r="B14" s="26" t="s">
        <v>159</v>
      </c>
      <c r="C14" s="26"/>
      <c r="D14" s="35">
        <v>24459.4</v>
      </c>
      <c r="E14" s="26" t="s">
        <v>160</v>
      </c>
      <c r="F14" s="26"/>
      <c r="G14" s="26"/>
      <c r="H14" s="26"/>
      <c r="I14" s="26"/>
      <c r="J14" s="26"/>
    </row>
    <row r="16" spans="1:10">
      <c r="A16" s="26">
        <v>3</v>
      </c>
      <c r="B16" s="26">
        <v>56708880343</v>
      </c>
      <c r="C16" s="26" t="s">
        <v>161</v>
      </c>
      <c r="D16" s="26">
        <v>27219.4</v>
      </c>
      <c r="E16" s="26" t="s">
        <v>68</v>
      </c>
      <c r="F16" s="26"/>
      <c r="G16" s="26"/>
      <c r="H16" s="26"/>
      <c r="I16" s="26"/>
      <c r="J16" s="26"/>
    </row>
    <row r="17" spans="1:5">
      <c r="A17" s="26">
        <v>8</v>
      </c>
      <c r="B17" s="26">
        <v>56708880482</v>
      </c>
      <c r="C17" s="26" t="s">
        <v>161</v>
      </c>
      <c r="D17" s="26">
        <v>24575.4</v>
      </c>
      <c r="E17" s="26" t="s">
        <v>134</v>
      </c>
    </row>
    <row r="18" spans="1:5">
      <c r="A18" s="26" t="s">
        <v>135</v>
      </c>
      <c r="B18" s="26">
        <v>56708843907</v>
      </c>
      <c r="C18" s="26" t="s">
        <v>161</v>
      </c>
      <c r="D18" s="26">
        <v>10934.6</v>
      </c>
      <c r="E18" s="26" t="s">
        <v>136</v>
      </c>
    </row>
    <row r="19" spans="1:5">
      <c r="A19" s="26" t="s">
        <v>31</v>
      </c>
      <c r="B19" s="26">
        <v>56708883890</v>
      </c>
      <c r="C19" s="26" t="s">
        <v>161</v>
      </c>
      <c r="D19" s="26">
        <v>4737.8</v>
      </c>
      <c r="E19" s="26" t="s">
        <v>32</v>
      </c>
    </row>
    <row r="20" spans="1:5">
      <c r="A20" s="26"/>
      <c r="B20" s="26" t="s">
        <v>162</v>
      </c>
      <c r="C20" s="26"/>
      <c r="D20" s="35">
        <v>67467.199999999997</v>
      </c>
      <c r="E20" s="26" t="s">
        <v>163</v>
      </c>
    </row>
    <row r="22" spans="1:5">
      <c r="A22" s="26" t="s">
        <v>85</v>
      </c>
      <c r="B22" s="26">
        <v>56708880391</v>
      </c>
      <c r="C22" s="26" t="s">
        <v>164</v>
      </c>
      <c r="D22" s="26">
        <v>3852.8</v>
      </c>
      <c r="E22" s="26" t="s">
        <v>86</v>
      </c>
    </row>
    <row r="23" spans="1:5">
      <c r="A23" s="26">
        <v>56</v>
      </c>
      <c r="B23" s="26">
        <v>56708843816</v>
      </c>
      <c r="C23" s="26" t="s">
        <v>164</v>
      </c>
      <c r="D23" s="26">
        <v>14893</v>
      </c>
      <c r="E23" s="26" t="s">
        <v>90</v>
      </c>
    </row>
    <row r="24" spans="1:5">
      <c r="A24" s="26">
        <v>12</v>
      </c>
      <c r="B24" s="26">
        <v>56708843833</v>
      </c>
      <c r="C24" s="26" t="s">
        <v>164</v>
      </c>
      <c r="D24" s="26">
        <v>26948.600000000002</v>
      </c>
      <c r="E24" s="26" t="s">
        <v>94</v>
      </c>
    </row>
    <row r="25" spans="1:5">
      <c r="A25" s="26">
        <v>23</v>
      </c>
      <c r="B25" s="26">
        <v>56710784363</v>
      </c>
      <c r="C25" s="26" t="s">
        <v>164</v>
      </c>
      <c r="D25" s="26">
        <v>4528.2</v>
      </c>
      <c r="E25" s="26" t="s">
        <v>96</v>
      </c>
    </row>
    <row r="26" spans="1:5">
      <c r="A26" s="26" t="s">
        <v>99</v>
      </c>
      <c r="B26" s="26">
        <v>56708843847</v>
      </c>
      <c r="C26" s="26" t="s">
        <v>164</v>
      </c>
      <c r="D26" s="26">
        <v>3803.6000000000004</v>
      </c>
      <c r="E26" s="26" t="s">
        <v>100</v>
      </c>
    </row>
    <row r="27" spans="1:5">
      <c r="A27" s="26" t="s">
        <v>131</v>
      </c>
      <c r="B27" s="26">
        <v>56708880479</v>
      </c>
      <c r="C27" s="26" t="s">
        <v>164</v>
      </c>
      <c r="D27" s="26">
        <v>7155.6</v>
      </c>
      <c r="E27" s="26" t="s">
        <v>132</v>
      </c>
    </row>
    <row r="28" spans="1:5">
      <c r="A28" s="26">
        <v>18</v>
      </c>
      <c r="B28" s="26">
        <v>56708843910</v>
      </c>
      <c r="C28" s="26" t="s">
        <v>164</v>
      </c>
      <c r="D28" s="26">
        <v>13712</v>
      </c>
      <c r="E28" s="26" t="s">
        <v>140</v>
      </c>
    </row>
    <row r="29" spans="1:5">
      <c r="A29" s="26" t="s">
        <v>143</v>
      </c>
      <c r="B29" s="26">
        <v>56708880539</v>
      </c>
      <c r="C29" s="26" t="s">
        <v>164</v>
      </c>
      <c r="D29" s="26">
        <v>12663.2</v>
      </c>
      <c r="E29" s="26" t="s">
        <v>144</v>
      </c>
    </row>
    <row r="30" spans="1:5">
      <c r="A30" s="26" t="s">
        <v>129</v>
      </c>
      <c r="B30" s="26">
        <v>56708843881</v>
      </c>
      <c r="C30" s="26" t="s">
        <v>164</v>
      </c>
      <c r="D30" s="26">
        <v>6447</v>
      </c>
      <c r="E30" s="26" t="s">
        <v>130</v>
      </c>
    </row>
    <row r="31" spans="1:5">
      <c r="A31" s="26" t="s">
        <v>91</v>
      </c>
      <c r="B31" s="26">
        <v>56708880434</v>
      </c>
      <c r="C31" s="26" t="s">
        <v>164</v>
      </c>
      <c r="D31" s="26">
        <v>8242</v>
      </c>
      <c r="E31" s="26" t="s">
        <v>92</v>
      </c>
    </row>
    <row r="32" spans="1:5">
      <c r="A32" s="26" t="s">
        <v>55</v>
      </c>
      <c r="B32" s="26">
        <v>56708843696</v>
      </c>
      <c r="C32" s="26" t="s">
        <v>164</v>
      </c>
      <c r="D32" s="26">
        <v>14824.6</v>
      </c>
      <c r="E32" s="26" t="s">
        <v>56</v>
      </c>
    </row>
    <row r="33" spans="1:5">
      <c r="A33" s="26" t="s">
        <v>81</v>
      </c>
      <c r="B33" s="26">
        <v>56708843773</v>
      </c>
      <c r="C33" s="26" t="s">
        <v>164</v>
      </c>
      <c r="D33" s="26">
        <v>3677.6000000000004</v>
      </c>
      <c r="E33" s="26" t="s">
        <v>82</v>
      </c>
    </row>
    <row r="34" spans="1:5">
      <c r="A34" s="26" t="s">
        <v>65</v>
      </c>
      <c r="B34" s="26">
        <v>56708843711</v>
      </c>
      <c r="C34" s="26" t="s">
        <v>164</v>
      </c>
      <c r="D34" s="26">
        <v>7034.6</v>
      </c>
      <c r="E34" s="26" t="s">
        <v>66</v>
      </c>
    </row>
    <row r="35" spans="1:5">
      <c r="A35" s="26" t="s">
        <v>97</v>
      </c>
      <c r="B35" s="26">
        <v>56708880448</v>
      </c>
      <c r="C35" s="26" t="s">
        <v>164</v>
      </c>
      <c r="D35" s="26">
        <v>5862.4000000000005</v>
      </c>
      <c r="E35" s="26" t="s">
        <v>98</v>
      </c>
    </row>
    <row r="36" spans="1:5">
      <c r="A36" s="26" t="s">
        <v>35</v>
      </c>
      <c r="B36" s="26">
        <v>56708848813</v>
      </c>
      <c r="C36" s="26" t="s">
        <v>164</v>
      </c>
      <c r="D36" s="26">
        <v>5014.8</v>
      </c>
      <c r="E36" s="26" t="s">
        <v>36</v>
      </c>
    </row>
    <row r="37" spans="1:5">
      <c r="A37" s="26" t="s">
        <v>39</v>
      </c>
      <c r="B37" s="26">
        <v>56708848827</v>
      </c>
      <c r="C37" s="26" t="s">
        <v>164</v>
      </c>
      <c r="D37" s="26">
        <v>6241</v>
      </c>
      <c r="E37" s="26" t="s">
        <v>40</v>
      </c>
    </row>
    <row r="38" spans="1:5">
      <c r="A38" s="26" t="s">
        <v>37</v>
      </c>
      <c r="B38" s="26">
        <v>56708883902</v>
      </c>
      <c r="C38" s="26" t="s">
        <v>164</v>
      </c>
      <c r="D38" s="26">
        <v>4804.4000000000005</v>
      </c>
      <c r="E38" s="26" t="s">
        <v>38</v>
      </c>
    </row>
    <row r="39" spans="1:5">
      <c r="A39" s="26" t="s">
        <v>57</v>
      </c>
      <c r="B39" s="26">
        <v>56708843739</v>
      </c>
      <c r="C39" s="26" t="s">
        <v>164</v>
      </c>
      <c r="D39" s="26">
        <v>3778</v>
      </c>
      <c r="E39" s="26" t="s">
        <v>58</v>
      </c>
    </row>
    <row r="40" spans="1:5">
      <c r="A40" s="26" t="s">
        <v>127</v>
      </c>
      <c r="B40" s="26">
        <v>56708880465</v>
      </c>
      <c r="C40" s="26" t="s">
        <v>164</v>
      </c>
      <c r="D40" s="26">
        <v>5038.8</v>
      </c>
      <c r="E40" s="26" t="s">
        <v>128</v>
      </c>
    </row>
    <row r="41" spans="1:5">
      <c r="A41" s="26">
        <v>9</v>
      </c>
      <c r="B41" s="26">
        <v>56708880451</v>
      </c>
      <c r="C41" s="26" t="s">
        <v>164</v>
      </c>
      <c r="D41" s="26">
        <v>27516.2</v>
      </c>
      <c r="E41" s="26" t="s">
        <v>108</v>
      </c>
    </row>
    <row r="42" spans="1:5">
      <c r="A42" s="26" t="s">
        <v>87</v>
      </c>
      <c r="B42" s="26">
        <v>56708843790</v>
      </c>
      <c r="C42" s="26" t="s">
        <v>164</v>
      </c>
      <c r="D42" s="26">
        <v>7351.2000000000007</v>
      </c>
      <c r="E42" s="26" t="s">
        <v>88</v>
      </c>
    </row>
    <row r="43" spans="1:5">
      <c r="A43" s="26" t="s">
        <v>147</v>
      </c>
      <c r="B43" s="26">
        <v>56708880542</v>
      </c>
      <c r="C43" s="26" t="s">
        <v>164</v>
      </c>
      <c r="D43" s="26">
        <v>5166.6000000000004</v>
      </c>
      <c r="E43" s="26" t="s">
        <v>148</v>
      </c>
    </row>
    <row r="44" spans="1:5">
      <c r="A44" s="26" t="s">
        <v>137</v>
      </c>
      <c r="B44" s="26">
        <v>56708880508</v>
      </c>
      <c r="C44" s="26" t="s">
        <v>164</v>
      </c>
      <c r="D44" s="26">
        <v>5768.2000000000007</v>
      </c>
      <c r="E44" s="26" t="s">
        <v>138</v>
      </c>
    </row>
    <row r="45" spans="1:5">
      <c r="A45" s="26" t="s">
        <v>71</v>
      </c>
      <c r="B45" s="26">
        <v>60589984696</v>
      </c>
      <c r="C45" s="26" t="s">
        <v>164</v>
      </c>
      <c r="D45" s="26">
        <v>13473.400000000001</v>
      </c>
      <c r="E45" s="26" t="s">
        <v>72</v>
      </c>
    </row>
    <row r="46" spans="1:5">
      <c r="A46" s="26" t="s">
        <v>113</v>
      </c>
      <c r="B46" s="26">
        <v>60590029027</v>
      </c>
      <c r="C46" s="26" t="s">
        <v>164</v>
      </c>
      <c r="D46" s="26">
        <v>15072.6</v>
      </c>
      <c r="E46" s="26" t="s">
        <v>114</v>
      </c>
    </row>
    <row r="47" spans="1:5">
      <c r="A47" s="26" t="s">
        <v>25</v>
      </c>
      <c r="B47" s="26">
        <v>56708883873</v>
      </c>
      <c r="C47" s="26" t="s">
        <v>164</v>
      </c>
      <c r="D47" s="26">
        <v>13632.2</v>
      </c>
      <c r="E47" s="26" t="s">
        <v>26</v>
      </c>
    </row>
    <row r="48" spans="1:5">
      <c r="A48" s="26" t="s">
        <v>145</v>
      </c>
      <c r="B48" s="26">
        <v>56708883839</v>
      </c>
      <c r="C48" s="26" t="s">
        <v>164</v>
      </c>
      <c r="D48" s="26">
        <v>7055</v>
      </c>
      <c r="E48" s="26" t="s">
        <v>146</v>
      </c>
    </row>
    <row r="49" spans="1:5">
      <c r="A49" s="26" t="s">
        <v>33</v>
      </c>
      <c r="B49" s="26">
        <v>56708881869</v>
      </c>
      <c r="C49" s="26" t="s">
        <v>164</v>
      </c>
      <c r="D49" s="26">
        <v>15476.400000000001</v>
      </c>
      <c r="E49" s="26" t="s">
        <v>34</v>
      </c>
    </row>
    <row r="50" spans="1:5">
      <c r="A50" s="26" t="s">
        <v>105</v>
      </c>
      <c r="B50" s="26">
        <v>60590081785</v>
      </c>
      <c r="C50" s="26" t="s">
        <v>164</v>
      </c>
      <c r="D50" s="26">
        <v>2675.2000000000003</v>
      </c>
      <c r="E50" s="26" t="s">
        <v>106</v>
      </c>
    </row>
    <row r="51" spans="1:5">
      <c r="A51" s="26" t="s">
        <v>125</v>
      </c>
      <c r="B51" s="26">
        <v>60590127128</v>
      </c>
      <c r="C51" s="26" t="s">
        <v>164</v>
      </c>
      <c r="D51" s="26">
        <v>11405.6</v>
      </c>
      <c r="E51" s="26" t="s">
        <v>126</v>
      </c>
    </row>
    <row r="52" spans="1:5">
      <c r="A52" s="26" t="s">
        <v>123</v>
      </c>
      <c r="B52" s="26">
        <v>60590103231</v>
      </c>
      <c r="C52" s="26" t="s">
        <v>164</v>
      </c>
      <c r="D52" s="26">
        <v>2100.4</v>
      </c>
      <c r="E52" s="26" t="s">
        <v>124</v>
      </c>
    </row>
    <row r="53" spans="1:5">
      <c r="A53" s="26" t="s">
        <v>83</v>
      </c>
      <c r="B53" s="26">
        <v>60590064926</v>
      </c>
      <c r="C53" s="26" t="s">
        <v>164</v>
      </c>
      <c r="D53" s="26">
        <v>5832.6</v>
      </c>
      <c r="E53" s="26" t="s">
        <v>84</v>
      </c>
    </row>
    <row r="54" spans="1:5">
      <c r="A54" s="26" t="s">
        <v>101</v>
      </c>
      <c r="B54" s="26">
        <v>56671290902</v>
      </c>
      <c r="C54" s="26" t="s">
        <v>164</v>
      </c>
      <c r="D54" s="26">
        <v>3824.8</v>
      </c>
      <c r="E54" s="26" t="s">
        <v>102</v>
      </c>
    </row>
    <row r="55" spans="1:5">
      <c r="A55" s="26" t="s">
        <v>61</v>
      </c>
      <c r="B55" s="26">
        <v>60590162296</v>
      </c>
      <c r="C55" s="26" t="s">
        <v>164</v>
      </c>
      <c r="D55" s="26">
        <v>3824.8</v>
      </c>
      <c r="E55" s="26" t="s">
        <v>62</v>
      </c>
    </row>
    <row r="56" spans="1:5">
      <c r="A56" s="26" t="s">
        <v>119</v>
      </c>
      <c r="B56" s="26">
        <v>60591453247</v>
      </c>
      <c r="C56" s="26" t="s">
        <v>164</v>
      </c>
      <c r="D56" s="26">
        <v>3260.4</v>
      </c>
      <c r="E56" s="26" t="s">
        <v>120</v>
      </c>
    </row>
    <row r="57" spans="1:5">
      <c r="A57" s="26" t="s">
        <v>43</v>
      </c>
      <c r="B57" s="26">
        <v>60589870076</v>
      </c>
      <c r="C57" s="26" t="s">
        <v>164</v>
      </c>
      <c r="D57" s="26">
        <v>2014.4</v>
      </c>
      <c r="E57" s="26" t="s">
        <v>44</v>
      </c>
    </row>
    <row r="58" spans="1:5">
      <c r="A58" s="26" t="s">
        <v>103</v>
      </c>
      <c r="B58" s="26">
        <v>60590139386</v>
      </c>
      <c r="C58" s="26" t="s">
        <v>164</v>
      </c>
      <c r="D58" s="26">
        <v>1175.2</v>
      </c>
      <c r="E58" s="26" t="s">
        <v>104</v>
      </c>
    </row>
    <row r="59" spans="1:5">
      <c r="A59" s="26" t="s">
        <v>51</v>
      </c>
      <c r="B59" s="26">
        <v>60590223734</v>
      </c>
      <c r="C59" s="26" t="s">
        <v>164</v>
      </c>
      <c r="D59" s="26">
        <v>7027.4000000000005</v>
      </c>
      <c r="E59" s="26" t="s">
        <v>52</v>
      </c>
    </row>
    <row r="60" spans="1:5">
      <c r="A60" s="26" t="s">
        <v>111</v>
      </c>
      <c r="B60" s="26">
        <v>56708843938</v>
      </c>
      <c r="C60" s="26" t="s">
        <v>164</v>
      </c>
      <c r="D60" s="26">
        <v>11833.800000000001</v>
      </c>
      <c r="E60" s="26" t="s">
        <v>112</v>
      </c>
    </row>
    <row r="61" spans="1:5">
      <c r="A61" s="26" t="s">
        <v>109</v>
      </c>
      <c r="B61" s="26">
        <v>56710541492</v>
      </c>
      <c r="C61" s="26" t="s">
        <v>164</v>
      </c>
      <c r="D61" s="26">
        <v>5881.8</v>
      </c>
      <c r="E61" s="26" t="s">
        <v>110</v>
      </c>
    </row>
    <row r="62" spans="1:5">
      <c r="A62" s="26" t="s">
        <v>73</v>
      </c>
      <c r="B62" s="26">
        <v>56702290580</v>
      </c>
      <c r="C62" s="26" t="s">
        <v>164</v>
      </c>
      <c r="D62" s="26">
        <v>3581.6000000000004</v>
      </c>
      <c r="E62" s="26" t="s">
        <v>74</v>
      </c>
    </row>
    <row r="63" spans="1:5">
      <c r="A63" s="26" t="s">
        <v>27</v>
      </c>
      <c r="B63" s="26">
        <v>60575841258</v>
      </c>
      <c r="C63" s="26" t="s">
        <v>164</v>
      </c>
      <c r="D63" s="26">
        <v>15201.2</v>
      </c>
      <c r="E63" s="26" t="s">
        <v>28</v>
      </c>
    </row>
    <row r="64" spans="1:5">
      <c r="A64" s="26" t="s">
        <v>53</v>
      </c>
      <c r="B64" s="26">
        <v>60591678286</v>
      </c>
      <c r="C64" s="26" t="s">
        <v>164</v>
      </c>
      <c r="D64" s="26">
        <v>5832.4000000000005</v>
      </c>
      <c r="E64" s="26" t="s">
        <v>54</v>
      </c>
    </row>
    <row r="65" spans="1:5">
      <c r="A65" s="26" t="s">
        <v>41</v>
      </c>
      <c r="B65" s="26">
        <v>60591853519</v>
      </c>
      <c r="C65" s="26" t="s">
        <v>164</v>
      </c>
      <c r="D65" s="26">
        <v>5903.6</v>
      </c>
      <c r="E65" s="26" t="s">
        <v>42</v>
      </c>
    </row>
    <row r="66" spans="1:5">
      <c r="A66" s="26" t="s">
        <v>115</v>
      </c>
      <c r="B66" s="26">
        <v>60592075907</v>
      </c>
      <c r="C66" s="26" t="s">
        <v>164</v>
      </c>
      <c r="D66" s="26">
        <v>3580.2000000000003</v>
      </c>
      <c r="E66" s="26" t="s">
        <v>116</v>
      </c>
    </row>
    <row r="67" spans="1:5">
      <c r="A67" s="26" t="s">
        <v>77</v>
      </c>
      <c r="B67" s="26">
        <v>60592612312</v>
      </c>
      <c r="C67" s="26" t="s">
        <v>164</v>
      </c>
      <c r="D67" s="26">
        <v>3127.8</v>
      </c>
      <c r="E67" s="26" t="s">
        <v>78</v>
      </c>
    </row>
    <row r="68" spans="1:5">
      <c r="A68" s="26" t="s">
        <v>141</v>
      </c>
      <c r="B68" s="26">
        <v>60592674481</v>
      </c>
      <c r="C68" s="26" t="s">
        <v>164</v>
      </c>
      <c r="D68" s="26">
        <v>4250.2</v>
      </c>
      <c r="E68" s="26" t="s">
        <v>142</v>
      </c>
    </row>
    <row r="69" spans="1:5">
      <c r="A69" s="26" t="s">
        <v>59</v>
      </c>
      <c r="B69" s="26">
        <v>60593016552</v>
      </c>
      <c r="C69" s="26" t="s">
        <v>164</v>
      </c>
      <c r="D69" s="26">
        <v>2280.8000000000002</v>
      </c>
      <c r="E69" s="26" t="s">
        <v>60</v>
      </c>
    </row>
    <row r="70" spans="1:5">
      <c r="A70" s="26" t="s">
        <v>69</v>
      </c>
      <c r="B70" s="26">
        <v>60547411926</v>
      </c>
      <c r="C70" s="26" t="s">
        <v>164</v>
      </c>
      <c r="D70" s="26">
        <v>2848.6000000000004</v>
      </c>
      <c r="E70" s="26" t="s">
        <v>70</v>
      </c>
    </row>
    <row r="71" spans="1:5">
      <c r="A71" s="26" t="s">
        <v>117</v>
      </c>
      <c r="B71" s="26">
        <v>60593356654</v>
      </c>
      <c r="C71" s="26" t="s">
        <v>164</v>
      </c>
      <c r="D71" s="26">
        <v>2848.6000000000004</v>
      </c>
      <c r="E71" s="26" t="s">
        <v>118</v>
      </c>
    </row>
    <row r="72" spans="1:5">
      <c r="A72" s="26" t="s">
        <v>23</v>
      </c>
      <c r="B72" s="26">
        <v>60589400300</v>
      </c>
      <c r="C72" s="26" t="s">
        <v>164</v>
      </c>
      <c r="D72" s="26">
        <v>2360.2000000000003</v>
      </c>
      <c r="E72" s="26" t="s">
        <v>24</v>
      </c>
    </row>
    <row r="73" spans="1:5">
      <c r="A73" s="26" t="s">
        <v>47</v>
      </c>
      <c r="B73" s="26">
        <v>60566927891</v>
      </c>
      <c r="C73" s="26" t="s">
        <v>164</v>
      </c>
      <c r="D73" s="26">
        <v>3569</v>
      </c>
      <c r="E73" s="26" t="s">
        <v>48</v>
      </c>
    </row>
    <row r="74" spans="1:5">
      <c r="A74" s="26" t="s">
        <v>75</v>
      </c>
      <c r="B74" s="26">
        <v>56708880360</v>
      </c>
      <c r="C74" s="26" t="s">
        <v>164</v>
      </c>
      <c r="D74" s="26">
        <v>3197</v>
      </c>
      <c r="E74" s="26" t="s">
        <v>76</v>
      </c>
    </row>
    <row r="75" spans="1:5">
      <c r="A75" s="26" t="s">
        <v>121</v>
      </c>
      <c r="B75" s="26">
        <v>60593753427</v>
      </c>
      <c r="C75" s="26" t="s">
        <v>164</v>
      </c>
      <c r="D75" s="26">
        <v>2226.4</v>
      </c>
      <c r="E75" s="26" t="s">
        <v>122</v>
      </c>
    </row>
    <row r="76" spans="1:5">
      <c r="A76" s="26"/>
      <c r="B76" s="26" t="s">
        <v>165</v>
      </c>
      <c r="C76" s="26"/>
      <c r="D76" s="35">
        <v>390698</v>
      </c>
      <c r="E76" s="26" t="s">
        <v>166</v>
      </c>
    </row>
    <row r="78" spans="1:5">
      <c r="A78" s="26"/>
      <c r="B78" s="36" t="s">
        <v>159</v>
      </c>
      <c r="C78" s="36"/>
      <c r="D78" s="37">
        <v>24459.4</v>
      </c>
      <c r="E78" s="36" t="s">
        <v>160</v>
      </c>
    </row>
    <row r="79" spans="1:5">
      <c r="A79" s="26"/>
      <c r="B79" s="36" t="s">
        <v>162</v>
      </c>
      <c r="C79" s="36"/>
      <c r="D79" s="37">
        <v>67467.199999999997</v>
      </c>
      <c r="E79" s="36" t="s">
        <v>163</v>
      </c>
    </row>
    <row r="80" spans="1:5">
      <c r="A80" s="26"/>
      <c r="B80" s="36" t="s">
        <v>165</v>
      </c>
      <c r="C80" s="36"/>
      <c r="D80" s="37">
        <v>390698</v>
      </c>
      <c r="E80" s="36" t="s">
        <v>166</v>
      </c>
    </row>
    <row r="81" spans="2:5">
      <c r="B81" s="36"/>
      <c r="C81" s="36"/>
      <c r="D81" s="37">
        <v>482624.6</v>
      </c>
      <c r="E81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4" sqref="B14"/>
    </sheetView>
  </sheetViews>
  <sheetFormatPr baseColWidth="10" defaultRowHeight="1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>
      <c r="A1" s="45" t="s">
        <v>173</v>
      </c>
      <c r="B1" s="45"/>
      <c r="C1" s="46"/>
      <c r="D1" s="47"/>
      <c r="E1" s="47"/>
    </row>
    <row r="2" spans="1:5">
      <c r="A2" s="45" t="s">
        <v>174</v>
      </c>
      <c r="B2" s="45" t="s">
        <v>185</v>
      </c>
      <c r="C2" s="46"/>
      <c r="D2" s="47"/>
      <c r="E2" s="47"/>
    </row>
    <row r="3" spans="1:5">
      <c r="A3" s="45" t="s">
        <v>186</v>
      </c>
      <c r="B3" s="48" t="s">
        <v>187</v>
      </c>
      <c r="C3" s="46"/>
      <c r="D3" s="47"/>
      <c r="E3" s="47"/>
    </row>
    <row r="4" spans="1:5">
      <c r="A4" s="46"/>
      <c r="B4" s="46"/>
      <c r="C4" s="46"/>
      <c r="D4" s="47"/>
      <c r="E4" s="47"/>
    </row>
    <row r="5" spans="1:5">
      <c r="A5" s="46" t="s">
        <v>175</v>
      </c>
      <c r="B5" s="46" t="s">
        <v>176</v>
      </c>
      <c r="C5" s="46"/>
      <c r="D5" s="47"/>
      <c r="E5" s="47"/>
    </row>
    <row r="6" spans="1:5">
      <c r="A6" s="47" t="s">
        <v>177</v>
      </c>
      <c r="B6" s="49">
        <v>159554.16</v>
      </c>
      <c r="C6" s="47"/>
      <c r="D6" s="47"/>
      <c r="E6" s="47"/>
    </row>
    <row r="7" spans="1:5">
      <c r="A7" s="47" t="s">
        <v>178</v>
      </c>
      <c r="B7" s="49">
        <v>22173.8</v>
      </c>
      <c r="C7" s="47"/>
      <c r="D7" s="47"/>
      <c r="E7" s="47"/>
    </row>
    <row r="8" spans="1:5">
      <c r="A8" s="47" t="s">
        <v>179</v>
      </c>
      <c r="B8" s="49">
        <v>60851.06</v>
      </c>
      <c r="C8" s="47"/>
      <c r="D8" s="47"/>
      <c r="E8" s="47"/>
    </row>
    <row r="9" spans="1:5">
      <c r="A9" s="47" t="s">
        <v>180</v>
      </c>
      <c r="B9" s="49">
        <v>220908.57</v>
      </c>
      <c r="C9" s="47"/>
      <c r="D9" s="47"/>
      <c r="E9" s="47"/>
    </row>
    <row r="10" spans="1:5">
      <c r="A10" s="47" t="s">
        <v>181</v>
      </c>
      <c r="B10" s="49">
        <v>51840.56</v>
      </c>
      <c r="C10" s="47"/>
      <c r="D10" s="50"/>
      <c r="E10" s="47"/>
    </row>
    <row r="11" spans="1:5">
      <c r="A11" s="47" t="s">
        <v>182</v>
      </c>
      <c r="B11" s="49">
        <v>100852.51</v>
      </c>
      <c r="C11" s="47"/>
      <c r="D11" s="47"/>
      <c r="E11" s="47"/>
    </row>
    <row r="12" spans="1:5">
      <c r="A12" s="47" t="s">
        <v>183</v>
      </c>
      <c r="B12" s="51">
        <v>0</v>
      </c>
      <c r="C12" s="47"/>
      <c r="D12" s="47"/>
      <c r="E12" s="47"/>
    </row>
    <row r="13" spans="1:5" ht="15.75" thickBot="1">
      <c r="A13" s="47" t="s">
        <v>184</v>
      </c>
      <c r="B13" s="52">
        <v>79577.039999999994</v>
      </c>
      <c r="C13" s="47"/>
      <c r="D13" s="47"/>
      <c r="E13" s="47"/>
    </row>
    <row r="14" spans="1:5">
      <c r="A14" s="47"/>
      <c r="B14" s="53">
        <f>SUM(B6:B13)</f>
        <v>695757.7</v>
      </c>
      <c r="C14" s="47"/>
      <c r="D14" s="47"/>
      <c r="E14" s="47"/>
    </row>
    <row r="15" spans="1:5" ht="15.75" thickBot="1">
      <c r="A15" s="47"/>
      <c r="B15" s="54">
        <f>B14*0.16</f>
        <v>111321.23199999999</v>
      </c>
      <c r="C15" s="47"/>
      <c r="D15" s="47"/>
      <c r="E15" s="47"/>
    </row>
    <row r="16" spans="1:5" ht="15.75" thickTop="1">
      <c r="A16" s="47"/>
      <c r="B16" s="55">
        <f>+B14+B15</f>
        <v>807078.93199999991</v>
      </c>
      <c r="C16" s="47"/>
      <c r="D16" s="47"/>
      <c r="E16" s="47"/>
    </row>
    <row r="17" spans="1:5">
      <c r="A17" s="47"/>
      <c r="B17" s="49">
        <v>807078.94</v>
      </c>
      <c r="C17" s="47"/>
      <c r="D17" s="47"/>
      <c r="E17" s="47"/>
    </row>
    <row r="18" spans="1:5">
      <c r="A18" s="47"/>
      <c r="B18" s="49">
        <f>B16-B17</f>
        <v>-8.000000030733645E-3</v>
      </c>
      <c r="C18" s="47"/>
      <c r="D18" s="47"/>
      <c r="E18" s="47"/>
    </row>
    <row r="19" spans="1:5">
      <c r="A19" s="47"/>
      <c r="B19" s="49"/>
      <c r="C19" s="47"/>
      <c r="D19" s="47"/>
      <c r="E19" s="47"/>
    </row>
    <row r="20" spans="1: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2017-08-14T15:58:56Z</dcterms:created>
  <dcterms:modified xsi:type="dcterms:W3CDTF">2017-08-22T23:42:56Z</dcterms:modified>
</cp:coreProperties>
</file>