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F11"/>
  <c r="V9"/>
  <c r="J9"/>
  <c r="U9" s="1"/>
  <c r="W9" s="1"/>
  <c r="S9" l="1"/>
  <c r="T9" s="1"/>
  <c r="Z9" s="1"/>
  <c r="R9"/>
  <c r="S8" l="1"/>
  <c r="S7"/>
  <c r="I11" l="1"/>
  <c r="P11"/>
  <c r="Q11"/>
  <c r="K11" l="1"/>
  <c r="J8" l="1"/>
  <c r="R8" s="1"/>
  <c r="T8" s="1"/>
  <c r="J7"/>
  <c r="R7" l="1"/>
  <c r="T7" s="1"/>
  <c r="O11" l="1"/>
  <c r="N11"/>
  <c r="M11"/>
  <c r="L11"/>
  <c r="H11"/>
  <c r="G11"/>
  <c r="V11" l="1"/>
  <c r="R11" l="1"/>
  <c r="S11"/>
  <c r="U11"/>
  <c r="W11"/>
  <c r="T11" l="1"/>
</calcChain>
</file>

<file path=xl/sharedStrings.xml><?xml version="1.0" encoding="utf-8"?>
<sst xmlns="http://schemas.openxmlformats.org/spreadsheetml/2006/main" count="53" uniqueCount="52">
  <si>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</si>
  <si>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</si>
  <si>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</si>
  <si>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</si>
  <si>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</si>
  <si>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</si>
  <si>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</si>
  <si>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</si>
  <si>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</si>
  <si>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</si>
  <si>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</si>
  <si>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</si>
  <si>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</si>
  <si>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</si>
  <si>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</si>
  <si>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</si>
  <si>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</si>
  <si>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</si>
  <si>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</si>
  <si>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</si>
  <si>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</si>
  <si>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</si>
  <si>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</si>
  <si>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</si>
  <si>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</si>
  <si>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</si>
  <si>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</si>
  <si>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</si>
  <si>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</si>
  <si>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</si>
  <si>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</si>
  <si>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</si>
  <si>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TOTAL NOMINA</t>
  </si>
  <si>
    <t>700-070 VENTAS</t>
  </si>
  <si>
    <t>701-070 USADOS</t>
  </si>
  <si>
    <t>703-070 ADMON</t>
  </si>
  <si>
    <t>704-070 REFACC</t>
  </si>
  <si>
    <t>705-001-070 SERV</t>
  </si>
  <si>
    <t>683-001-001 COSTO</t>
  </si>
  <si>
    <t>CORPORATIVO</t>
  </si>
  <si>
    <t>JIMENEZ SUAREZ LUDIVINA</t>
  </si>
  <si>
    <t>GERENTE ADMINISTRATIVO</t>
  </si>
  <si>
    <t>SANTANA ANAYA GILDARDO ENRIQUE</t>
  </si>
  <si>
    <t>SA03</t>
  </si>
  <si>
    <t>GERENTE DE SISTEMAS</t>
  </si>
  <si>
    <t>Periodo 1RA QUINCENA</t>
  </si>
  <si>
    <t>01/09/2016 AL 15/09/2016</t>
  </si>
  <si>
    <t>PAGO DE PRIMA VACACIONAL DEL SEGUNDO PERIODO</t>
  </si>
  <si>
    <t>PAGO DE 6 DIAS DE VACACIONES TRABAJADOS</t>
  </si>
  <si>
    <t>ADMINISTRACION</t>
  </si>
  <si>
    <t>MUÑOZ MACIAS MARCO ALFREDO</t>
  </si>
  <si>
    <t>TRASLADISTA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</si>
</sst>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10" fillId="3" borderId="0" xfId="0" applyFont="1" applyFill="1"/>
    <xf numFmtId="0" fontId="13" fillId="3" borderId="0" xfId="0" applyFont="1" applyFill="1"/>
    <xf numFmtId="0" fontId="5" fillId="0" borderId="8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8" xfId="1" applyFont="1" applyFill="1" applyBorder="1"/>
    <xf numFmtId="43" fontId="4" fillId="0" borderId="8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9" xfId="0" applyFont="1" applyBorder="1"/>
    <xf numFmtId="43" fontId="5" fillId="0" borderId="9" xfId="1" applyFont="1" applyBorder="1"/>
    <xf numFmtId="0" fontId="14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6" xfId="4" applyFont="1" applyFill="1" applyBorder="1"/>
    <xf numFmtId="44" fontId="5" fillId="0" borderId="9" xfId="4" applyFont="1" applyBorder="1"/>
    <xf numFmtId="43" fontId="0" fillId="0" borderId="7" xfId="1" applyFont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0" fontId="12" fillId="4" borderId="7" xfId="0" applyFont="1" applyFill="1" applyBorder="1" applyAlignment="1">
      <alignment horizontal="right" wrapText="1"/>
    </xf>
    <xf numFmtId="0" fontId="15" fillId="3" borderId="0" xfId="0" applyFont="1" applyFill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40"/>
  <sheetViews>
    <sheetView tabSelected="1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T9" sqref="T9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62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5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8.28515625" style="16" bestFit="1" customWidth="1"/>
    <col min="28" max="28" width="53.71093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181" ht="18" customHeight="1">
      <c r="A1" s="1" t="s">
        <v>0</v>
      </c>
      <c r="B1" s="1"/>
      <c r="C1" s="1"/>
      <c r="D1" s="1"/>
      <c r="E1" s="2"/>
      <c r="F1" s="61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181" ht="24.95" customHeight="1">
      <c r="A2" s="8" t="s">
        <v>1</v>
      </c>
      <c r="B2" s="8"/>
      <c r="C2" s="8"/>
      <c r="D2" s="8"/>
      <c r="E2" s="9"/>
      <c r="F2" s="61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181">
      <c r="A3" s="10" t="s">
        <v>45</v>
      </c>
      <c r="B3" s="10" t="s">
        <v>46</v>
      </c>
      <c r="C3" s="10"/>
      <c r="D3" s="10"/>
      <c r="E3" s="11"/>
      <c r="F3" s="61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181" s="18" customFormat="1" ht="23.25" customHeight="1">
      <c r="A4" s="12"/>
      <c r="B4" s="12"/>
      <c r="C4" s="12"/>
      <c r="D4" s="12"/>
      <c r="E4" s="12"/>
      <c r="F4" s="62"/>
      <c r="G4" s="13"/>
      <c r="H4" s="13"/>
      <c r="I4" s="13"/>
      <c r="J4" s="14"/>
      <c r="K4" s="13"/>
      <c r="L4" s="5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181" s="23" customFormat="1" ht="15.75" customHeight="1">
      <c r="A5" s="74" t="s">
        <v>3</v>
      </c>
      <c r="B5" s="74" t="s">
        <v>4</v>
      </c>
      <c r="C5" s="74" t="s">
        <v>5</v>
      </c>
      <c r="D5" s="19"/>
      <c r="E5" s="74" t="s">
        <v>6</v>
      </c>
      <c r="F5" s="63"/>
      <c r="G5" s="69" t="s">
        <v>7</v>
      </c>
      <c r="H5" s="69" t="s">
        <v>8</v>
      </c>
      <c r="I5" s="69" t="s">
        <v>9</v>
      </c>
      <c r="J5" s="69" t="s">
        <v>10</v>
      </c>
      <c r="K5" s="69" t="s">
        <v>11</v>
      </c>
      <c r="L5" s="20"/>
      <c r="M5" s="69" t="s">
        <v>12</v>
      </c>
      <c r="N5" s="69" t="s">
        <v>13</v>
      </c>
      <c r="O5" s="69" t="s">
        <v>14</v>
      </c>
      <c r="P5" s="69" t="s">
        <v>15</v>
      </c>
      <c r="Q5" s="69" t="s">
        <v>16</v>
      </c>
      <c r="R5" s="69" t="s">
        <v>17</v>
      </c>
      <c r="S5" s="69" t="s">
        <v>18</v>
      </c>
      <c r="T5" s="69" t="s">
        <v>19</v>
      </c>
      <c r="U5" s="69" t="s">
        <v>20</v>
      </c>
      <c r="V5" s="69" t="s">
        <v>21</v>
      </c>
      <c r="W5" s="69" t="s">
        <v>22</v>
      </c>
      <c r="X5" s="71" t="s">
        <v>23</v>
      </c>
      <c r="Y5" s="72"/>
      <c r="Z5" s="73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181" ht="31.5">
      <c r="A6" s="75"/>
      <c r="B6" s="75"/>
      <c r="C6" s="75"/>
      <c r="D6" s="24" t="s">
        <v>26</v>
      </c>
      <c r="E6" s="75"/>
      <c r="F6" s="64" t="s">
        <v>27</v>
      </c>
      <c r="G6" s="70"/>
      <c r="H6" s="70"/>
      <c r="I6" s="70"/>
      <c r="J6" s="70"/>
      <c r="K6" s="70"/>
      <c r="L6" s="25" t="s">
        <v>28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26" t="s">
        <v>29</v>
      </c>
      <c r="Y6" s="26" t="s">
        <v>30</v>
      </c>
      <c r="Z6" s="69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181" s="40" customFormat="1">
      <c r="A7" s="27" t="s">
        <v>39</v>
      </c>
      <c r="B7" s="27" t="s">
        <v>40</v>
      </c>
      <c r="C7" s="28">
        <v>3</v>
      </c>
      <c r="D7" s="29">
        <v>39465</v>
      </c>
      <c r="E7" s="27" t="s">
        <v>41</v>
      </c>
      <c r="F7" s="65"/>
      <c r="G7" s="30"/>
      <c r="H7" s="30">
        <v>9728.82</v>
      </c>
      <c r="I7" s="31"/>
      <c r="J7" s="35">
        <f t="shared" ref="J7" si="0">SUM(F7:H7)-I7</f>
        <v>9728.82</v>
      </c>
      <c r="K7" s="41"/>
      <c r="L7" s="57"/>
      <c r="M7" s="32"/>
      <c r="N7" s="32"/>
      <c r="O7" s="32"/>
      <c r="P7" s="68"/>
      <c r="Q7" s="34"/>
      <c r="R7" s="35">
        <f t="shared" ref="R7" si="1">+J7-SUM(K7:Q7)</f>
        <v>9728.82</v>
      </c>
      <c r="S7" s="36">
        <f t="shared" ref="S7:S9" si="2">IF(J7&gt;4500,J7*0.1,0)</f>
        <v>972.88200000000006</v>
      </c>
      <c r="T7" s="35">
        <f t="shared" ref="T7" si="3">+R7-S7</f>
        <v>8755.9380000000001</v>
      </c>
      <c r="U7" s="37"/>
      <c r="V7" s="36"/>
      <c r="W7" s="35"/>
      <c r="X7" s="38"/>
      <c r="Y7" s="43"/>
      <c r="Z7" s="39"/>
      <c r="AA7" s="39"/>
      <c r="AB7" s="42" t="s">
        <v>48</v>
      </c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181" s="44" customFormat="1">
      <c r="A8" s="27" t="s">
        <v>39</v>
      </c>
      <c r="B8" s="27" t="s">
        <v>42</v>
      </c>
      <c r="C8" s="28" t="s">
        <v>43</v>
      </c>
      <c r="D8" s="29">
        <v>41793</v>
      </c>
      <c r="E8" s="27" t="s">
        <v>44</v>
      </c>
      <c r="F8" s="65"/>
      <c r="G8" s="30">
        <v>1636.38</v>
      </c>
      <c r="H8" s="30"/>
      <c r="I8" s="31"/>
      <c r="J8" s="35">
        <f t="shared" ref="J8:J9" si="4">SUM(F8:H8)-I8</f>
        <v>1636.38</v>
      </c>
      <c r="K8" s="41"/>
      <c r="L8" s="57"/>
      <c r="M8" s="32"/>
      <c r="N8" s="32"/>
      <c r="O8" s="32"/>
      <c r="P8" s="33"/>
      <c r="Q8" s="34"/>
      <c r="R8" s="35">
        <f t="shared" ref="R8:R9" si="5">+J8-SUM(K8:Q8)</f>
        <v>1636.38</v>
      </c>
      <c r="S8" s="36">
        <f t="shared" si="2"/>
        <v>0</v>
      </c>
      <c r="T8" s="35">
        <f t="shared" ref="T8:T9" si="6">+R8-S8</f>
        <v>1636.38</v>
      </c>
      <c r="U8" s="37"/>
      <c r="V8" s="36"/>
      <c r="W8" s="35"/>
      <c r="X8" s="38"/>
      <c r="Y8" s="43"/>
      <c r="Z8" s="39"/>
      <c r="AA8" s="39"/>
      <c r="AB8" s="42" t="s">
        <v>47</v>
      </c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</row>
    <row r="9" spans="1:181" s="77" customFormat="1">
      <c r="A9" s="27" t="s">
        <v>49</v>
      </c>
      <c r="B9" s="27" t="s">
        <v>50</v>
      </c>
      <c r="C9" s="28">
        <v>56</v>
      </c>
      <c r="D9" s="29">
        <v>40033</v>
      </c>
      <c r="E9" s="27" t="s">
        <v>51</v>
      </c>
      <c r="F9" s="65">
        <v>11000</v>
      </c>
      <c r="G9" s="30"/>
      <c r="H9" s="30"/>
      <c r="I9" s="31"/>
      <c r="J9" s="35">
        <f t="shared" ref="J9" si="7">SUM(F9:H9)-I9</f>
        <v>11000</v>
      </c>
      <c r="K9" s="41"/>
      <c r="L9" s="57"/>
      <c r="M9" s="32"/>
      <c r="N9" s="32"/>
      <c r="O9" s="32"/>
      <c r="P9" s="33"/>
      <c r="Q9" s="34">
        <v>0</v>
      </c>
      <c r="R9" s="35">
        <f t="shared" ref="R9" si="8">+J9-SUM(K9:Q9)</f>
        <v>11000</v>
      </c>
      <c r="S9" s="36">
        <f t="shared" si="2"/>
        <v>1100</v>
      </c>
      <c r="T9" s="35">
        <f t="shared" si="6"/>
        <v>9900</v>
      </c>
      <c r="U9" s="37">
        <f t="shared" ref="U9" si="9">IF(J9&lt;4500,J9*0.1,0)</f>
        <v>0</v>
      </c>
      <c r="V9" s="36" t="e">
        <f>+'[1]C&amp;A'!D9*0.02</f>
        <v>#REF!</v>
      </c>
      <c r="W9" s="35" t="e">
        <f t="shared" ref="W9" si="10">+J9+U9+V9</f>
        <v>#REF!</v>
      </c>
      <c r="X9" s="38"/>
      <c r="Y9" s="76"/>
      <c r="Z9" s="39">
        <f t="shared" ref="Z9" si="11">+X9+Y9-T9</f>
        <v>-9900</v>
      </c>
      <c r="AA9" s="39"/>
      <c r="AB9" s="42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181" s="23" customFormat="1">
      <c r="A10" s="46"/>
      <c r="B10" s="47"/>
      <c r="C10" s="47"/>
      <c r="D10" s="47"/>
      <c r="E10" s="47"/>
      <c r="F10" s="66"/>
      <c r="G10" s="48"/>
      <c r="H10" s="48"/>
      <c r="I10" s="48"/>
      <c r="J10" s="49"/>
      <c r="K10" s="48"/>
      <c r="L10" s="58"/>
      <c r="M10" s="50"/>
      <c r="N10" s="50"/>
      <c r="O10" s="50"/>
      <c r="P10" s="50"/>
      <c r="Q10" s="50"/>
      <c r="R10" s="51"/>
      <c r="S10" s="50"/>
      <c r="T10" s="49"/>
      <c r="U10" s="50"/>
      <c r="V10" s="50"/>
      <c r="W10" s="49"/>
      <c r="X10" s="52"/>
      <c r="Y10" s="52"/>
      <c r="Z10" s="17"/>
      <c r="AA10" s="17"/>
      <c r="AB10" s="17"/>
      <c r="AC10" s="17"/>
      <c r="AD10" s="16"/>
      <c r="AE10" s="16"/>
      <c r="AF10" s="16"/>
      <c r="AG10" s="16"/>
      <c r="AH10" s="16"/>
      <c r="AI10" s="16"/>
      <c r="AJ10" s="16"/>
      <c r="AK10" s="17"/>
      <c r="AL10" s="17"/>
      <c r="AM10" s="17"/>
      <c r="AN10" s="17"/>
      <c r="AO10" s="17"/>
      <c r="AP10" s="17"/>
      <c r="AQ10" s="17"/>
      <c r="AR10" s="17"/>
      <c r="AS10" s="16"/>
    </row>
    <row r="11" spans="1:181" s="23" customFormat="1" ht="16.5" thickBot="1">
      <c r="A11" s="16"/>
      <c r="B11" s="53" t="s">
        <v>32</v>
      </c>
      <c r="C11" s="53"/>
      <c r="D11" s="53"/>
      <c r="E11" s="53"/>
      <c r="F11" s="67">
        <f>SUM(F7:F9)</f>
        <v>11000</v>
      </c>
      <c r="G11" s="54">
        <f>SUM(G7:G8)</f>
        <v>1636.38</v>
      </c>
      <c r="H11" s="54">
        <f>SUM(H7:H8)</f>
        <v>9728.82</v>
      </c>
      <c r="I11" s="54">
        <f>SUM(I7:I9)</f>
        <v>0</v>
      </c>
      <c r="J11" s="54">
        <f>SUM(J7:J9)</f>
        <v>22365.200000000001</v>
      </c>
      <c r="K11" s="54">
        <f t="shared" ref="K11:P11" si="12">SUM(K7:K8)</f>
        <v>0</v>
      </c>
      <c r="L11" s="59">
        <f t="shared" si="12"/>
        <v>0</v>
      </c>
      <c r="M11" s="54">
        <f t="shared" si="12"/>
        <v>0</v>
      </c>
      <c r="N11" s="54">
        <f t="shared" si="12"/>
        <v>0</v>
      </c>
      <c r="O11" s="54">
        <f t="shared" si="12"/>
        <v>0</v>
      </c>
      <c r="P11" s="54">
        <f t="shared" si="12"/>
        <v>0</v>
      </c>
      <c r="Q11" s="54">
        <f>SUM(Q7:Q9)</f>
        <v>0</v>
      </c>
      <c r="R11" s="54">
        <f>SUM(R7:R9)</f>
        <v>22365.200000000001</v>
      </c>
      <c r="S11" s="54">
        <f>SUM(S7:S8)</f>
        <v>972.88200000000006</v>
      </c>
      <c r="T11" s="54">
        <f>SUM(T7:T9)</f>
        <v>20292.317999999999</v>
      </c>
      <c r="U11" s="54">
        <f>SUM(U7:U8)</f>
        <v>0</v>
      </c>
      <c r="V11" s="54">
        <f>SUM(V7:V8)</f>
        <v>0</v>
      </c>
      <c r="W11" s="54">
        <f>SUM(W7:W8)</f>
        <v>0</v>
      </c>
      <c r="X11" s="52"/>
      <c r="Y11" s="52"/>
      <c r="Z11" s="17"/>
      <c r="AA11" s="17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181" s="23" customFormat="1" ht="16.5" thickTop="1">
      <c r="A12" s="16"/>
      <c r="B12" s="16"/>
      <c r="C12" s="16"/>
      <c r="D12" s="16"/>
      <c r="E12" s="16"/>
      <c r="F12" s="62"/>
      <c r="G12" s="13"/>
      <c r="H12" s="13"/>
      <c r="I12" s="13"/>
      <c r="J12" s="14"/>
      <c r="K12" s="13"/>
      <c r="L12" s="56"/>
      <c r="M12" s="13"/>
      <c r="N12" s="13"/>
      <c r="O12" s="13"/>
      <c r="P12" s="13"/>
      <c r="Q12" s="13"/>
      <c r="R12" s="14"/>
      <c r="S12" s="13"/>
      <c r="T12" s="14"/>
      <c r="U12" s="13"/>
      <c r="V12" s="13"/>
      <c r="W12" s="14"/>
      <c r="X12" s="52"/>
      <c r="Y12" s="52"/>
      <c r="Z12" s="17"/>
      <c r="AA12" s="17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</row>
    <row r="13" spans="1:181">
      <c r="B13" s="55"/>
      <c r="C13" s="55"/>
      <c r="D13" s="55"/>
    </row>
    <row r="18" spans="1:25">
      <c r="A18" s="16" t="s">
        <v>33</v>
      </c>
      <c r="B18" s="13"/>
    </row>
    <row r="19" spans="1:25">
      <c r="A19" s="16" t="s">
        <v>34</v>
      </c>
      <c r="B19" s="13"/>
    </row>
    <row r="20" spans="1:25">
      <c r="A20" s="16" t="s">
        <v>35</v>
      </c>
      <c r="B20" s="13"/>
    </row>
    <row r="21" spans="1:25">
      <c r="A21" s="16" t="s">
        <v>36</v>
      </c>
      <c r="B21" s="13"/>
    </row>
    <row r="22" spans="1:25">
      <c r="A22" s="16" t="s">
        <v>37</v>
      </c>
      <c r="B22" s="13"/>
    </row>
    <row r="23" spans="1:25">
      <c r="A23" s="16" t="s">
        <v>38</v>
      </c>
      <c r="B23" s="13"/>
    </row>
    <row r="26" spans="1:25">
      <c r="G26" s="16"/>
      <c r="H26" s="16"/>
      <c r="I26" s="16"/>
      <c r="J26" s="16"/>
      <c r="K26" s="16"/>
      <c r="L26" s="6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>
      <c r="G27" s="16"/>
      <c r="H27" s="16"/>
      <c r="I27" s="16"/>
      <c r="J27" s="16"/>
      <c r="K27" s="16"/>
      <c r="L27" s="60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G28" s="16"/>
      <c r="H28" s="16"/>
      <c r="I28" s="16"/>
      <c r="J28" s="16"/>
      <c r="K28" s="16"/>
      <c r="L28" s="6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>
      <c r="G29" s="16"/>
      <c r="H29" s="16"/>
      <c r="I29" s="16"/>
      <c r="J29" s="16"/>
      <c r="K29" s="16"/>
      <c r="L29" s="60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G30" s="16"/>
      <c r="H30" s="16"/>
      <c r="I30" s="16"/>
      <c r="J30" s="16"/>
      <c r="K30" s="16"/>
      <c r="L30" s="6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G31" s="16"/>
      <c r="H31" s="16"/>
      <c r="I31" s="16"/>
      <c r="J31" s="16"/>
      <c r="K31" s="16"/>
      <c r="L31" s="60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G32" s="16"/>
      <c r="H32" s="16"/>
      <c r="I32" s="16"/>
      <c r="J32" s="16"/>
      <c r="K32" s="16"/>
      <c r="L32" s="6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7:25">
      <c r="G33" s="16"/>
      <c r="H33" s="16"/>
      <c r="I33" s="16"/>
      <c r="J33" s="16"/>
      <c r="K33" s="16"/>
      <c r="L33" s="60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7:25">
      <c r="G34" s="16"/>
      <c r="H34" s="16"/>
      <c r="I34" s="16"/>
      <c r="J34" s="16"/>
      <c r="K34" s="16"/>
      <c r="L34" s="6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7:25">
      <c r="G35" s="16"/>
      <c r="H35" s="16"/>
      <c r="I35" s="16"/>
      <c r="J35" s="16"/>
      <c r="K35" s="16"/>
      <c r="L35" s="60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7:25">
      <c r="G36" s="16"/>
      <c r="H36" s="16"/>
      <c r="I36" s="16"/>
      <c r="J36" s="16"/>
      <c r="K36" s="16"/>
      <c r="L36" s="6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7:25">
      <c r="G37" s="16"/>
      <c r="H37" s="16"/>
      <c r="I37" s="16"/>
      <c r="J37" s="16"/>
      <c r="K37" s="16"/>
      <c r="L37" s="60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7:25">
      <c r="G38" s="16"/>
      <c r="H38" s="16"/>
      <c r="I38" s="16"/>
      <c r="J38" s="16"/>
      <c r="K38" s="16"/>
      <c r="L38" s="60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7:25">
      <c r="G39" s="16"/>
      <c r="H39" s="16"/>
      <c r="I39" s="16"/>
      <c r="J39" s="16"/>
      <c r="K39" s="16"/>
      <c r="L39" s="60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7:25">
      <c r="G40" s="16"/>
      <c r="H40" s="16"/>
      <c r="I40" s="16"/>
      <c r="J40" s="16"/>
      <c r="K40" s="16"/>
      <c r="L40" s="60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7:25">
      <c r="G41" s="16"/>
      <c r="H41" s="16"/>
      <c r="I41" s="16"/>
      <c r="J41" s="16"/>
      <c r="K41" s="16"/>
      <c r="L41" s="60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7:25">
      <c r="G42" s="16"/>
      <c r="H42" s="16"/>
      <c r="I42" s="16"/>
      <c r="J42" s="16"/>
      <c r="K42" s="16"/>
      <c r="L42" s="6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7:25">
      <c r="G43" s="16"/>
      <c r="H43" s="16"/>
      <c r="I43" s="16"/>
      <c r="J43" s="16"/>
      <c r="K43" s="16"/>
      <c r="L43" s="60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7:25">
      <c r="G44" s="16"/>
      <c r="H44" s="16"/>
      <c r="I44" s="16"/>
      <c r="J44" s="16"/>
      <c r="K44" s="16"/>
      <c r="L44" s="6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7:25">
      <c r="G45" s="16"/>
      <c r="H45" s="16"/>
      <c r="I45" s="16"/>
      <c r="J45" s="16"/>
      <c r="K45" s="16"/>
      <c r="L45" s="60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7:25">
      <c r="G46" s="16"/>
      <c r="H46" s="16"/>
      <c r="I46" s="16"/>
      <c r="J46" s="16"/>
      <c r="K46" s="16"/>
      <c r="L46" s="60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7:25">
      <c r="G47" s="16"/>
      <c r="H47" s="16"/>
      <c r="I47" s="16"/>
      <c r="J47" s="16"/>
      <c r="K47" s="16"/>
      <c r="L47" s="60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7:25">
      <c r="G48" s="16"/>
      <c r="H48" s="16"/>
      <c r="I48" s="16"/>
      <c r="J48" s="16"/>
      <c r="K48" s="16"/>
      <c r="L48" s="60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7:25">
      <c r="G49" s="16"/>
      <c r="H49" s="16"/>
      <c r="I49" s="16"/>
      <c r="J49" s="16"/>
      <c r="K49" s="16"/>
      <c r="L49" s="60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7:25">
      <c r="G50" s="16"/>
      <c r="H50" s="16"/>
      <c r="I50" s="16"/>
      <c r="J50" s="16"/>
      <c r="K50" s="16"/>
      <c r="L50" s="60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7:25">
      <c r="G51" s="16"/>
      <c r="H51" s="16"/>
      <c r="I51" s="16"/>
      <c r="J51" s="16"/>
      <c r="K51" s="16"/>
      <c r="L51" s="60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7:25">
      <c r="G52" s="16"/>
      <c r="H52" s="16"/>
      <c r="I52" s="16"/>
      <c r="J52" s="16"/>
      <c r="K52" s="16"/>
      <c r="L52" s="60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7:25">
      <c r="G53" s="16"/>
      <c r="H53" s="16"/>
      <c r="I53" s="16"/>
      <c r="J53" s="16"/>
      <c r="K53" s="16"/>
      <c r="L53" s="60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7:25">
      <c r="G54" s="16"/>
      <c r="H54" s="16"/>
      <c r="I54" s="16"/>
      <c r="J54" s="16"/>
      <c r="K54" s="16"/>
      <c r="L54" s="60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7:25">
      <c r="G55" s="16"/>
      <c r="H55" s="16"/>
      <c r="I55" s="16"/>
      <c r="J55" s="16"/>
      <c r="K55" s="16"/>
      <c r="L55" s="60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7:25">
      <c r="G56" s="16"/>
      <c r="H56" s="16"/>
      <c r="I56" s="16"/>
      <c r="J56" s="16"/>
      <c r="K56" s="16"/>
      <c r="L56" s="60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7:25">
      <c r="G57" s="16"/>
      <c r="H57" s="16"/>
      <c r="I57" s="16"/>
      <c r="J57" s="16"/>
      <c r="K57" s="16"/>
      <c r="L57" s="60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7:25">
      <c r="G58" s="16"/>
      <c r="H58" s="16"/>
      <c r="I58" s="16"/>
      <c r="J58" s="16"/>
      <c r="K58" s="16"/>
      <c r="L58" s="60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7:25">
      <c r="G59" s="16"/>
      <c r="H59" s="16"/>
      <c r="I59" s="16"/>
      <c r="J59" s="16"/>
      <c r="K59" s="16"/>
      <c r="L59" s="60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7:25">
      <c r="G60" s="16"/>
      <c r="H60" s="16"/>
      <c r="I60" s="16"/>
      <c r="J60" s="16"/>
      <c r="K60" s="16"/>
      <c r="L60" s="60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7:25">
      <c r="G61" s="16"/>
      <c r="H61" s="16"/>
      <c r="I61" s="16"/>
      <c r="J61" s="16"/>
      <c r="K61" s="16"/>
      <c r="L61" s="60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7:25">
      <c r="G62" s="16"/>
      <c r="H62" s="16"/>
      <c r="I62" s="16"/>
      <c r="J62" s="16"/>
      <c r="K62" s="16"/>
      <c r="L62" s="60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7:25">
      <c r="G63" s="16"/>
      <c r="H63" s="16"/>
      <c r="I63" s="16"/>
      <c r="J63" s="16"/>
      <c r="K63" s="16"/>
      <c r="L63" s="60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7:25">
      <c r="G64" s="16"/>
      <c r="H64" s="16"/>
      <c r="I64" s="16"/>
      <c r="J64" s="16"/>
      <c r="K64" s="16"/>
      <c r="L64" s="60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7:25">
      <c r="G65" s="16"/>
      <c r="H65" s="16"/>
      <c r="I65" s="16"/>
      <c r="J65" s="16"/>
      <c r="K65" s="16"/>
      <c r="L65" s="60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7:25">
      <c r="G66" s="16"/>
      <c r="H66" s="16"/>
      <c r="I66" s="16"/>
      <c r="J66" s="16"/>
      <c r="K66" s="16"/>
      <c r="L66" s="60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7:25">
      <c r="G67" s="16"/>
      <c r="H67" s="16"/>
      <c r="I67" s="16"/>
      <c r="J67" s="16"/>
      <c r="K67" s="16"/>
      <c r="L67" s="60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7:25">
      <c r="G68" s="16"/>
      <c r="H68" s="16"/>
      <c r="I68" s="16"/>
      <c r="J68" s="16"/>
      <c r="K68" s="16"/>
      <c r="L68" s="60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7:25">
      <c r="G69" s="16"/>
      <c r="H69" s="16"/>
      <c r="I69" s="16"/>
      <c r="J69" s="16"/>
      <c r="K69" s="16"/>
      <c r="L69" s="60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7:25">
      <c r="G70" s="16"/>
      <c r="H70" s="16"/>
      <c r="I70" s="16"/>
      <c r="J70" s="16"/>
      <c r="K70" s="16"/>
      <c r="L70" s="6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7:25">
      <c r="G71" s="16"/>
      <c r="H71" s="16"/>
      <c r="I71" s="16"/>
      <c r="J71" s="16"/>
      <c r="K71" s="16"/>
      <c r="L71" s="60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7:25">
      <c r="G72" s="16"/>
      <c r="H72" s="16"/>
      <c r="I72" s="16"/>
      <c r="J72" s="16"/>
      <c r="K72" s="16"/>
      <c r="L72" s="60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7:25">
      <c r="G73" s="16"/>
      <c r="H73" s="16"/>
      <c r="I73" s="16"/>
      <c r="J73" s="16"/>
      <c r="K73" s="16"/>
      <c r="L73" s="60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7:25">
      <c r="G74" s="16"/>
      <c r="H74" s="16"/>
      <c r="I74" s="16"/>
      <c r="J74" s="16"/>
      <c r="K74" s="16"/>
      <c r="L74" s="60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7:25">
      <c r="G75" s="16"/>
      <c r="H75" s="16"/>
      <c r="I75" s="16"/>
      <c r="J75" s="16"/>
      <c r="K75" s="16"/>
      <c r="L75" s="6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7:25">
      <c r="G76" s="16"/>
      <c r="H76" s="16"/>
      <c r="I76" s="16"/>
      <c r="J76" s="16"/>
      <c r="K76" s="16"/>
      <c r="L76" s="60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7:25">
      <c r="G77" s="16"/>
      <c r="H77" s="16"/>
      <c r="I77" s="16"/>
      <c r="J77" s="16"/>
      <c r="K77" s="16"/>
      <c r="L77" s="60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7:25">
      <c r="G78" s="16"/>
      <c r="H78" s="16"/>
      <c r="I78" s="16"/>
      <c r="J78" s="16"/>
      <c r="K78" s="16"/>
      <c r="L78" s="60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7:25">
      <c r="G79" s="16"/>
      <c r="H79" s="16"/>
      <c r="I79" s="16"/>
      <c r="J79" s="16"/>
      <c r="K79" s="16"/>
      <c r="L79" s="60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7:25">
      <c r="G80" s="16"/>
      <c r="H80" s="16"/>
      <c r="I80" s="16"/>
      <c r="J80" s="16"/>
      <c r="K80" s="16"/>
      <c r="L80" s="60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7:25">
      <c r="G81" s="16"/>
      <c r="H81" s="16"/>
      <c r="I81" s="16"/>
      <c r="J81" s="16"/>
      <c r="K81" s="16"/>
      <c r="L81" s="60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7:25">
      <c r="G82" s="16"/>
      <c r="H82" s="16"/>
      <c r="I82" s="16"/>
      <c r="J82" s="16"/>
      <c r="K82" s="16"/>
      <c r="L82" s="60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7:25">
      <c r="G83" s="16"/>
      <c r="H83" s="16"/>
      <c r="I83" s="16"/>
      <c r="J83" s="16"/>
      <c r="K83" s="16"/>
      <c r="L83" s="60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7:25">
      <c r="G84" s="16"/>
      <c r="H84" s="16"/>
      <c r="I84" s="16"/>
      <c r="J84" s="16"/>
      <c r="K84" s="16"/>
      <c r="L84" s="60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7:25">
      <c r="G85" s="16"/>
      <c r="H85" s="16"/>
      <c r="I85" s="16"/>
      <c r="J85" s="16"/>
      <c r="K85" s="16"/>
      <c r="L85" s="60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7:25">
      <c r="G86" s="16"/>
      <c r="H86" s="16"/>
      <c r="I86" s="16"/>
      <c r="J86" s="16"/>
      <c r="K86" s="16"/>
      <c r="L86" s="60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7:25">
      <c r="G87" s="16"/>
      <c r="H87" s="16"/>
      <c r="I87" s="16"/>
      <c r="J87" s="16"/>
      <c r="K87" s="16"/>
      <c r="L87" s="60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7:25">
      <c r="G88" s="16"/>
      <c r="H88" s="16"/>
      <c r="I88" s="16"/>
      <c r="J88" s="16"/>
      <c r="K88" s="16"/>
      <c r="L88" s="60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7:25">
      <c r="G89" s="16"/>
      <c r="H89" s="16"/>
      <c r="I89" s="16"/>
      <c r="J89" s="16"/>
      <c r="K89" s="16"/>
      <c r="L89" s="60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7:25">
      <c r="G90" s="16"/>
      <c r="H90" s="16"/>
      <c r="I90" s="16"/>
      <c r="J90" s="16"/>
      <c r="K90" s="16"/>
      <c r="L90" s="60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7:25">
      <c r="G91" s="16"/>
      <c r="H91" s="16"/>
      <c r="I91" s="16"/>
      <c r="J91" s="16"/>
      <c r="K91" s="16"/>
      <c r="L91" s="60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7:25">
      <c r="G92" s="16"/>
      <c r="H92" s="16"/>
      <c r="I92" s="16"/>
      <c r="J92" s="16"/>
      <c r="K92" s="16"/>
      <c r="L92" s="60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7:25">
      <c r="G93" s="16"/>
      <c r="H93" s="16"/>
      <c r="I93" s="16"/>
      <c r="J93" s="16"/>
      <c r="K93" s="16"/>
      <c r="L93" s="60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7:25">
      <c r="G94" s="16"/>
      <c r="H94" s="16"/>
      <c r="I94" s="16"/>
      <c r="J94" s="16"/>
      <c r="K94" s="16"/>
      <c r="L94" s="60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7:25">
      <c r="G95" s="16"/>
      <c r="H95" s="16"/>
      <c r="I95" s="16"/>
      <c r="J95" s="16"/>
      <c r="K95" s="16"/>
      <c r="L95" s="60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7:25">
      <c r="G96" s="16"/>
      <c r="H96" s="16"/>
      <c r="I96" s="16"/>
      <c r="J96" s="16"/>
      <c r="K96" s="16"/>
      <c r="L96" s="60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60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60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60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60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60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60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60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60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60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60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60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60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60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60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60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60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60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60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60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60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60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60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60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60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60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60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60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60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60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60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60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60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60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60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60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60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60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60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60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60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60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60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60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60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6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60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60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60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60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60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60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60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60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60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60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60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60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60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60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60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60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60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60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60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60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60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60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60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60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60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60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60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60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60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60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60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60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60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60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60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60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60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60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60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60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60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60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60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60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60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60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60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60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60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60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60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60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60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60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60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60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60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60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60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60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60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60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60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60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60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60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60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60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60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60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60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60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60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60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60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60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60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60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60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60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60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60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60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60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60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60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60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60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60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60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60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60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60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60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60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60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60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60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60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</sheetData>
  <autoFilter ref="A5:AB9">
    <filterColumn colId="23" showButton="0"/>
    <sortState ref="A8:AB59">
      <sortCondition ref="B5:B59"/>
    </sortState>
  </autoFilter>
  <mergeCells count="22">
    <mergeCell ref="O5:O6"/>
    <mergeCell ref="A5:A6"/>
    <mergeCell ref="B5:B6"/>
    <mergeCell ref="C5:C6"/>
    <mergeCell ref="E5:E6"/>
    <mergeCell ref="G5:G6"/>
    <mergeCell ref="H5:H6"/>
    <mergeCell ref="I5:I6"/>
    <mergeCell ref="J5:J6"/>
    <mergeCell ref="K5:K6"/>
    <mergeCell ref="M5:M6"/>
    <mergeCell ref="N5:N6"/>
    <mergeCell ref="V5:V6"/>
    <mergeCell ref="W5:W6"/>
    <mergeCell ref="X5:Y5"/>
    <mergeCell ref="Z5:Z6"/>
    <mergeCell ref="P5:P6"/>
    <mergeCell ref="Q5:Q6"/>
    <mergeCell ref="R5:R6"/>
    <mergeCell ref="S5:S6"/>
    <mergeCell ref="T5:T6"/>
    <mergeCell ref="U5:U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2016-09-20T16:05:12Z</dcterms:modified>
</cp:coreProperties>
</file>