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4115" windowHeight="5205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FACTURA!$N$12:$W$48</definedName>
    <definedName name="_xlnm.Print_Area" localSheetId="3">BANCOS!$D$1:$F$52</definedName>
    <definedName name="_xlnm.Print_Area" localSheetId="4">'BANCOS (2)'!$D$1:$J$8</definedName>
    <definedName name="_xlnm.Print_Area" localSheetId="1">INGENIERIA!$A$1:$O$52</definedName>
    <definedName name="_xlnm.Print_Area" localSheetId="2">SINDICATO!$A$1:$K$64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Q43" i="1"/>
  <c r="B36" i="7" l="1"/>
  <c r="B38" s="1"/>
  <c r="B14"/>
  <c r="B15" s="1"/>
  <c r="B17" s="1"/>
  <c r="D43" i="1"/>
  <c r="N43" s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13"/>
  <c r="G14"/>
  <c r="K43" i="4"/>
  <c r="E43"/>
  <c r="I43" i="3"/>
  <c r="J43"/>
  <c r="K43"/>
  <c r="I2"/>
  <c r="H2"/>
  <c r="E43"/>
  <c r="H43" i="1" s="1"/>
  <c r="N43" i="3" l="1"/>
  <c r="O43" s="1"/>
  <c r="O43" i="1"/>
  <c r="P43" s="1"/>
  <c r="F43"/>
  <c r="I43" s="1"/>
  <c r="C4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4"/>
  <c r="AW45"/>
  <c r="AW46"/>
  <c r="AW47"/>
  <c r="AW48"/>
  <c r="AW13"/>
  <c r="AU46"/>
  <c r="AS46" s="1"/>
  <c r="AU38"/>
  <c r="AS38" s="1"/>
  <c r="AU30"/>
  <c r="AS30" s="1"/>
  <c r="AU27"/>
  <c r="AS27" s="1"/>
  <c r="AU16"/>
  <c r="AS16" s="1"/>
  <c r="AS14"/>
  <c r="AS15"/>
  <c r="AS17"/>
  <c r="AS18"/>
  <c r="AS19"/>
  <c r="AS20"/>
  <c r="AS21"/>
  <c r="AS22"/>
  <c r="AS23"/>
  <c r="AS24"/>
  <c r="AS25"/>
  <c r="AS26"/>
  <c r="AS28"/>
  <c r="AS29"/>
  <c r="AS31"/>
  <c r="AS32"/>
  <c r="AS33"/>
  <c r="AS34"/>
  <c r="AS35"/>
  <c r="AS36"/>
  <c r="AS37"/>
  <c r="AS39"/>
  <c r="AS40"/>
  <c r="AS41"/>
  <c r="AS42"/>
  <c r="AS44"/>
  <c r="AS45"/>
  <c r="AS47"/>
  <c r="AS48"/>
  <c r="AS13"/>
  <c r="Q46"/>
  <c r="Q16"/>
  <c r="J43" l="1"/>
  <c r="K43" s="1"/>
  <c r="D14"/>
  <c r="N14" s="1"/>
  <c r="D15"/>
  <c r="N15" s="1"/>
  <c r="D16"/>
  <c r="N16" s="1"/>
  <c r="D17"/>
  <c r="N17" s="1"/>
  <c r="D18"/>
  <c r="N18" s="1"/>
  <c r="D19"/>
  <c r="N19" s="1"/>
  <c r="D20"/>
  <c r="N20" s="1"/>
  <c r="D21"/>
  <c r="D22"/>
  <c r="D23"/>
  <c r="N23" s="1"/>
  <c r="D24"/>
  <c r="N24" s="1"/>
  <c r="D25"/>
  <c r="N25" s="1"/>
  <c r="D26"/>
  <c r="N26" s="1"/>
  <c r="D27"/>
  <c r="N27" s="1"/>
  <c r="D28"/>
  <c r="D29"/>
  <c r="D30"/>
  <c r="D31"/>
  <c r="D32"/>
  <c r="D33"/>
  <c r="D34"/>
  <c r="D35"/>
  <c r="D37"/>
  <c r="D38"/>
  <c r="D39"/>
  <c r="D40"/>
  <c r="D41"/>
  <c r="D42"/>
  <c r="N44"/>
  <c r="O44" s="1"/>
  <c r="D45"/>
  <c r="N45" s="1"/>
  <c r="D46"/>
  <c r="N46" s="1"/>
  <c r="D47"/>
  <c r="N47" s="1"/>
  <c r="D48"/>
  <c r="K53" i="4"/>
  <c r="E62"/>
  <c r="L43" i="1" l="1"/>
  <c r="O47"/>
  <c r="P47" s="1"/>
  <c r="O14"/>
  <c r="P14" s="1"/>
  <c r="O46"/>
  <c r="P46" s="1"/>
  <c r="O19"/>
  <c r="P19" s="1"/>
  <c r="O15"/>
  <c r="P15" s="1"/>
  <c r="O18"/>
  <c r="P18" s="1"/>
  <c r="O17"/>
  <c r="P17" s="1"/>
  <c r="O45"/>
  <c r="P45" s="1"/>
  <c r="O20"/>
  <c r="P20" s="1"/>
  <c r="O16"/>
  <c r="P16" s="1"/>
  <c r="E46" i="3"/>
  <c r="AS2" i="1"/>
  <c r="AR2"/>
  <c r="F52" i="3"/>
  <c r="E16"/>
  <c r="E17"/>
  <c r="E18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C52"/>
  <c r="D52"/>
  <c r="G52"/>
  <c r="H52"/>
  <c r="M5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4"/>
  <c r="L45"/>
  <c r="L46"/>
  <c r="L47"/>
  <c r="L48"/>
  <c r="L13"/>
  <c r="AB53" i="1"/>
  <c r="G46" i="4"/>
  <c r="C14"/>
  <c r="C15"/>
  <c r="C16"/>
  <c r="E16" s="1"/>
  <c r="C17"/>
  <c r="C18"/>
  <c r="C19"/>
  <c r="C20"/>
  <c r="C22"/>
  <c r="C23"/>
  <c r="C24"/>
  <c r="C25"/>
  <c r="C26"/>
  <c r="C27"/>
  <c r="C29"/>
  <c r="C30"/>
  <c r="C31"/>
  <c r="C32"/>
  <c r="C33"/>
  <c r="C34"/>
  <c r="C37"/>
  <c r="C38"/>
  <c r="C39"/>
  <c r="C40"/>
  <c r="C41"/>
  <c r="C42"/>
  <c r="C45"/>
  <c r="C46"/>
  <c r="C47"/>
  <c r="C48"/>
  <c r="K48" i="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4"/>
  <c r="K45"/>
  <c r="K46"/>
  <c r="K47"/>
  <c r="J14"/>
  <c r="H14" i="4" s="1"/>
  <c r="J15" i="3"/>
  <c r="H15" i="4" s="1"/>
  <c r="J16" i="3"/>
  <c r="H16" i="4" s="1"/>
  <c r="J17" i="3"/>
  <c r="H17" i="4" s="1"/>
  <c r="J18" i="3"/>
  <c r="H18" i="4" s="1"/>
  <c r="J19" i="3"/>
  <c r="H19" i="4" s="1"/>
  <c r="J20" i="3"/>
  <c r="H20" i="4" s="1"/>
  <c r="J21" i="3"/>
  <c r="H21" i="4" s="1"/>
  <c r="J22" i="3"/>
  <c r="H22" i="4" s="1"/>
  <c r="J23" i="3"/>
  <c r="H23" i="4" s="1"/>
  <c r="J24" i="3"/>
  <c r="H24" i="4" s="1"/>
  <c r="J25" i="3"/>
  <c r="H25" i="4" s="1"/>
  <c r="J26" i="3"/>
  <c r="H26" i="4" s="1"/>
  <c r="J27" i="3"/>
  <c r="H27" i="4" s="1"/>
  <c r="J28" i="3"/>
  <c r="H28" i="4" s="1"/>
  <c r="J29" i="3"/>
  <c r="H29" i="4" s="1"/>
  <c r="J30" i="3"/>
  <c r="H30" i="4" s="1"/>
  <c r="J31" i="3"/>
  <c r="H31" i="4" s="1"/>
  <c r="J32" i="3"/>
  <c r="H32" i="4" s="1"/>
  <c r="J33" i="3"/>
  <c r="H33" i="4" s="1"/>
  <c r="J34" i="3"/>
  <c r="H34" i="4" s="1"/>
  <c r="J35" i="3"/>
  <c r="H35" i="4" s="1"/>
  <c r="J36" i="3"/>
  <c r="H36" i="4" s="1"/>
  <c r="J37" i="3"/>
  <c r="H37" i="4" s="1"/>
  <c r="J38" i="3"/>
  <c r="H38" i="4" s="1"/>
  <c r="J39" i="3"/>
  <c r="H39" i="4" s="1"/>
  <c r="J40" i="3"/>
  <c r="H40" i="4" s="1"/>
  <c r="J41" i="3"/>
  <c r="H41" i="4" s="1"/>
  <c r="J42" i="3"/>
  <c r="H42" i="4" s="1"/>
  <c r="J44" i="3"/>
  <c r="H44" i="4" s="1"/>
  <c r="J45" i="3"/>
  <c r="H45" i="4" s="1"/>
  <c r="J46" i="3"/>
  <c r="H46" i="4" s="1"/>
  <c r="J47" i="3"/>
  <c r="H47" i="4" s="1"/>
  <c r="J48" i="3"/>
  <c r="H48" i="4" s="1"/>
  <c r="Z53" i="1"/>
  <c r="D13"/>
  <c r="N13" s="1"/>
  <c r="N46" i="3" l="1"/>
  <c r="O46" s="1"/>
  <c r="N16"/>
  <c r="O16" s="1"/>
  <c r="C17" i="1"/>
  <c r="H17"/>
  <c r="F17"/>
  <c r="AV16"/>
  <c r="AX16" s="1"/>
  <c r="H16"/>
  <c r="F16"/>
  <c r="C16"/>
  <c r="H46"/>
  <c r="AV46"/>
  <c r="AX46" s="1"/>
  <c r="F46"/>
  <c r="C46"/>
  <c r="J46" i="4"/>
  <c r="K46" s="1"/>
  <c r="H18" i="1"/>
  <c r="F18"/>
  <c r="C18"/>
  <c r="G16" i="4"/>
  <c r="J16" s="1"/>
  <c r="K16" s="1"/>
  <c r="AT2" i="1"/>
  <c r="L52" i="3"/>
  <c r="Z55" i="1" s="1"/>
  <c r="I51" i="4"/>
  <c r="D51"/>
  <c r="F51"/>
  <c r="I18" i="1" l="1"/>
  <c r="J18" s="1"/>
  <c r="I17"/>
  <c r="J17" s="1"/>
  <c r="I46"/>
  <c r="J46" s="1"/>
  <c r="I16"/>
  <c r="J16" s="1"/>
  <c r="E41" i="5"/>
  <c r="E44"/>
  <c r="K18" i="1" l="1"/>
  <c r="L18" s="1"/>
  <c r="K16"/>
  <c r="L16" s="1"/>
  <c r="K17"/>
  <c r="L17" s="1"/>
  <c r="K46"/>
  <c r="L46" s="1"/>
  <c r="J31" i="5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I52" i="3" l="1"/>
  <c r="E48"/>
  <c r="E47"/>
  <c r="E45"/>
  <c r="E44"/>
  <c r="E42"/>
  <c r="E41"/>
  <c r="E40"/>
  <c r="E39"/>
  <c r="E38"/>
  <c r="E37"/>
  <c r="E36"/>
  <c r="E35"/>
  <c r="AV35" i="1" s="1"/>
  <c r="AX35" s="1"/>
  <c r="E34" i="3"/>
  <c r="E33"/>
  <c r="E32"/>
  <c r="E31"/>
  <c r="E30"/>
  <c r="E29"/>
  <c r="E28"/>
  <c r="AV28" i="1" s="1"/>
  <c r="AX28" s="1"/>
  <c r="E27" i="3"/>
  <c r="E26"/>
  <c r="E25"/>
  <c r="E24"/>
  <c r="E23"/>
  <c r="E22"/>
  <c r="E21"/>
  <c r="AV21" i="1" s="1"/>
  <c r="AX21" s="1"/>
  <c r="E20" i="3"/>
  <c r="E19"/>
  <c r="E15"/>
  <c r="E14"/>
  <c r="E13"/>
  <c r="H14" i="1" l="1"/>
  <c r="F14"/>
  <c r="C14"/>
  <c r="F19"/>
  <c r="C19"/>
  <c r="H19"/>
  <c r="F44"/>
  <c r="F20"/>
  <c r="C20"/>
  <c r="H20"/>
  <c r="H45"/>
  <c r="C45"/>
  <c r="F45"/>
  <c r="H47"/>
  <c r="C47"/>
  <c r="F47"/>
  <c r="F15"/>
  <c r="C15"/>
  <c r="H15"/>
  <c r="F42"/>
  <c r="H48"/>
  <c r="F48"/>
  <c r="E52" i="3"/>
  <c r="AB55" i="1"/>
  <c r="D62" i="4"/>
  <c r="F62"/>
  <c r="G62"/>
  <c r="H62"/>
  <c r="I62"/>
  <c r="J62"/>
  <c r="K62"/>
  <c r="C62"/>
  <c r="I15" i="1" l="1"/>
  <c r="J15" s="1"/>
  <c r="I20"/>
  <c r="J20" s="1"/>
  <c r="I14"/>
  <c r="J14" s="1"/>
  <c r="I47"/>
  <c r="J47" s="1"/>
  <c r="I19"/>
  <c r="J19"/>
  <c r="G21" i="4"/>
  <c r="G35"/>
  <c r="E27"/>
  <c r="G28"/>
  <c r="K13" i="3"/>
  <c r="K52" s="1"/>
  <c r="J13"/>
  <c r="E15" i="4"/>
  <c r="E19"/>
  <c r="N21" i="1"/>
  <c r="N22"/>
  <c r="E24" i="4"/>
  <c r="N28" i="1"/>
  <c r="N29"/>
  <c r="N30"/>
  <c r="N31"/>
  <c r="E32" i="4"/>
  <c r="N33" i="1"/>
  <c r="N34"/>
  <c r="E37" i="4"/>
  <c r="E38"/>
  <c r="E39"/>
  <c r="E41"/>
  <c r="E45"/>
  <c r="E47"/>
  <c r="F21" i="1"/>
  <c r="I21" s="1"/>
  <c r="H22"/>
  <c r="F23"/>
  <c r="F25"/>
  <c r="I25" s="1"/>
  <c r="H28"/>
  <c r="H29"/>
  <c r="H30"/>
  <c r="H33"/>
  <c r="F37"/>
  <c r="I37" s="1"/>
  <c r="H38"/>
  <c r="H41"/>
  <c r="Q14"/>
  <c r="Q15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7"/>
  <c r="Q38"/>
  <c r="Q39"/>
  <c r="Q40"/>
  <c r="Q41"/>
  <c r="Q42"/>
  <c r="Q45"/>
  <c r="Q47"/>
  <c r="Q48"/>
  <c r="Q13"/>
  <c r="G38" i="4" l="1"/>
  <c r="AV38" i="1"/>
  <c r="AX38" s="1"/>
  <c r="G37" i="4"/>
  <c r="J37" s="1"/>
  <c r="K37" s="1"/>
  <c r="AV37" i="1"/>
  <c r="AX37" s="1"/>
  <c r="G39" i="4"/>
  <c r="AV39" i="1"/>
  <c r="AX39" s="1"/>
  <c r="G47" i="4"/>
  <c r="J47" s="1"/>
  <c r="K47" s="1"/>
  <c r="AV47" i="1"/>
  <c r="AX47" s="1"/>
  <c r="G32" i="4"/>
  <c r="AV32" i="1"/>
  <c r="AX32" s="1"/>
  <c r="G19" i="4"/>
  <c r="J19" s="1"/>
  <c r="K19" s="1"/>
  <c r="AV19" i="1"/>
  <c r="AX19" s="1"/>
  <c r="G45" i="4"/>
  <c r="AV45" i="1"/>
  <c r="AX45" s="1"/>
  <c r="G24" i="4"/>
  <c r="J24" s="1"/>
  <c r="K24" s="1"/>
  <c r="AV24" i="1"/>
  <c r="AX24" s="1"/>
  <c r="G15" i="4"/>
  <c r="AV15" i="1"/>
  <c r="AX15" s="1"/>
  <c r="G27" i="4"/>
  <c r="J27" s="1"/>
  <c r="K27" s="1"/>
  <c r="AV27" i="1"/>
  <c r="AX27" s="1"/>
  <c r="G41" i="4"/>
  <c r="AV41" i="1"/>
  <c r="AX41" s="1"/>
  <c r="K15"/>
  <c r="L15" s="1"/>
  <c r="K20"/>
  <c r="L20" s="1"/>
  <c r="K19"/>
  <c r="L19" s="1"/>
  <c r="K14"/>
  <c r="L14" s="1"/>
  <c r="K47"/>
  <c r="L47" s="1"/>
  <c r="H13" i="4"/>
  <c r="J52" i="3"/>
  <c r="E33" i="4"/>
  <c r="E25"/>
  <c r="E29"/>
  <c r="E31"/>
  <c r="AV31" i="1" s="1"/>
  <c r="AX31" s="1"/>
  <c r="E23" i="4"/>
  <c r="O34" i="1"/>
  <c r="P34" s="1"/>
  <c r="O30"/>
  <c r="P30" s="1"/>
  <c r="O26"/>
  <c r="P26" s="1"/>
  <c r="O22"/>
  <c r="P22" s="1"/>
  <c r="O33"/>
  <c r="P33" s="1"/>
  <c r="O29"/>
  <c r="P29" s="1"/>
  <c r="O25"/>
  <c r="P25" s="1"/>
  <c r="O21"/>
  <c r="P21" s="1"/>
  <c r="O31"/>
  <c r="P31" s="1"/>
  <c r="O27"/>
  <c r="P27" s="1"/>
  <c r="O23"/>
  <c r="P23" s="1"/>
  <c r="N40"/>
  <c r="N36"/>
  <c r="N32"/>
  <c r="E18" i="4"/>
  <c r="N39" i="1"/>
  <c r="N35"/>
  <c r="E34" i="4"/>
  <c r="AV34" i="1" s="1"/>
  <c r="AX34" s="1"/>
  <c r="E30" i="4"/>
  <c r="E26"/>
  <c r="AV26" i="1" s="1"/>
  <c r="AX26" s="1"/>
  <c r="E22" i="4"/>
  <c r="AV22" i="1" s="1"/>
  <c r="AX22" s="1"/>
  <c r="E17" i="4"/>
  <c r="N48" i="1"/>
  <c r="N42"/>
  <c r="N38"/>
  <c r="N41"/>
  <c r="N37"/>
  <c r="E44" i="4"/>
  <c r="E48"/>
  <c r="AV48" i="1" s="1"/>
  <c r="AX48" s="1"/>
  <c r="E42" i="4"/>
  <c r="AV42" i="1" s="1"/>
  <c r="AX42" s="1"/>
  <c r="E20" i="4"/>
  <c r="AV20" i="1" s="1"/>
  <c r="AX20" s="1"/>
  <c r="E14" i="4"/>
  <c r="E40"/>
  <c r="AV40" i="1" s="1"/>
  <c r="AX40" s="1"/>
  <c r="E36" i="4"/>
  <c r="AV36" i="1" s="1"/>
  <c r="AX36" s="1"/>
  <c r="N13" i="3"/>
  <c r="J45" i="4"/>
  <c r="K45" s="1"/>
  <c r="J32"/>
  <c r="K32" s="1"/>
  <c r="J15"/>
  <c r="K15" s="1"/>
  <c r="J38"/>
  <c r="K38" s="1"/>
  <c r="J28"/>
  <c r="K28" s="1"/>
  <c r="O28" i="1"/>
  <c r="P28" s="1"/>
  <c r="N44" i="3"/>
  <c r="O44" s="1"/>
  <c r="N39"/>
  <c r="O39" s="1"/>
  <c r="N35"/>
  <c r="O35" s="1"/>
  <c r="N31"/>
  <c r="O31" s="1"/>
  <c r="N27"/>
  <c r="O27" s="1"/>
  <c r="N23"/>
  <c r="O23" s="1"/>
  <c r="N19"/>
  <c r="O19" s="1"/>
  <c r="N14"/>
  <c r="H37" i="1"/>
  <c r="J37" s="1"/>
  <c r="F41"/>
  <c r="I41" s="1"/>
  <c r="F27"/>
  <c r="I27" s="1"/>
  <c r="N22" i="3"/>
  <c r="O22" s="1"/>
  <c r="H21" i="1"/>
  <c r="J21" s="1"/>
  <c r="C37"/>
  <c r="C44"/>
  <c r="N48" i="3"/>
  <c r="O48" s="1"/>
  <c r="N42"/>
  <c r="O42" s="1"/>
  <c r="N34"/>
  <c r="O34" s="1"/>
  <c r="N30"/>
  <c r="O30" s="1"/>
  <c r="N26"/>
  <c r="O26" s="1"/>
  <c r="N18"/>
  <c r="O18" s="1"/>
  <c r="N38"/>
  <c r="O38" s="1"/>
  <c r="J35" i="4"/>
  <c r="K35" s="1"/>
  <c r="H25" i="1"/>
  <c r="J25" s="1"/>
  <c r="J39" i="4"/>
  <c r="K39" s="1"/>
  <c r="I23" i="1"/>
  <c r="F32"/>
  <c r="C28"/>
  <c r="C48"/>
  <c r="C34"/>
  <c r="F34"/>
  <c r="C33"/>
  <c r="C29"/>
  <c r="C25"/>
  <c r="C21"/>
  <c r="H42"/>
  <c r="H34"/>
  <c r="H26"/>
  <c r="F39"/>
  <c r="F33"/>
  <c r="F28"/>
  <c r="C39"/>
  <c r="C32"/>
  <c r="C31"/>
  <c r="C27"/>
  <c r="C23"/>
  <c r="H40"/>
  <c r="H36"/>
  <c r="H32"/>
  <c r="H24"/>
  <c r="F36"/>
  <c r="F31"/>
  <c r="C41"/>
  <c r="C36"/>
  <c r="C24"/>
  <c r="C42"/>
  <c r="C38"/>
  <c r="F38"/>
  <c r="C30"/>
  <c r="F30"/>
  <c r="C26"/>
  <c r="F26"/>
  <c r="C22"/>
  <c r="F22"/>
  <c r="H44"/>
  <c r="H39"/>
  <c r="H35"/>
  <c r="H31"/>
  <c r="H27"/>
  <c r="H23"/>
  <c r="I44"/>
  <c r="F40"/>
  <c r="F35"/>
  <c r="F29"/>
  <c r="F24"/>
  <c r="C40"/>
  <c r="C35"/>
  <c r="N47" i="3"/>
  <c r="O47" s="1"/>
  <c r="N41"/>
  <c r="O41" s="1"/>
  <c r="J41" i="4"/>
  <c r="K41" s="1"/>
  <c r="N37" i="3"/>
  <c r="O37" s="1"/>
  <c r="N33"/>
  <c r="O33" s="1"/>
  <c r="N29"/>
  <c r="O29" s="1"/>
  <c r="N25"/>
  <c r="O25" s="1"/>
  <c r="N21"/>
  <c r="O21" s="1"/>
  <c r="J21" i="4"/>
  <c r="K21" s="1"/>
  <c r="N17" i="3"/>
  <c r="O17" s="1"/>
  <c r="N45"/>
  <c r="O45" s="1"/>
  <c r="N40"/>
  <c r="O40" s="1"/>
  <c r="N36"/>
  <c r="O36" s="1"/>
  <c r="N32"/>
  <c r="O32" s="1"/>
  <c r="N28"/>
  <c r="O28" s="1"/>
  <c r="N24"/>
  <c r="O24" s="1"/>
  <c r="N20"/>
  <c r="O20" s="1"/>
  <c r="N15"/>
  <c r="O15" s="1"/>
  <c r="G30" i="4" l="1"/>
  <c r="J30" s="1"/>
  <c r="K30" s="1"/>
  <c r="AV30" i="1"/>
  <c r="AX30" s="1"/>
  <c r="G17" i="4"/>
  <c r="J17" s="1"/>
  <c r="K17" s="1"/>
  <c r="AV17" i="1"/>
  <c r="AX17" s="1"/>
  <c r="G14" i="4"/>
  <c r="AV14" i="1"/>
  <c r="AX14" s="1"/>
  <c r="G44" i="4"/>
  <c r="J44" s="1"/>
  <c r="K44" s="1"/>
  <c r="AV44" i="1"/>
  <c r="AX44" s="1"/>
  <c r="G23" i="4"/>
  <c r="AV23" i="1"/>
  <c r="AX23" s="1"/>
  <c r="G33" i="4"/>
  <c r="J33" s="1"/>
  <c r="K33" s="1"/>
  <c r="AV33" i="1"/>
  <c r="AX33" s="1"/>
  <c r="G18" i="4"/>
  <c r="J18" s="1"/>
  <c r="K18" s="1"/>
  <c r="AV18" i="1"/>
  <c r="AX18" s="1"/>
  <c r="G29" i="4"/>
  <c r="J29" s="1"/>
  <c r="K29" s="1"/>
  <c r="AV29" i="1"/>
  <c r="AX29" s="1"/>
  <c r="G25" i="4"/>
  <c r="J25" s="1"/>
  <c r="K25" s="1"/>
  <c r="AV25" i="1"/>
  <c r="AX25" s="1"/>
  <c r="G26" i="4"/>
  <c r="J26" s="1"/>
  <c r="K26" s="1"/>
  <c r="G31"/>
  <c r="J31" s="1"/>
  <c r="K31" s="1"/>
  <c r="G36"/>
  <c r="J36" s="1"/>
  <c r="K36" s="1"/>
  <c r="G42"/>
  <c r="J42" s="1"/>
  <c r="K42" s="1"/>
  <c r="G34"/>
  <c r="J34" s="1"/>
  <c r="K34" s="1"/>
  <c r="G20"/>
  <c r="J20" s="1"/>
  <c r="K20" s="1"/>
  <c r="G40"/>
  <c r="J40" s="1"/>
  <c r="K40" s="1"/>
  <c r="G48"/>
  <c r="J48" s="1"/>
  <c r="K48" s="1"/>
  <c r="G22"/>
  <c r="J22" s="1"/>
  <c r="K22" s="1"/>
  <c r="O13" i="3"/>
  <c r="N52"/>
  <c r="O42" i="1"/>
  <c r="P42" s="1"/>
  <c r="O39"/>
  <c r="P39" s="1"/>
  <c r="O36"/>
  <c r="P36" s="1"/>
  <c r="O37"/>
  <c r="P37" s="1"/>
  <c r="O48"/>
  <c r="P48" s="1"/>
  <c r="P44"/>
  <c r="O40"/>
  <c r="P40" s="1"/>
  <c r="O41"/>
  <c r="P41" s="1"/>
  <c r="O24"/>
  <c r="P24" s="1"/>
  <c r="O38"/>
  <c r="P38" s="1"/>
  <c r="O35"/>
  <c r="P35" s="1"/>
  <c r="O32"/>
  <c r="P32" s="1"/>
  <c r="J23" i="4"/>
  <c r="K23" s="1"/>
  <c r="J14"/>
  <c r="K14" s="1"/>
  <c r="O14" i="3"/>
  <c r="J23" i="1"/>
  <c r="J41"/>
  <c r="K41" s="1"/>
  <c r="L41" s="1"/>
  <c r="J27"/>
  <c r="K27" s="1"/>
  <c r="L27" s="1"/>
  <c r="J44"/>
  <c r="K44" s="1"/>
  <c r="L44" s="1"/>
  <c r="I35"/>
  <c r="J35" s="1"/>
  <c r="I26"/>
  <c r="J26" s="1"/>
  <c r="I38"/>
  <c r="J38" s="1"/>
  <c r="K21"/>
  <c r="L21" s="1"/>
  <c r="I31"/>
  <c r="J31" s="1"/>
  <c r="I28"/>
  <c r="J28" s="1"/>
  <c r="I48"/>
  <c r="J48" s="1"/>
  <c r="I40"/>
  <c r="J40" s="1"/>
  <c r="I32"/>
  <c r="J32" s="1"/>
  <c r="I24"/>
  <c r="J24" s="1"/>
  <c r="I22"/>
  <c r="J22" s="1"/>
  <c r="I30"/>
  <c r="J30" s="1"/>
  <c r="I42"/>
  <c r="J42" s="1"/>
  <c r="I39"/>
  <c r="J39" s="1"/>
  <c r="I34"/>
  <c r="J34" s="1"/>
  <c r="K37"/>
  <c r="L37" s="1"/>
  <c r="I36"/>
  <c r="J36" s="1"/>
  <c r="I33"/>
  <c r="J33" s="1"/>
  <c r="I29"/>
  <c r="J29" s="1"/>
  <c r="K25"/>
  <c r="L25" s="1"/>
  <c r="I45"/>
  <c r="J45" s="1"/>
  <c r="O52" i="3" l="1"/>
  <c r="K23" i="1"/>
  <c r="L23" s="1"/>
  <c r="K28"/>
  <c r="L28" s="1"/>
  <c r="K24"/>
  <c r="L24" s="1"/>
  <c r="K45"/>
  <c r="L45" s="1"/>
  <c r="K34"/>
  <c r="L34" s="1"/>
  <c r="K42"/>
  <c r="L42" s="1"/>
  <c r="K29"/>
  <c r="L29" s="1"/>
  <c r="K22"/>
  <c r="L22" s="1"/>
  <c r="K26"/>
  <c r="L26" s="1"/>
  <c r="K35"/>
  <c r="L35" s="1"/>
  <c r="K33"/>
  <c r="L33" s="1"/>
  <c r="K36"/>
  <c r="L36" s="1"/>
  <c r="K39"/>
  <c r="L39" s="1"/>
  <c r="K30"/>
  <c r="L30" s="1"/>
  <c r="K32"/>
  <c r="L32" s="1"/>
  <c r="K40"/>
  <c r="L40" s="1"/>
  <c r="K48"/>
  <c r="L48" s="1"/>
  <c r="K31"/>
  <c r="L31" s="1"/>
  <c r="K38"/>
  <c r="L38" s="1"/>
  <c r="H51" i="4"/>
  <c r="C13"/>
  <c r="C51" s="1"/>
  <c r="K55" s="1"/>
  <c r="O13" i="1" l="1"/>
  <c r="P13" s="1"/>
  <c r="F13" l="1"/>
  <c r="I13" s="1"/>
  <c r="H13" l="1"/>
  <c r="E13" i="4"/>
  <c r="E51" s="1"/>
  <c r="C13" i="1"/>
  <c r="AV13" l="1"/>
  <c r="AX13" s="1"/>
  <c r="K56" i="4"/>
  <c r="F50" i="1"/>
  <c r="G13" i="4"/>
  <c r="J13" i="1"/>
  <c r="K13" s="1"/>
  <c r="L13" s="1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51" i="4" l="1"/>
  <c r="N50" i="1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B4" i="3"/>
  <c r="D3" i="5" l="1"/>
  <c r="D3" i="6"/>
  <c r="H3" s="1"/>
  <c r="AD55" i="1" l="1"/>
  <c r="AG55"/>
  <c r="D50" l="1"/>
  <c r="J13" i="4" l="1"/>
  <c r="K13" l="1"/>
  <c r="J51"/>
  <c r="I48" i="2"/>
  <c r="K51" i="4" l="1"/>
  <c r="B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I50" i="1" l="1"/>
  <c r="H50" l="1"/>
  <c r="C50"/>
  <c r="O50" l="1"/>
  <c r="P50"/>
  <c r="P49" i="2" l="1"/>
  <c r="G50" i="1" l="1"/>
  <c r="J50" l="1"/>
  <c r="L50" l="1"/>
  <c r="K50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<sst xmlns="http://schemas.openxmlformats.org/spreadsheetml/2006/main" count="12907" uniqueCount="9149">
  <si>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</si>
  <si>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</si>
  <si>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</si>
  <si>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</si>
  <si>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</si>
  <si>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</si>
  <si>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</si>
  <si>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</si>
  <si>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</si>
  <si>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</si>
  <si>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</si>
  <si>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</si>
  <si>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</si>
  <si>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</si>
  <si>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</si>
  <si>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</si>
  <si>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</si>
  <si>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</si>
  <si>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</si>
  <si>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</si>
  <si>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</si>
  <si>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</si>
  <si>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</si>
  <si>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</si>
  <si>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</si>
  <si>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</si>
  <si>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</si>
  <si>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</si>
  <si>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</si>
  <si>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</si>
  <si>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</si>
  <si>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</si>
  <si>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</si>
  <si>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</si>
  <si>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</si>
  <si>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</si>
  <si>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</si>
  <si>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</si>
  <si>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</si>
  <si>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</si>
  <si>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</si>
  <si>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</si>
  <si>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</si>
  <si>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</si>
  <si>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</si>
  <si>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</si>
  <si>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</si>
  <si>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</si>
  <si>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</si>
  <si>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</si>
  <si>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</si>
  <si>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</si>
  <si>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</si>
  <si>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</si>
  <si>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</si>
  <si>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</si>
  <si>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</si>
  <si>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</si>
  <si>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</si>
  <si>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</si>
  <si>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</si>
  <si>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</si>
  <si>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</si>
  <si>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</si>
  <si>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</si>
  <si>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</si>
  <si>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</si>
  <si>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</si>
  <si>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</si>
  <si>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</si>
  <si>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</si>
  <si>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</si>
  <si>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</si>
  <si>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</si>
  <si>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</si>
  <si>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</si>
  <si>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</si>
  <si>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</si>
  <si>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</si>
  <si>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</si>
  <si>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</si>
  <si>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</si>
  <si>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</si>
  <si>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</si>
  <si>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</si>
  <si>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</si>
  <si>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</si>
  <si>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</si>
  <si>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</si>
  <si>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</si>
  <si>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</si>
  <si>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</si>
  <si>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</si>
  <si>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</si>
  <si>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</si>
  <si>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</si>
  <si>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</si>
  <si>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</si>
  <si>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</si>
  <si>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</si>
  <si>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</si>
  <si>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</si>
  <si>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</si>
  <si>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</si>
  <si>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</si>
  <si>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</si>
  <si>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</si>
  <si>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</si>
  <si>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</si>
  <si>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</si>
  <si>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</si>
  <si>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</si>
  <si>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</si>
  <si>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</si>
  <si>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</si>
  <si>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</si>
  <si>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</si>
  <si>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</si>
  <si>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</si>
  <si>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</si>
  <si>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</si>
  <si>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</si>
  <si>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</si>
  <si>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</si>
  <si>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</si>
  <si>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</si>
  <si>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</si>
  <si>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</si>
  <si>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</si>
  <si>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</si>
  <si>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</si>
  <si>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</si>
  <si>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</si>
  <si>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</si>
  <si>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</si>
  <si>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</si>
  <si>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</si>
  <si>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</si>
  <si>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</si>
  <si>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</si>
  <si>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</si>
  <si>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</si>
  <si>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</si>
  <si>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</si>
  <si>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</si>
  <si>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</si>
  <si>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</si>
  <si>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</si>
  <si>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</si>
  <si>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</si>
  <si>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</si>
  <si>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</si>
  <si>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</si>
  <si>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</si>
  <si>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</si>
  <si>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</si>
  <si>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</si>
  <si>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</si>
  <si>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</si>
  <si>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</si>
  <si>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</si>
  <si>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</si>
  <si>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</si>
  <si>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</si>
  <si>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</si>
  <si>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</si>
  <si>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</si>
  <si>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</si>
  <si>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</si>
  <si>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</si>
  <si>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</si>
  <si>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</si>
  <si>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</si>
  <si>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</si>
  <si>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</si>
  <si>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</si>
  <si>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</si>
  <si>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</si>
  <si>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</si>
  <si>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</si>
  <si>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</si>
  <si>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</si>
  <si>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</si>
  <si>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</si>
  <si>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</si>
  <si>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</si>
  <si>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</si>
  <si>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</si>
  <si>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</si>
  <si>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</si>
  <si>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</si>
  <si>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</si>
  <si>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</si>
  <si>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</si>
  <si>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</si>
  <si>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</si>
  <si>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</si>
  <si>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</si>
  <si>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</si>
  <si>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</si>
  <si>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</si>
  <si>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</si>
  <si>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</si>
  <si>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</si>
  <si>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</si>
  <si>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</si>
  <si>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</si>
  <si>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</si>
  <si>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</si>
  <si>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</si>
  <si>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</si>
  <si>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</si>
  <si>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</si>
  <si>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</si>
  <si>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</si>
  <si>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</si>
  <si>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</si>
  <si>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</si>
  <si>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</si>
  <si>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</si>
  <si>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</si>
  <si>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</si>
  <si>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</si>
  <si>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</si>
  <si>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</si>
  <si>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</si>
  <si>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</si>
  <si>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</si>
  <si>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</si>
  <si>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</si>
  <si>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</si>
  <si>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</si>
  <si>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</si>
  <si>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</si>
  <si>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</si>
  <si>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</si>
  <si>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</si>
  <si>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</si>
  <si>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</si>
  <si>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</si>
  <si>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</si>
  <si>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</si>
  <si>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</si>
  <si>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</si>
  <si>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</si>
  <si>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</si>
  <si>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</si>
  <si>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</si>
  <si>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</si>
  <si>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</si>
  <si>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</si>
  <si>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</si>
  <si>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</si>
  <si>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</si>
  <si>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</si>
  <si>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</si>
  <si>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</si>
  <si>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</si>
  <si>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</si>
  <si>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</si>
  <si>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</si>
  <si>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</si>
  <si>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</si>
  <si>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</si>
  <si>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</si>
  <si>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</si>
  <si>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</si>
  <si>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</si>
  <si>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</si>
  <si>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</si>
  <si>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</si>
  <si>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</si>
  <si>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</si>
  <si>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</si>
  <si>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</si>
  <si>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</si>
  <si>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</si>
  <si>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</si>
  <si>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</si>
  <si>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</si>
  <si>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</si>
  <si>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</si>
  <si>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</si>
  <si>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</si>
  <si>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</si>
  <si>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</si>
  <si>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</si>
  <si>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</si>
  <si>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</si>
  <si>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</si>
  <si>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</si>
  <si>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</si>
  <si>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</si>
  <si>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</si>
  <si>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</si>
  <si>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</si>
  <si>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</si>
  <si>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</si>
  <si>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</si>
  <si>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</si>
  <si>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</si>
  <si>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</si>
  <si>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</si>
  <si>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</si>
  <si>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</si>
  <si>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</si>
  <si>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</si>
  <si>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</si>
  <si>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</si>
  <si>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</si>
  <si>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</si>
  <si>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</si>
  <si>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</si>
  <si>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</si>
  <si>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</si>
  <si>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</si>
  <si>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</si>
  <si>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</si>
  <si>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</si>
  <si>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</si>
  <si>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</si>
  <si>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</si>
  <si>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</si>
  <si>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</si>
  <si>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</si>
  <si>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</si>
  <si>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</si>
  <si>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</si>
  <si>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</si>
  <si>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</si>
  <si>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</si>
  <si>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</si>
  <si>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</si>
  <si>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</si>
  <si>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</si>
  <si>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</si>
  <si>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</si>
  <si>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</si>
  <si>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</si>
  <si>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</si>
  <si>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</si>
  <si>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</si>
  <si>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</si>
  <si>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</si>
  <si>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</si>
  <si>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</si>
  <si>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</si>
  <si>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</si>
  <si>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</si>
  <si>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</si>
  <si>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</si>
  <si>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</si>
  <si>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</si>
  <si>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</si>
  <si>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</si>
  <si>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</si>
  <si>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</si>
  <si>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</si>
  <si>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</si>
  <si>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</si>
  <si>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</si>
  <si>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</si>
  <si>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</si>
  <si>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</si>
  <si>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</si>
  <si>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</si>
  <si>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</si>
  <si>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</si>
  <si>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</si>
  <si>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</si>
  <si>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</si>
  <si>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</si>
  <si>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</si>
  <si>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</si>
  <si>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</si>
  <si>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</si>
  <si>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</si>
  <si>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</si>
  <si>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</si>
  <si>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</si>
  <si>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</si>
  <si>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</si>
  <si>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</si>
  <si>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</si>
  <si>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</si>
  <si>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</si>
  <si>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</si>
  <si>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</si>
  <si>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</si>
  <si>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</si>
  <si>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</si>
  <si>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</si>
  <si>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</si>
  <si>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</si>
  <si>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</si>
  <si>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</si>
  <si>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</si>
  <si>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</si>
  <si>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</si>
  <si>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</si>
  <si>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</si>
  <si>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</si>
  <si>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</si>
  <si>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</si>
  <si>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</si>
  <si>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</si>
  <si>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</si>
  <si>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</si>
  <si>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</si>
  <si>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</si>
  <si>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</si>
  <si>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</si>
  <si>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</si>
  <si>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</si>
  <si>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</si>
  <si>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</si>
  <si>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</si>
  <si>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</si>
  <si>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</si>
  <si>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</si>
  <si>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</si>
  <si>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</si>
  <si>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</si>
  <si>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</si>
  <si>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</si>
  <si>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</si>
  <si>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</si>
  <si>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</si>
  <si>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</si>
  <si>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</si>
  <si>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</si>
  <si>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</si>
  <si>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</si>
  <si>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</si>
  <si>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</si>
  <si>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</si>
  <si>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</si>
  <si>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</si>
  <si>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</si>
  <si>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</si>
  <si>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</si>
  <si>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</si>
  <si>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</si>
  <si>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</si>
  <si>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</si>
  <si>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</si>
  <si>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</si>
  <si>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</si>
  <si>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</si>
  <si>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</si>
  <si>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</si>
  <si>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</si>
  <si>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</si>
  <si>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</si>
  <si>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</si>
  <si>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</si>
  <si>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</si>
  <si>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</si>
  <si>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</si>
  <si>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</si>
  <si>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</si>
  <si>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</si>
  <si>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</si>
  <si>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</si>
  <si>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</si>
  <si>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</si>
  <si>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</si>
  <si>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</si>
  <si>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</si>
  <si>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</si>
  <si>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</si>
  <si>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</si>
  <si>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</si>
  <si>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</si>
  <si>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</si>
  <si>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</si>
  <si>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</si>
  <si>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</si>
  <si>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</si>
  <si>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</si>
  <si>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</si>
  <si>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</si>
  <si>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</si>
  <si>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</si>
  <si>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</si>
  <si>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</si>
  <si>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</si>
  <si>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</si>
  <si>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</si>
  <si>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</si>
  <si>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</si>
  <si>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</si>
  <si>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</si>
  <si>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</si>
  <si>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</si>
  <si>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</si>
  <si>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</si>
  <si>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</si>
  <si>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</si>
  <si>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</si>
  <si>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</si>
  <si>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</si>
  <si>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</si>
  <si>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</si>
  <si>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</si>
  <si>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</si>
  <si>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</si>
  <si>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</si>
  <si>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</si>
  <si>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</si>
  <si>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</si>
  <si>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</si>
  <si>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</si>
  <si>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</si>
  <si>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</si>
  <si>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</si>
  <si>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</si>
  <si>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</si>
  <si>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</si>
  <si>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</si>
  <si>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</si>
  <si>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</si>
  <si>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</si>
  <si>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</si>
  <si>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</si>
  <si>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</si>
  <si>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</si>
  <si>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</si>
  <si>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</si>
  <si>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</si>
  <si>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</si>
  <si>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</si>
  <si>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</si>
  <si>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</si>
  <si>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</si>
  <si>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</si>
  <si>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</si>
  <si>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</si>
  <si>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</si>
  <si>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</si>
  <si>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</si>
  <si>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</si>
  <si>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</si>
  <si>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</si>
  <si>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</si>
  <si>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</si>
  <si>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</si>
  <si>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</si>
  <si>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</si>
  <si>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</si>
  <si>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</si>
  <si>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</si>
  <si>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</si>
  <si>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</si>
  <si>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</si>
  <si>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</si>
  <si>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</si>
  <si>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</si>
  <si>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</si>
  <si>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</si>
  <si>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</si>
  <si>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</si>
  <si>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</si>
  <si>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</si>
  <si>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</si>
  <si>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</si>
  <si>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</si>
  <si>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</si>
  <si>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</si>
  <si>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</si>
  <si>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</si>
  <si>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</si>
  <si>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</si>
  <si>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</si>
  <si>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</si>
  <si>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</si>
  <si>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</si>
  <si>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</si>
  <si>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</si>
  <si>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</si>
  <si>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</si>
  <si>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</si>
  <si>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</si>
  <si>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</si>
  <si>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</si>
  <si>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</si>
  <si>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</si>
  <si>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</si>
  <si>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</si>
  <si>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</si>
  <si>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</si>
  <si>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</si>
  <si>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</si>
  <si>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</si>
  <si>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</si>
  <si>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</si>
  <si>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</si>
  <si>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</si>
  <si>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</si>
  <si>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</si>
  <si>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</si>
  <si>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</si>
  <si>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</si>
  <si>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</si>
  <si>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</si>
  <si>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</si>
  <si>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</si>
  <si>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</si>
  <si>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</si>
  <si>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</si>
  <si>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</si>
  <si>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</si>
  <si>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</si>
  <si>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</si>
  <si>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</si>
  <si>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</si>
  <si>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</si>
  <si>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</si>
  <si>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</si>
  <si>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</si>
  <si>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</si>
  <si>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</si>
  <si>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</si>
  <si>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</si>
  <si>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</si>
  <si>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</si>
  <si>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</si>
  <si>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</si>
  <si>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</si>
  <si>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</si>
  <si>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</si>
  <si>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</si>
  <si>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</si>
  <si>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</si>
  <si>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</si>
  <si>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</si>
  <si>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</si>
  <si>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</si>
  <si>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</si>
  <si>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</si>
  <si>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</si>
  <si>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</si>
  <si>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</si>
  <si>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</si>
  <si>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</si>
  <si>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</si>
  <si>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</si>
  <si>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</si>
  <si>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</si>
  <si>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</si>
  <si>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</si>
  <si>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</si>
  <si>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</si>
  <si>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</si>
  <si>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</si>
  <si>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</si>
  <si>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</si>
  <si>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</si>
  <si>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</si>
  <si>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</si>
  <si>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</si>
  <si>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</si>
  <si>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</si>
  <si>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</si>
  <si>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</si>
  <si>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</si>
  <si>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</si>
  <si>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</si>
  <si>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</si>
  <si>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</si>
  <si>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</si>
  <si>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</si>
  <si>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</si>
  <si>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</si>
  <si>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</si>
  <si>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</si>
  <si>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</si>
  <si>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</si>
  <si>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</si>
  <si>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</si>
  <si>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</si>
  <si>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</si>
  <si>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</si>
  <si>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</si>
  <si>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</si>
  <si>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</si>
  <si>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</si>
  <si>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</si>
  <si>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</si>
  <si>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</si>
  <si>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</si>
  <si>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</si>
  <si>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</si>
  <si>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</si>
  <si>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</si>
  <si>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</si>
  <si>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</si>
  <si>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</si>
  <si>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</si>
  <si>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</si>
  <si>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</si>
  <si>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</si>
  <si>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</si>
  <si>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</si>
  <si>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</si>
  <si>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</si>
  <si>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</si>
  <si>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</si>
  <si>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</si>
  <si>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</si>
  <si>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</si>
  <si>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</si>
  <si>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</si>
  <si>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</si>
  <si>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</si>
  <si>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</si>
  <si>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</si>
  <si>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</si>
  <si>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</si>
  <si>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</si>
  <si>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</si>
  <si>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</si>
  <si>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</si>
  <si>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</si>
  <si>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</si>
  <si>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</si>
  <si>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</si>
  <si>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</si>
  <si>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</si>
  <si>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</si>
  <si>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</si>
  <si>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</si>
  <si>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</si>
  <si>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</si>
  <si>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</si>
  <si>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</si>
  <si>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</si>
  <si>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</si>
  <si>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</si>
  <si>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</si>
  <si>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</si>
  <si>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</si>
  <si>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</si>
  <si>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</si>
  <si>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</si>
  <si>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</si>
  <si>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</si>
  <si>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</si>
  <si>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</si>
  <si>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</si>
  <si>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</si>
  <si>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</si>
  <si>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</si>
  <si>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</si>
  <si>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</si>
  <si>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</si>
  <si>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</si>
  <si>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</si>
  <si>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</si>
  <si>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</si>
  <si>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</si>
  <si>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</si>
  <si>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</si>
  <si>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</si>
  <si>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</si>
  <si>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</si>
  <si>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</si>
  <si>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</si>
  <si>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</si>
  <si>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</si>
  <si>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</si>
  <si>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</si>
  <si>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</si>
  <si>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</si>
  <si>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</si>
  <si>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</si>
  <si>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</si>
  <si>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</si>
  <si>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</si>
  <si>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</si>
  <si>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</si>
  <si>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</si>
  <si>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</si>
  <si>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</si>
  <si>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</si>
  <si>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</si>
  <si>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</si>
  <si>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</si>
  <si>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</si>
  <si>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</si>
  <si>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</si>
  <si>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</si>
  <si>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</si>
  <si>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</si>
  <si>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</si>
  <si>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</si>
  <si>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</si>
  <si>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</si>
  <si>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</si>
  <si>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</si>
  <si>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</si>
  <si>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</si>
  <si>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</si>
  <si>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</si>
  <si>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</si>
  <si>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</si>
  <si>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</si>
  <si>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</si>
  <si>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</si>
  <si>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</si>
  <si>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</si>
  <si>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</si>
  <si>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</si>
  <si>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</si>
  <si>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</si>
  <si>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</si>
  <si>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</si>
  <si>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</si>
  <si>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</si>
  <si>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</si>
  <si>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</si>
  <si>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</si>
  <si>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</si>
  <si>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</si>
  <si>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</si>
  <si>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</si>
  <si>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</si>
  <si>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</si>
  <si>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</si>
  <si>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</si>
  <si>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</si>
  <si>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</si>
  <si>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</si>
  <si>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</si>
  <si>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</si>
  <si>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</si>
  <si>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</si>
  <si>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</si>
  <si>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</si>
  <si>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</si>
  <si>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</si>
  <si>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</si>
  <si>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</si>
  <si>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</si>
  <si>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</si>
  <si>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</si>
  <si>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</si>
  <si>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</si>
  <si>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</si>
  <si>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</si>
  <si>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</si>
  <si>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</si>
  <si>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</si>
  <si>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</si>
  <si>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</si>
  <si>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</si>
  <si>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</si>
  <si>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</si>
  <si>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</si>
  <si>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</si>
  <si>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</si>
  <si>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</si>
  <si>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</si>
  <si>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</si>
  <si>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</si>
  <si>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</si>
  <si>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</si>
  <si>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</si>
  <si>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</si>
  <si>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</si>
  <si>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</si>
  <si>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</si>
  <si>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</si>
  <si>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</si>
  <si>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</si>
  <si>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</si>
  <si>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</si>
  <si>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</si>
  <si>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</si>
  <si>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</si>
  <si>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</si>
  <si>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</si>
  <si>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</si>
  <si>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</si>
  <si>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</si>
  <si>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</si>
  <si>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</si>
  <si>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</si>
  <si>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</si>
  <si>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</si>
  <si>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</si>
  <si>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</si>
  <si>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</si>
  <si>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</si>
  <si>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</si>
  <si>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</si>
  <si>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</si>
  <si>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</si>
  <si>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</si>
  <si>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</si>
  <si>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</si>
  <si>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</si>
  <si>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</si>
  <si>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</si>
  <si>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</si>
  <si>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</si>
  <si>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</si>
  <si>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</si>
  <si>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</si>
  <si>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</si>
  <si>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</si>
  <si>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</si>
  <si>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</si>
  <si>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</si>
  <si>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</si>
  <si>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</si>
  <si>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</si>
  <si>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</si>
  <si>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</si>
  <si>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</si>
  <si>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</si>
  <si>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</si>
  <si>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</si>
  <si>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</si>
  <si>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</si>
  <si>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</si>
  <si>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</si>
  <si>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</si>
  <si>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</si>
  <si>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</si>
  <si>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</si>
  <si>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</si>
  <si>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</si>
  <si>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</si>
  <si>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</si>
  <si>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</si>
  <si>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</si>
  <si>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</si>
  <si>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</si>
  <si>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</si>
  <si>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</si>
  <si>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</si>
  <si>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</si>
  <si>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</si>
  <si>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</si>
  <si>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</si>
  <si>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</si>
  <si>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</si>
  <si>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</si>
  <si>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</si>
  <si>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</si>
  <si>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</si>
  <si>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</si>
  <si>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</si>
  <si>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</si>
  <si>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</si>
  <si>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</si>
  <si>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</si>
  <si>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</si>
  <si>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</si>
  <si>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</si>
  <si>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</si>
  <si>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</si>
  <si>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</si>
  <si>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</si>
  <si>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</si>
  <si>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</si>
  <si>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</si>
  <si>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</si>
  <si>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</si>
  <si>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</si>
  <si>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</si>
  <si>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</si>
  <si>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</si>
  <si>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</si>
  <si>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</si>
  <si>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</si>
  <si>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</si>
  <si>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</si>
  <si>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</si>
  <si>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</si>
  <si>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</si>
  <si>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</si>
  <si>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</si>
  <si>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</si>
  <si>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</si>
  <si>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</si>
  <si>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</si>
  <si>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</si>
  <si>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</si>
  <si>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</si>
  <si>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</si>
  <si>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</si>
  <si>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</si>
  <si>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</si>
  <si>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</si>
  <si>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</si>
  <si>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</si>
  <si>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</si>
  <si>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</si>
  <si>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</si>
  <si>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</si>
  <si>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</si>
  <si>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</si>
  <si>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</si>
  <si>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</si>
  <si>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</si>
  <si>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</si>
  <si>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</si>
  <si>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</si>
  <si>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</si>
  <si>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</si>
  <si>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</si>
  <si>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</si>
  <si>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</si>
  <si>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</si>
  <si>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</si>
  <si>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</si>
  <si>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</si>
  <si>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</si>
  <si>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</si>
  <si>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</si>
  <si>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</si>
  <si>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</si>
  <si>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</si>
  <si>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</si>
  <si>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</si>
  <si>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</si>
  <si>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</si>
  <si>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</si>
  <si>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</si>
  <si>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</si>
  <si>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</si>
  <si>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</si>
  <si>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</si>
  <si>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</si>
  <si>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</si>
  <si>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</si>
  <si>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</si>
  <si>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</si>
  <si>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</si>
  <si>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</si>
  <si>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</si>
  <si>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</si>
  <si>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</si>
  <si>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</si>
  <si>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</si>
  <si>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</si>
  <si>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</si>
  <si>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</si>
  <si>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</si>
  <si>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</si>
  <si>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</si>
  <si>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</si>
  <si>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</si>
  <si>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</si>
  <si>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</si>
  <si>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</si>
  <si>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</si>
  <si>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</si>
  <si>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</si>
  <si>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</si>
  <si>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</si>
  <si>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</si>
  <si>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</si>
  <si>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</si>
  <si>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</si>
  <si>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</si>
  <si>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</si>
  <si>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</si>
  <si>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</si>
  <si>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</si>
  <si>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</si>
  <si>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</si>
  <si>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</si>
  <si>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</si>
  <si>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</si>
  <si>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</si>
  <si>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</si>
  <si>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</si>
  <si>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</si>
  <si>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</si>
  <si>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</si>
  <si>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</si>
  <si>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</si>
  <si>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</si>
  <si>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</si>
  <si>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</si>
  <si>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</si>
  <si>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</si>
  <si>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</si>
  <si>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</si>
  <si>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</si>
  <si>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</si>
  <si>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</si>
  <si>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</si>
  <si>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</si>
  <si>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</si>
  <si>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</si>
  <si>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</si>
  <si>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</si>
  <si>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</si>
  <si>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</si>
  <si>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</si>
  <si>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</si>
  <si>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</si>
  <si>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</si>
  <si>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</si>
  <si>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</si>
  <si>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</si>
  <si>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</si>
  <si>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</si>
  <si>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</si>
  <si>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</si>
  <si>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</si>
  <si>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</si>
  <si>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</si>
  <si>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</si>
  <si>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</si>
  <si>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</si>
  <si>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</si>
  <si>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</si>
  <si>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</si>
  <si>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</si>
  <si>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</si>
  <si>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</si>
  <si>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</si>
  <si>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</si>
  <si>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</si>
  <si>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</si>
  <si>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</si>
  <si>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</si>
  <si>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</si>
  <si>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</si>
  <si>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</si>
  <si>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</si>
  <si>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</si>
  <si>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</si>
  <si>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</si>
  <si>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</si>
  <si>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</si>
  <si>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</si>
  <si>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</si>
  <si>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</si>
  <si>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</si>
  <si>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</si>
  <si>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</si>
  <si>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</si>
  <si>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</si>
  <si>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</si>
  <si>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</si>
  <si>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</si>
  <si>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</si>
  <si>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</si>
  <si>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</si>
  <si>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</si>
  <si>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</si>
  <si>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</si>
  <si>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</si>
  <si>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</si>
  <si>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</si>
  <si>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</si>
  <si>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</si>
  <si>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</si>
  <si>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</si>
  <si>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</si>
  <si>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</si>
  <si>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</si>
  <si>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</si>
  <si>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</si>
  <si>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</si>
  <si>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</si>
  <si>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</si>
  <si>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</si>
  <si>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</si>
  <si>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</si>
  <si>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</si>
  <si>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</si>
  <si>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</si>
  <si>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</si>
  <si>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</si>
  <si>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</si>
  <si>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</si>
  <si>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</si>
  <si>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</si>
  <si>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</si>
  <si>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</si>
  <si>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</si>
  <si>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</si>
  <si>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</si>
  <si>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</si>
  <si>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</si>
  <si>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</si>
  <si>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</si>
  <si>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</si>
  <si>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</si>
  <si>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</si>
  <si>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</si>
  <si>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</si>
  <si>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</si>
  <si>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</si>
  <si>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</si>
  <si>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</si>
  <si>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</si>
  <si>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</si>
  <si>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</si>
  <si>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</si>
  <si>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</si>
  <si>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</si>
  <si>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</si>
  <si>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</si>
  <si>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</si>
  <si>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</si>
  <si>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</si>
  <si>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</si>
  <si>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</si>
  <si>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</si>
  <si>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</si>
  <si>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</si>
  <si>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</si>
  <si>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</si>
  <si>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</si>
  <si>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</si>
  <si>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</si>
  <si>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</si>
  <si>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</si>
  <si>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</si>
  <si>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</si>
  <si>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</si>
  <si>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</si>
  <si>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</si>
  <si>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</si>
  <si>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</si>
  <si>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</si>
  <si>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</si>
  <si>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</si>
  <si>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</si>
  <si>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</si>
  <si>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</si>
  <si>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</si>
  <si>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</si>
  <si>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</si>
  <si>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</si>
  <si>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</si>
  <si>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</si>
  <si>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</si>
  <si>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</si>
  <si>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</si>
  <si>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</si>
  <si>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</si>
  <si>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</si>
  <si>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</si>
  <si>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</si>
  <si>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</si>
  <si>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</si>
  <si>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</si>
  <si>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</si>
  <si>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</si>
  <si>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</si>
  <si>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</si>
  <si>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</si>
  <si>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</si>
  <si>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</si>
  <si>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</si>
  <si>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</si>
  <si>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</si>
  <si>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</si>
  <si>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</si>
  <si>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</si>
  <si>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</si>
  <si>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</si>
  <si>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</si>
  <si>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</si>
  <si>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</si>
  <si>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</si>
  <si>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</si>
  <si>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</si>
  <si>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</si>
  <si>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</si>
  <si>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</si>
  <si>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</si>
  <si>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</si>
  <si>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</si>
  <si>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</si>
  <si>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</si>
  <si>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</si>
  <si>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</si>
  <si>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</si>
  <si>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</si>
  <si>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</si>
  <si>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</si>
  <si>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</si>
  <si>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</si>
  <si>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</si>
  <si>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</si>
  <si>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</si>
  <si>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</si>
  <si>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</si>
  <si>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</si>
  <si>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</si>
  <si>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</si>
  <si>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</si>
  <si>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</si>
  <si>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</si>
  <si>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</si>
  <si>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</si>
  <si>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</si>
  <si>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</si>
  <si>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</si>
  <si>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</si>
  <si>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</si>
  <si>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</si>
  <si>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</si>
  <si>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</si>
  <si>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</si>
  <si>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</si>
  <si>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</si>
  <si>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</si>
  <si>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</si>
  <si>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</si>
  <si>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</si>
  <si>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</si>
  <si>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</si>
  <si>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</si>
  <si>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</si>
  <si>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</si>
  <si>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</si>
  <si>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</si>
  <si>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</si>
  <si>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</si>
  <si>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</si>
  <si>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</si>
  <si>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</si>
  <si>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</si>
  <si>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</si>
  <si>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</si>
  <si>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</si>
  <si>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</si>
  <si>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</si>
  <si>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</si>
  <si>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</si>
  <si>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</si>
  <si>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</si>
  <si>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</si>
  <si>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</si>
  <si>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</si>
  <si>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</si>
  <si>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</si>
  <si>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</si>
  <si>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</si>
  <si>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</si>
  <si>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</si>
  <si>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</si>
  <si>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</si>
  <si>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</si>
  <si>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</si>
  <si>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</si>
  <si>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</si>
  <si>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</si>
  <si>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</si>
  <si>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</si>
  <si>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</si>
  <si>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</si>
  <si>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</si>
  <si>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</si>
  <si>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</si>
  <si>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</si>
  <si>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</si>
  <si>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</si>
  <si>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</si>
  <si>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</si>
  <si>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</si>
  <si>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</si>
  <si>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</si>
  <si>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</si>
  <si>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</si>
  <si>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</si>
  <si>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</si>
  <si>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</si>
  <si>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</si>
  <si>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</si>
  <si>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</si>
  <si>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</si>
  <si>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</si>
  <si>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</si>
  <si>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</si>
  <si>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</si>
  <si>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</si>
  <si>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</si>
  <si>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</si>
  <si>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</si>
  <si>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</si>
  <si>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</si>
  <si>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</si>
  <si>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</si>
  <si>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</si>
  <si>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</si>
  <si>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</si>
  <si>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</si>
  <si>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</si>
  <si>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</si>
  <si>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</si>
  <si>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</si>
  <si>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</si>
  <si>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</si>
  <si>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</si>
  <si>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</si>
  <si>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</si>
  <si>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</si>
  <si>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</si>
  <si>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</si>
  <si>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</si>
  <si>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</si>
  <si>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</si>
  <si>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</si>
  <si>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</si>
  <si>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</si>
  <si>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</si>
  <si>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</si>
  <si>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</si>
  <si>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</si>
  <si>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</si>
  <si>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</si>
  <si>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</si>
  <si>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</si>
  <si>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</si>
  <si>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</si>
  <si>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</si>
  <si>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</si>
  <si>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</si>
  <si>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</si>
  <si>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</si>
  <si>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</si>
  <si>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</si>
  <si>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</si>
  <si>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</si>
  <si>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</si>
  <si>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</si>
  <si>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</si>
  <si>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</si>
  <si>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</si>
  <si>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</si>
  <si>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</si>
  <si>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</si>
  <si>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</si>
  <si>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</si>
  <si>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</si>
  <si>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</si>
  <si>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</si>
  <si>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</si>
  <si>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</si>
  <si>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</si>
  <si>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</si>
  <si>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</si>
  <si>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</si>
  <si>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</si>
  <si>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</si>
  <si>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</si>
  <si>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</si>
  <si>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</si>
  <si>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</si>
  <si>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</si>
  <si>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</si>
  <si>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</si>
  <si>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</si>
  <si>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</si>
  <si>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</si>
  <si>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</si>
  <si>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</si>
  <si>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</si>
  <si>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</si>
  <si>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</si>
  <si>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</si>
  <si>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</si>
  <si>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</si>
  <si>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</si>
  <si>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</si>
  <si>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</si>
  <si>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</si>
  <si>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</si>
  <si>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</si>
  <si>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</si>
  <si>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</si>
  <si>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</si>
  <si>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</si>
  <si>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</si>
  <si>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</si>
  <si>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</si>
  <si>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</si>
  <si>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</si>
  <si>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</si>
  <si>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</si>
  <si>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</si>
  <si>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</si>
  <si>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</si>
  <si>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</si>
  <si>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</si>
  <si>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</si>
  <si>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</si>
  <si>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</si>
  <si>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</si>
  <si>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</si>
  <si>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</si>
  <si>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</si>
  <si>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</si>
  <si>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</si>
  <si>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</si>
  <si>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</si>
  <si>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</si>
  <si>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</si>
  <si>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</si>
  <si>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</si>
  <si>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</si>
  <si>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</si>
  <si>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</si>
  <si>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</si>
  <si>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</si>
  <si>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</si>
  <si>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</si>
  <si>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</si>
  <si>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</si>
  <si>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</si>
  <si>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</si>
  <si>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</si>
  <si>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</si>
  <si>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</si>
  <si>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</si>
  <si>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</si>
  <si>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</si>
  <si>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</si>
  <si>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</si>
  <si>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</si>
  <si>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</si>
  <si>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</si>
  <si>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</si>
  <si>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</si>
  <si>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</si>
  <si>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</si>
  <si>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</si>
  <si>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</si>
  <si>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</si>
  <si>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</si>
  <si>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</si>
  <si>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</si>
  <si>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</si>
  <si>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</si>
  <si>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</si>
  <si>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</si>
  <si>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</si>
  <si>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</si>
  <si>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</si>
  <si>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</si>
  <si>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</si>
  <si>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</si>
  <si>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</si>
  <si>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</si>
  <si>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</si>
  <si>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</si>
  <si>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</si>
  <si>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</si>
  <si>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</si>
  <si>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</si>
  <si>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</si>
  <si>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</si>
  <si>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</si>
  <si>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</si>
  <si>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</si>
  <si>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</si>
  <si>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</si>
  <si>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</si>
  <si>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</si>
  <si>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</si>
  <si>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</si>
  <si>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</si>
  <si>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</si>
  <si>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</si>
  <si>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</si>
  <si>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</si>
  <si>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</si>
  <si>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</si>
  <si>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</si>
  <si>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</si>
  <si>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</si>
  <si>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</si>
  <si>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</si>
  <si>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</si>
  <si>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</si>
  <si>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</si>
  <si>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</si>
  <si>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</si>
  <si>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</si>
  <si>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</si>
  <si>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</si>
  <si>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</si>
  <si>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</si>
  <si>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</si>
  <si>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</si>
  <si>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</si>
  <si>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</si>
  <si>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</si>
  <si>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</si>
  <si>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</si>
  <si>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</si>
  <si>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</si>
  <si>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</si>
  <si>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</si>
  <si>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</si>
  <si>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</si>
  <si>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</si>
  <si>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</si>
  <si>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</si>
  <si>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</si>
  <si>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</si>
  <si>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</si>
  <si>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</si>
  <si>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</si>
  <si>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</si>
  <si>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</si>
  <si>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</si>
  <si>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</si>
  <si>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</si>
  <si>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</si>
  <si>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</si>
  <si>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</si>
  <si>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</si>
  <si>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</si>
  <si>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</si>
  <si>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</si>
  <si>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</si>
  <si>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</si>
  <si>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</si>
  <si>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</si>
  <si>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</si>
  <si>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</si>
  <si>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</si>
  <si>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</si>
  <si>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</si>
  <si>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</si>
  <si>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</si>
  <si>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</si>
  <si>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</si>
  <si>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</si>
  <si>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</si>
  <si>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</si>
  <si>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</si>
  <si>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</si>
  <si>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</si>
  <si>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</si>
  <si>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</si>
  <si>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</si>
  <si>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</si>
  <si>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</si>
  <si>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</si>
  <si>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</si>
  <si>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</si>
  <si>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</si>
  <si>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</si>
  <si>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</si>
  <si>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</si>
  <si>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</si>
  <si>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</si>
  <si>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</si>
  <si>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</si>
  <si>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</si>
  <si>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</si>
  <si>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</si>
  <si>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</si>
  <si>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</si>
  <si>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</si>
  <si>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</si>
  <si>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</si>
  <si>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</si>
  <si>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</si>
  <si>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</si>
  <si>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</si>
  <si>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</si>
  <si>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</si>
  <si>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</si>
  <si>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</si>
  <si>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</si>
  <si>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</si>
  <si>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</si>
  <si>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</si>
  <si>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</si>
  <si>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</si>
  <si>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</si>
  <si>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</si>
  <si>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</si>
  <si>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</si>
  <si>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</si>
  <si>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</si>
  <si>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</si>
  <si>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</si>
  <si>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</si>
  <si>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</si>
  <si>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</si>
  <si>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</si>
  <si>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</si>
  <si>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</si>
  <si>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</si>
  <si>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</si>
  <si>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</si>
  <si>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</si>
  <si>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</si>
  <si>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</si>
  <si>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</si>
  <si>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</si>
  <si>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</si>
  <si>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</si>
  <si>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</si>
  <si>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</si>
  <si>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</si>
  <si>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</si>
  <si>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</si>
  <si>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</si>
  <si>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</si>
  <si>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</si>
  <si>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</si>
  <si>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</si>
  <si>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</si>
  <si>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</si>
  <si>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</si>
  <si>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</si>
  <si>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</si>
  <si>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</si>
  <si>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</si>
  <si>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</si>
  <si>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</si>
  <si>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</si>
  <si>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</si>
  <si>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</si>
  <si>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</si>
  <si>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</si>
  <si>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</si>
  <si>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</si>
  <si>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</si>
  <si>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</si>
  <si>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</si>
  <si>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</si>
  <si>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</si>
  <si>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</si>
  <si>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</si>
  <si>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</si>
  <si>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</si>
  <si>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</si>
  <si>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</si>
  <si>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</si>
  <si>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</si>
  <si>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</si>
  <si>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</si>
  <si>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</si>
  <si>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</si>
  <si>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</si>
  <si>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</si>
  <si>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</si>
  <si>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</si>
  <si>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</si>
  <si>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</si>
  <si>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</si>
  <si>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</si>
  <si>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</si>
  <si>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</si>
  <si>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</si>
  <si>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</si>
  <si>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</si>
  <si>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</si>
  <si>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</si>
  <si>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</si>
  <si>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</si>
  <si>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</si>
  <si>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</si>
  <si>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</si>
  <si>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</si>
  <si>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</si>
  <si>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</si>
  <si>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</si>
  <si>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</si>
  <si>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</si>
  <si>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</si>
  <si>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</si>
  <si>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</si>
  <si>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</si>
  <si>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</si>
  <si>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</si>
  <si>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</si>
  <si>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</si>
  <si>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</si>
  <si>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</si>
  <si>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</si>
  <si>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</si>
  <si>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</si>
  <si>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</si>
  <si>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</si>
  <si>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</si>
  <si>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</si>
  <si>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</si>
  <si>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</si>
  <si>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</si>
  <si>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</si>
  <si>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</si>
  <si>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</si>
  <si>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</si>
  <si>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</si>
  <si>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</si>
  <si>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</si>
  <si>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</si>
  <si>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</si>
  <si>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</si>
  <si>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</si>
  <si>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</si>
  <si>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</si>
  <si>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</si>
  <si>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</si>
  <si>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</si>
  <si>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</si>
  <si>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</si>
  <si>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</si>
  <si>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</si>
  <si>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</si>
  <si>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</si>
  <si>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</si>
  <si>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</si>
  <si>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</si>
  <si>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</si>
  <si>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</si>
  <si>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</si>
  <si>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</si>
  <si>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</si>
  <si>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</si>
  <si>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</si>
  <si>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</si>
  <si>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</si>
  <si>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</si>
  <si>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</si>
  <si>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</si>
  <si>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</si>
  <si>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</si>
  <si>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</si>
  <si>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</si>
  <si>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</si>
  <si>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</si>
  <si>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</si>
  <si>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</si>
  <si>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</si>
  <si>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</si>
  <si>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</si>
  <si>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</si>
  <si>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</si>
  <si>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</si>
  <si>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</si>
  <si>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</si>
  <si>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</si>
  <si>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</si>
  <si>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</si>
  <si>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</si>
  <si>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</si>
  <si>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</si>
  <si>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</si>
  <si>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</si>
  <si>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</si>
  <si>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</si>
  <si>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</si>
  <si>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</si>
  <si>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</si>
  <si>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</si>
  <si>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</si>
  <si>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</si>
  <si>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</si>
  <si>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</si>
  <si>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</si>
  <si>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</si>
  <si>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</si>
  <si>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</si>
  <si>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</si>
  <si>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</si>
  <si>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</si>
  <si>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</si>
  <si>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</si>
  <si>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</si>
  <si>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</si>
  <si>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</si>
  <si>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</si>
  <si>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</si>
  <si>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</si>
  <si>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</si>
  <si>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</si>
  <si>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</si>
  <si>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</si>
  <si>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</si>
  <si>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</si>
  <si>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</si>
  <si>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</si>
  <si>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</si>
  <si>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</si>
  <si>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</si>
  <si>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</si>
  <si>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</si>
  <si>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</si>
  <si>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</si>
  <si>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</si>
  <si>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</si>
  <si>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</si>
  <si>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</si>
  <si>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</si>
  <si>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</si>
  <si>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</si>
  <si>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</si>
  <si>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</si>
  <si>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</si>
  <si>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</si>
  <si>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</si>
  <si>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</si>
  <si>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</si>
  <si>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</si>
  <si>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</si>
  <si>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</si>
  <si>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</si>
  <si>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</si>
  <si>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</si>
  <si>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</si>
  <si>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</si>
  <si>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</si>
  <si>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</si>
  <si>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</si>
  <si>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</si>
  <si>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</si>
  <si>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</si>
  <si>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</si>
  <si>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</si>
  <si>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</si>
  <si>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</si>
  <si>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</si>
  <si>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</si>
  <si>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</si>
  <si>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</si>
  <si>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</si>
  <si>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</si>
  <si>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</si>
  <si>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</si>
  <si>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</si>
  <si>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</si>
  <si>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</si>
  <si>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</si>
  <si>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</si>
  <si>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</si>
  <si>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</si>
  <si>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</si>
  <si>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</si>
  <si>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</si>
  <si>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</si>
  <si>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</si>
  <si>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</si>
  <si>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</si>
  <si>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</si>
  <si>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</si>
  <si>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</si>
  <si>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</si>
  <si>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</si>
  <si>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</si>
  <si>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</si>
  <si>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</si>
  <si>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</si>
  <si>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</si>
  <si>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</si>
  <si>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</si>
  <si>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</si>
  <si>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</si>
  <si>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</si>
  <si>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</si>
  <si>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</si>
  <si>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</si>
  <si>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</si>
  <si>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</si>
  <si>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</si>
  <si>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</si>
  <si>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</si>
  <si>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</si>
  <si>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</si>
  <si>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</si>
  <si>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</si>
  <si>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</si>
  <si>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</si>
  <si>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</si>
  <si>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</si>
  <si>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</si>
  <si>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</si>
  <si>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</si>
  <si>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</si>
  <si>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</si>
  <si>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</si>
  <si>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</si>
  <si>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</si>
  <si>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</si>
  <si>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</si>
  <si>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</si>
  <si>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</si>
  <si>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</si>
  <si>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</si>
  <si>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</si>
  <si>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</si>
  <si>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</si>
  <si>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</si>
  <si>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</si>
  <si>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</si>
  <si>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</si>
  <si>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</si>
  <si>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</si>
  <si>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</si>
  <si>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</si>
  <si>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</si>
  <si>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</si>
  <si>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</si>
  <si>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</si>
  <si>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</si>
  <si>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</si>
  <si>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</si>
  <si>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</si>
  <si>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</si>
  <si>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</si>
  <si>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</si>
  <si>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</si>
  <si>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</si>
  <si>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</si>
  <si>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</si>
  <si>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</si>
  <si>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</si>
  <si>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</si>
  <si>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</si>
  <si>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</si>
  <si>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</si>
  <si>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</si>
  <si>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</si>
  <si>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</si>
  <si>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</si>
  <si>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</si>
  <si>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</si>
  <si>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</si>
  <si>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</si>
  <si>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</si>
  <si>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</si>
  <si>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</si>
  <si>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</si>
  <si>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</si>
  <si>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</si>
  <si>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</si>
  <si>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</si>
  <si>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</si>
  <si>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</si>
  <si>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</si>
  <si>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</si>
  <si>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</si>
  <si>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</si>
  <si>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</si>
  <si>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</si>
  <si>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</si>
  <si>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</si>
  <si>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</si>
  <si>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</si>
  <si>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</si>
  <si>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</si>
  <si>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</si>
  <si>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</si>
  <si>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</si>
  <si>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</si>
  <si>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</si>
  <si>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</si>
  <si>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</si>
  <si>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</si>
  <si>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</si>
  <si>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</si>
  <si>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</si>
  <si>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</si>
  <si>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</si>
  <si>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</si>
  <si>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</si>
  <si>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</si>
  <si>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</si>
  <si>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</si>
  <si>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</si>
  <si>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</si>
  <si>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</si>
  <si>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</si>
  <si>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</si>
  <si>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</si>
  <si>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</si>
  <si>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</si>
  <si>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</si>
  <si>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</si>
  <si>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</si>
  <si>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</si>
  <si>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</si>
  <si>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</si>
  <si>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</si>
  <si>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</si>
  <si>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</si>
  <si>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</si>
  <si>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</si>
  <si>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</si>
  <si>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</si>
  <si>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</si>
  <si>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</si>
  <si>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</si>
  <si>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</si>
  <si>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</si>
  <si>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</si>
  <si>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</si>
  <si>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</si>
  <si>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</si>
  <si>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</si>
  <si>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</si>
  <si>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</si>
  <si>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</si>
  <si>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</si>
  <si>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</si>
  <si>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</si>
  <si>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</si>
  <si>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</si>
  <si>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</si>
  <si>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</si>
  <si>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</si>
  <si>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</si>
  <si>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</si>
  <si>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</si>
  <si>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</si>
  <si>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</si>
  <si>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</si>
  <si>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</si>
  <si>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</si>
  <si>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</si>
  <si>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</si>
  <si>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</si>
  <si>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</si>
  <si>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</si>
  <si>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</si>
  <si>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</si>
  <si>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</si>
  <si>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</si>
  <si>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</si>
  <si>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</si>
  <si>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</si>
  <si>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</si>
  <si>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</si>
  <si>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</si>
  <si>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</si>
  <si>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</si>
  <si>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</si>
  <si>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</si>
  <si>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</si>
  <si>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</si>
  <si>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</si>
  <si>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</si>
  <si>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</si>
  <si>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</si>
  <si>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</si>
  <si>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</si>
  <si>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</si>
  <si>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</si>
  <si>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</si>
  <si>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</si>
  <si>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</si>
  <si>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</si>
  <si>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</si>
  <si>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</si>
  <si>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</si>
  <si>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</si>
  <si>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</si>
  <si>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</si>
  <si>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</si>
  <si>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</si>
  <si>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</si>
  <si>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</si>
  <si>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</si>
  <si>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</si>
  <si>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</si>
  <si>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</si>
  <si>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</si>
  <si>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</si>
  <si>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</si>
  <si>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</si>
  <si>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</si>
  <si>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</si>
  <si>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</si>
  <si>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</si>
  <si>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</si>
  <si>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</si>
  <si>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</si>
  <si>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</si>
  <si>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</si>
  <si>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</si>
  <si>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</si>
  <si>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</si>
  <si>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</si>
  <si>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</si>
  <si>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</si>
  <si>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</si>
  <si>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</si>
  <si>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</si>
  <si>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</si>
  <si>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</si>
  <si>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</si>
  <si>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</si>
  <si>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</si>
  <si>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</si>
  <si>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</si>
  <si>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</si>
  <si>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</si>
  <si>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</si>
  <si>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</si>
  <si>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</si>
  <si>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</si>
  <si>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</si>
  <si>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</si>
  <si>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</si>
  <si>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</si>
  <si>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</si>
  <si>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</si>
  <si>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</si>
  <si>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</si>
  <si>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</si>
  <si>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</si>
  <si>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</si>
  <si>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</si>
  <si>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</si>
  <si>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</si>
  <si>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</si>
  <si>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</si>
  <si>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</si>
  <si>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</si>
  <si>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</si>
  <si>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</si>
  <si>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</si>
  <si>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</si>
  <si>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</si>
  <si>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</si>
  <si>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</si>
  <si>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</si>
  <si>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</si>
  <si>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</si>
  <si>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</si>
  <si>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</si>
  <si>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</si>
  <si>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</si>
  <si>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</si>
  <si>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</si>
  <si>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</si>
  <si>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</si>
  <si>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</si>
  <si>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</si>
  <si>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</si>
  <si>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</si>
  <si>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</si>
  <si>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</si>
  <si>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</si>
  <si>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</si>
  <si>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</si>
  <si>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</si>
  <si>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</si>
  <si>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</si>
  <si>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</si>
  <si>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</si>
  <si>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</si>
  <si>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</si>
  <si>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</si>
  <si>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</si>
  <si>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</si>
  <si>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</si>
  <si>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</si>
  <si>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</si>
  <si>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</si>
  <si>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</si>
  <si>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</si>
  <si>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</si>
  <si>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</si>
  <si>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</si>
  <si>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</si>
  <si>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</si>
  <si>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</si>
  <si>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</si>
  <si>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</si>
  <si>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</si>
  <si>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</si>
  <si>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</si>
  <si>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</si>
  <si>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</si>
  <si>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</si>
  <si>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</si>
  <si>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</si>
  <si>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</si>
  <si>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</si>
  <si>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</si>
  <si>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</si>
  <si>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</si>
  <si>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</si>
  <si>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</si>
  <si>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</si>
  <si>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</si>
  <si>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</si>
  <si>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</si>
  <si>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</si>
  <si>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</si>
  <si>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</si>
  <si>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</si>
  <si>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</si>
  <si>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</si>
  <si>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</si>
  <si>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</si>
  <si>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</si>
  <si>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</si>
  <si>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</si>
  <si>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</si>
  <si>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</si>
  <si>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</si>
  <si>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</si>
  <si>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</si>
  <si>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</si>
  <si>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</si>
  <si>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</si>
  <si>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</si>
  <si>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</si>
  <si>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</si>
  <si>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</si>
  <si>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</si>
  <si>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</si>
  <si>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</si>
  <si>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</si>
  <si>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</si>
  <si>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</si>
  <si>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</si>
  <si>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</si>
  <si>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</si>
  <si>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</si>
  <si>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</si>
  <si>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</si>
  <si>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</si>
  <si>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</si>
  <si>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</si>
  <si>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</si>
  <si>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</si>
  <si>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</si>
  <si>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</si>
  <si>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</si>
  <si>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</si>
  <si>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</si>
  <si>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</si>
  <si>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</si>
  <si>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</si>
  <si>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</si>
  <si>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</si>
  <si>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</si>
  <si>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</si>
  <si>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</si>
  <si>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</si>
  <si>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</si>
  <si>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</si>
  <si>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</si>
  <si>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</si>
  <si>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</si>
  <si>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</si>
  <si>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</si>
  <si>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</si>
  <si>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</si>
  <si>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</si>
  <si>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</si>
  <si>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</si>
  <si>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</si>
  <si>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</si>
  <si>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</si>
  <si>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</si>
  <si>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</si>
  <si>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</si>
  <si>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</si>
  <si>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</si>
  <si>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</si>
  <si>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</si>
  <si>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</si>
  <si>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</si>
  <si>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</si>
  <si>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</si>
  <si>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</si>
  <si>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</si>
  <si>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</si>
  <si>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</si>
  <si>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</si>
  <si>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</si>
  <si>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</si>
  <si>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</si>
  <si>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</si>
  <si>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</si>
  <si>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</si>
  <si>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</si>
  <si>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</si>
  <si>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</si>
  <si>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</si>
  <si>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</si>
  <si>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</si>
  <si>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</si>
  <si>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</si>
  <si>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</si>
  <si>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</si>
  <si>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</si>
  <si>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</si>
  <si>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</si>
  <si>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</si>
  <si>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</si>
  <si>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</si>
  <si>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</si>
  <si>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</si>
  <si>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</si>
  <si>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</si>
  <si>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</si>
  <si>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</si>
  <si>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</si>
  <si>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</si>
  <si>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</si>
  <si>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</si>
  <si>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</si>
  <si>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</si>
  <si>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</si>
  <si>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</si>
  <si>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</si>
  <si>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</si>
  <si>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</si>
  <si>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</si>
  <si>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</si>
  <si>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</si>
  <si>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</si>
  <si>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</si>
  <si>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</si>
  <si>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</si>
  <si>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</si>
  <si>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</si>
  <si>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</si>
  <si>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</si>
  <si>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</si>
  <si>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</si>
  <si>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</si>
  <si>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</si>
  <si>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</si>
  <si>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</si>
  <si>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</si>
  <si>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</si>
  <si>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</si>
  <si>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</si>
  <si>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</si>
  <si>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</si>
  <si>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</si>
  <si>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</si>
  <si>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</si>
  <si>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</si>
  <si>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</si>
  <si>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</si>
  <si>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</si>
  <si>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</si>
  <si>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</si>
  <si>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</si>
  <si>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</si>
  <si>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</si>
  <si>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</si>
  <si>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</si>
  <si>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</si>
  <si>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</si>
  <si>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</si>
  <si>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</si>
  <si>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</si>
  <si>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</si>
  <si>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</si>
  <si>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</si>
  <si>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</si>
  <si>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</si>
  <si>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</si>
  <si>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</si>
  <si>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</si>
  <si>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</si>
  <si>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</si>
  <si>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</si>
  <si>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</si>
  <si>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</si>
  <si>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</si>
  <si>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</si>
  <si>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</si>
  <si>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</si>
  <si>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</si>
  <si>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</si>
  <si>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</si>
  <si>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</si>
  <si>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</si>
  <si>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</si>
  <si>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</si>
  <si>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</si>
  <si>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</si>
  <si>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</si>
  <si>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</si>
  <si>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</si>
  <si>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</si>
  <si>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</si>
  <si>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</si>
  <si>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</si>
  <si>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</si>
  <si>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</si>
  <si>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</si>
  <si>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</si>
  <si>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</si>
  <si>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</si>
  <si>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</si>
  <si>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</si>
  <si>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</si>
  <si>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</si>
  <si>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</si>
  <si>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</si>
  <si>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</si>
  <si>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</si>
  <si>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</si>
  <si>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</si>
  <si>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</si>
  <si>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</si>
  <si>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</si>
  <si>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</si>
  <si>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</si>
  <si>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</si>
  <si>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</si>
  <si>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</si>
  <si>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</si>
  <si>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</si>
  <si>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</si>
  <si>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</si>
  <si>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</si>
  <si>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</si>
  <si>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</si>
  <si>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</si>
  <si>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</si>
  <si>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</si>
  <si>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</si>
  <si>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</si>
  <si>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</si>
  <si>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</si>
  <si>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</si>
  <si>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</si>
  <si>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</si>
  <si>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</si>
  <si>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</si>
  <si>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</si>
  <si>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</si>
  <si>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</si>
  <si>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</si>
  <si>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</si>
  <si>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</si>
  <si>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</si>
  <si>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</si>
  <si>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</si>
  <si>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</si>
  <si>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</si>
  <si>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</si>
  <si>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</si>
  <si>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</si>
  <si>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</si>
  <si>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</si>
  <si>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</si>
  <si>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</si>
  <si>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</si>
  <si>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</si>
  <si>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</si>
  <si>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</si>
  <si>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</si>
  <si>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</si>
  <si>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</si>
  <si>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</si>
  <si>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</si>
  <si>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</si>
  <si>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</si>
  <si>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</si>
  <si>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</si>
  <si>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</si>
  <si>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</si>
  <si>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</si>
  <si>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</si>
  <si>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</si>
  <si>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</si>
  <si>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</si>
  <si>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</si>
  <si>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</si>
  <si>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</si>
  <si>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</si>
  <si>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</si>
  <si>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</si>
  <si>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</si>
  <si>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</si>
  <si>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</si>
  <si>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</si>
  <si>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</si>
  <si>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</si>
  <si>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</si>
  <si>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</si>
  <si>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</si>
  <si>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</si>
  <si>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</si>
  <si>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</si>
  <si>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</si>
  <si>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</si>
  <si>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</si>
  <si>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</si>
  <si>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</si>
  <si>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</si>
  <si>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</si>
  <si>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</si>
  <si>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</si>
  <si>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</si>
  <si>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</si>
  <si>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</si>
  <si>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</si>
  <si>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</si>
  <si>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</si>
  <si>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</si>
  <si>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</si>
  <si>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</si>
  <si>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</si>
  <si>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</si>
  <si>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</si>
  <si>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</si>
  <si>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</si>
  <si>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</si>
  <si>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</si>
  <si>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</si>
  <si>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</si>
  <si>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</si>
  <si>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</si>
  <si>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</si>
  <si>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</si>
  <si>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</si>
  <si>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</si>
  <si>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</si>
  <si>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</si>
  <si>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</si>
  <si>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</si>
  <si>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</si>
  <si>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</si>
  <si>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</si>
  <si>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</si>
  <si>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</si>
  <si>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</si>
  <si>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</si>
  <si>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</si>
  <si>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</si>
  <si>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</si>
  <si>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</si>
  <si>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</si>
  <si>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</si>
  <si>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</si>
  <si>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</si>
  <si>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</si>
  <si>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</si>
  <si>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</si>
  <si>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</si>
  <si>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</si>
  <si>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</si>
  <si>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</si>
  <si>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</si>
  <si>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</si>
  <si>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</si>
  <si>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</si>
  <si>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</si>
  <si>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</si>
  <si>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</si>
  <si>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</si>
  <si>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</si>
  <si>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</si>
  <si>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</si>
  <si>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</si>
  <si>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</si>
  <si>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</si>
  <si>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</si>
  <si>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</si>
  <si>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</si>
  <si>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</si>
  <si>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</si>
  <si>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</si>
  <si>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</si>
  <si>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</si>
  <si>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</si>
  <si>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</si>
  <si>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</si>
  <si>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</si>
  <si>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</si>
  <si>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</si>
  <si>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</si>
  <si>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</si>
  <si>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</si>
  <si>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</si>
  <si>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</si>
  <si>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</si>
  <si>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</si>
  <si>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</si>
  <si>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</si>
  <si>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</si>
  <si>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</si>
  <si>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</si>
  <si>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</si>
  <si>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</si>
  <si>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</si>
  <si>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</si>
  <si>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</si>
  <si>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</si>
  <si>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</si>
  <si>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</si>
  <si>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</si>
  <si>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</si>
  <si>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</si>
  <si>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</si>
  <si>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</si>
  <si>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</si>
  <si>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</si>
  <si>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</si>
  <si>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</si>
  <si>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</si>
  <si>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</si>
  <si>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</si>
  <si>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</si>
  <si>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</si>
  <si>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</si>
  <si>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</si>
  <si>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</si>
  <si>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</si>
  <si>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</si>
  <si>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</si>
  <si>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</si>
  <si>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</si>
  <si>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</si>
  <si>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</si>
  <si>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</si>
  <si>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</si>
  <si>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</si>
  <si>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</si>
  <si>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</si>
  <si>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</si>
  <si>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</si>
  <si>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</si>
  <si>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</si>
  <si>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</si>
  <si>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</si>
  <si>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</si>
  <si>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</si>
  <si>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</si>
  <si>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</si>
  <si>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</si>
  <si>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</si>
  <si>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</si>
  <si>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</si>
  <si>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</si>
  <si>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</si>
  <si>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</si>
  <si>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</si>
  <si>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</si>
  <si>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</si>
  <si>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</si>
  <si>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</si>
  <si>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</si>
  <si>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</si>
  <si>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</si>
  <si>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</si>
  <si>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</si>
  <si>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</si>
  <si>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</si>
  <si>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</si>
  <si>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</si>
  <si>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</si>
  <si>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</si>
  <si>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</si>
  <si>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</si>
  <si>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</si>
  <si>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</si>
  <si>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</si>
  <si>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</si>
  <si>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</si>
  <si>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</si>
  <si>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</si>
  <si>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</si>
  <si>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</si>
  <si>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</si>
  <si>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</si>
  <si>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</si>
  <si>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</si>
  <si>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</si>
  <si>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</si>
  <si>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</si>
  <si>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</si>
  <si>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</si>
  <si>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</si>
  <si>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</si>
  <si>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</si>
  <si>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</si>
  <si>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</si>
  <si>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</si>
  <si>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</si>
  <si>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</si>
  <si>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</si>
  <si>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</si>
  <si>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</si>
  <si>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</si>
  <si>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</si>
  <si>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</si>
  <si>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</si>
  <si>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</si>
  <si>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</si>
  <si>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</si>
  <si>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</si>
  <si>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</si>
  <si>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</si>
  <si>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</si>
  <si>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</si>
  <si>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</si>
  <si>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</si>
  <si>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</si>
  <si>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</si>
  <si>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</si>
  <si>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</si>
  <si>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</si>
  <si>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</si>
  <si>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</si>
  <si>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</si>
  <si>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</si>
  <si>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</si>
  <si>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</si>
  <si>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</si>
  <si>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</si>
  <si>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</si>
  <si>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</si>
  <si>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</si>
  <si>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</si>
  <si>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</si>
  <si>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</si>
  <si>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</si>
  <si>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</si>
  <si>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</si>
  <si>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</si>
  <si>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</si>
  <si>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</si>
  <si>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</si>
  <si>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</si>
  <si>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</si>
  <si>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</si>
  <si>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</si>
  <si>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</si>
  <si>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</si>
  <si>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</si>
  <si>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</si>
  <si>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</si>
  <si>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</si>
  <si>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</si>
  <si>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</si>
  <si>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</si>
  <si>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</si>
  <si>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</si>
  <si>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</si>
  <si>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</si>
  <si>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</si>
  <si>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</si>
  <si>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</si>
  <si>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</si>
  <si>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</si>
  <si>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</si>
  <si>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</si>
  <si>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</si>
  <si>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</si>
  <si>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</si>
  <si>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</si>
  <si>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</si>
  <si>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</si>
  <si>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</si>
  <si>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</si>
  <si>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</si>
  <si>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</si>
  <si>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</si>
  <si>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</si>
  <si>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</si>
  <si>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</si>
  <si>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</si>
  <si>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</si>
  <si>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</si>
  <si>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</si>
  <si>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</si>
  <si>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</si>
  <si>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</si>
  <si>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</si>
  <si>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</si>
  <si>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</si>
  <si>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</si>
  <si>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</si>
  <si>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</si>
  <si>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</si>
  <si>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</si>
  <si>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</si>
  <si>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</si>
  <si>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</si>
  <si>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</si>
  <si>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</si>
  <si>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</si>
  <si>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</si>
  <si>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</si>
  <si>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</si>
  <si>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</si>
  <si>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</si>
  <si>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</si>
  <si>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</si>
  <si>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</si>
  <si>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</si>
  <si>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</si>
  <si>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</si>
  <si>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</si>
  <si>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</si>
  <si>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</si>
  <si>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</si>
  <si>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</si>
  <si>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</si>
  <si>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</si>
  <si>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</si>
  <si>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</si>
  <si>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</si>
  <si>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</si>
  <si>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</si>
  <si>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</si>
  <si>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</si>
  <si>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</si>
  <si>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</si>
  <si>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</si>
  <si>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</si>
  <si>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</si>
  <si>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</si>
  <si>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</si>
  <si>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</si>
  <si>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</si>
  <si>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</si>
  <si>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</si>
  <si>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</si>
  <si>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</si>
  <si>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</si>
  <si>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</si>
  <si>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</si>
  <si>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</si>
  <si>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</si>
  <si>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</si>
  <si>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</si>
  <si>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</si>
  <si>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</si>
  <si>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</si>
  <si>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</si>
  <si>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</si>
  <si>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</si>
  <si>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</si>
  <si>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</si>
  <si>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</si>
  <si>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</si>
  <si>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</si>
  <si>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</si>
  <si>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</si>
  <si>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</si>
  <si>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</si>
  <si>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</si>
  <si>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</si>
  <si>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</si>
  <si>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</si>
  <si>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</si>
  <si>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</si>
  <si>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</si>
  <si>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</si>
  <si>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</si>
  <si>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</si>
  <si>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</si>
  <si>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</si>
  <si>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</si>
  <si>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</si>
  <si>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</si>
  <si>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</si>
  <si>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</si>
  <si>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</si>
  <si>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</si>
  <si>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</si>
  <si>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</si>
  <si>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</si>
  <si>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</si>
  <si>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</si>
  <si>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</si>
  <si>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</si>
  <si>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</si>
  <si>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</si>
  <si>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</si>
  <si>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</si>
  <si>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</si>
  <si>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</si>
  <si>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</si>
  <si>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</si>
  <si>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</si>
  <si>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</si>
  <si>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</si>
  <si>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</si>
  <si>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</si>
  <si>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</si>
  <si>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</si>
  <si>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</si>
  <si>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</si>
  <si>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</si>
  <si>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</si>
  <si>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</si>
  <si>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</si>
  <si>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</si>
  <si>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</si>
  <si>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</si>
  <si>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</si>
  <si>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</si>
  <si>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</si>
  <si>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</si>
  <si>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</si>
  <si>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</si>
  <si>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</si>
  <si>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</si>
  <si>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</si>
  <si>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</si>
  <si>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</si>
  <si>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</si>
  <si>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</si>
  <si>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</si>
  <si>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</si>
  <si>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</si>
  <si>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</si>
  <si>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</si>
  <si>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</si>
  <si>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</si>
  <si>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</si>
  <si>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</si>
  <si>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</si>
  <si>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</si>
  <si>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</si>
  <si>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</si>
  <si>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</si>
  <si>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</si>
  <si>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</si>
  <si>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</si>
  <si>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</si>
  <si>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</si>
  <si>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</si>
  <si>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</si>
  <si>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</si>
  <si>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</si>
  <si>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</si>
  <si>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</si>
  <si>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</si>
  <si>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</si>
  <si>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</si>
  <si>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</si>
  <si>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</si>
  <si>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</si>
  <si>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</si>
  <si>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</si>
  <si>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</si>
  <si>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</si>
  <si>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</si>
  <si>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</si>
  <si>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</si>
  <si>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</si>
  <si>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</si>
  <si>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</si>
  <si>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</si>
  <si>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</si>
  <si>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</si>
  <si>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</si>
  <si>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</si>
  <si>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</si>
  <si>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</si>
  <si>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</si>
  <si>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</si>
  <si>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</si>
  <si>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</si>
  <si>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</si>
  <si>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</si>
  <si>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</si>
  <si>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</si>
  <si>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</si>
  <si>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</si>
  <si>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</si>
  <si>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</si>
  <si>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</si>
  <si>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</si>
  <si>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</si>
  <si>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</si>
  <si>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</si>
  <si>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</si>
  <si>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</si>
  <si>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</si>
  <si>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</si>
  <si>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</si>
  <si>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</si>
  <si>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</si>
  <si>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</si>
  <si>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</si>
  <si>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</si>
  <si>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</si>
  <si>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</si>
  <si>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</si>
  <si>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</si>
  <si>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</si>
  <si>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</si>
  <si>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</si>
  <si>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</si>
  <si>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</si>
  <si>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</si>
  <si>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</si>
  <si>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</si>
  <si>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</si>
  <si>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</si>
  <si>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</si>
  <si>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</si>
  <si>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</si>
  <si>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</si>
  <si>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</si>
  <si>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</si>
  <si>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</si>
  <si>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</si>
  <si>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</si>
  <si>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</si>
  <si>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</si>
  <si>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</si>
  <si>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</si>
  <si>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</si>
  <si>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</si>
  <si>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</si>
  <si>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</si>
  <si>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</si>
  <si>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</si>
  <si>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</si>
  <si>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</si>
  <si>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</si>
  <si>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</si>
  <si>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</si>
  <si>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</si>
  <si>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</si>
  <si>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</si>
  <si>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</si>
  <si>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</si>
  <si>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</si>
  <si>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</si>
  <si>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</si>
  <si>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</si>
  <si>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</si>
  <si>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</si>
  <si>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</si>
  <si>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</si>
  <si>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</si>
  <si>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</si>
  <si>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</si>
  <si>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</si>
  <si>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</si>
  <si>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</si>
  <si>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</si>
  <si>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</si>
  <si>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</si>
  <si>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</si>
  <si>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</si>
  <si>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</si>
  <si>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</si>
  <si>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</si>
  <si>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</si>
  <si>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</si>
  <si>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</si>
  <si>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</si>
  <si>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</si>
  <si>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</si>
  <si>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</si>
  <si>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</si>
  <si>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</si>
  <si>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</si>
  <si>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</si>
  <si>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</si>
  <si>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</si>
  <si>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</si>
  <si>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</si>
  <si>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</si>
  <si>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</si>
  <si>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</si>
  <si>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</si>
  <si>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</si>
  <si>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</si>
  <si>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</si>
  <si>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</si>
  <si>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</si>
  <si>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</si>
  <si>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</si>
  <si>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</si>
  <si>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</si>
  <si>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</si>
  <si>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</si>
  <si>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</si>
  <si>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</si>
  <si>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</si>
  <si>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</si>
  <si>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</si>
  <si>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</si>
  <si>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</si>
  <si>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</si>
  <si>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</si>
  <si>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</si>
  <si>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</si>
  <si>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</si>
  <si>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</si>
  <si>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</si>
  <si>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</si>
  <si>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</si>
  <si>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</si>
  <si>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</si>
  <si>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</si>
  <si>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</si>
  <si>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</si>
  <si>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</si>
  <si>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</si>
  <si>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</si>
  <si>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</si>
  <si>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</si>
  <si>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</si>
  <si>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</si>
  <si>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</si>
  <si>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</si>
  <si>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</si>
  <si>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</si>
  <si>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</si>
  <si>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</si>
  <si>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</si>
  <si>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</si>
  <si>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</si>
  <si>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</si>
  <si>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</si>
  <si>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</si>
  <si>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</si>
  <si>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</si>
  <si>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</si>
  <si>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</si>
  <si>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</si>
  <si>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</si>
  <si>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</si>
  <si>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</si>
  <si>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</si>
  <si>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</si>
  <si>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</si>
  <si>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</si>
  <si>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</si>
  <si>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</si>
  <si>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</si>
  <si>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</si>
  <si>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</si>
  <si>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</si>
  <si>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</si>
  <si>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</si>
  <si>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</si>
  <si>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</si>
  <si>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</si>
  <si>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</si>
  <si>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</si>
  <si>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</si>
  <si>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</si>
  <si>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</si>
  <si>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</si>
  <si>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</si>
  <si>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</si>
  <si>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</si>
  <si>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</si>
  <si>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</si>
  <si>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</si>
  <si>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</si>
  <si>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</si>
  <si>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</si>
  <si>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</si>
  <si>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</si>
  <si>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</si>
  <si>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</si>
  <si>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</si>
  <si>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</si>
  <si>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</si>
  <si>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</si>
  <si>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</si>
  <si>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</si>
  <si>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</si>
  <si>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</si>
  <si>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</si>
  <si>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</si>
  <si>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</si>
  <si>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</si>
  <si>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</si>
  <si>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</si>
  <si>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</si>
  <si>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</si>
  <si>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</si>
  <si>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</si>
  <si>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</si>
  <si>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</si>
  <si>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</si>
  <si>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</si>
  <si>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</si>
  <si>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</si>
  <si>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</si>
  <si>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</si>
  <si>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</si>
  <si>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</si>
  <si>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</si>
  <si>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</si>
  <si>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</si>
  <si>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</si>
  <si>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</si>
  <si>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</si>
  <si>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</si>
  <si>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</si>
  <si>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</si>
  <si>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</si>
  <si>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</si>
  <si>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</si>
  <si>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</si>
  <si>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</si>
  <si>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</si>
  <si>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</si>
  <si>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</si>
  <si>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</si>
  <si>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</si>
  <si>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</si>
  <si>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</si>
  <si>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</si>
  <si>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</si>
  <si>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</si>
  <si>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</si>
  <si>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</si>
  <si>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</si>
  <si>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</si>
  <si>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</si>
  <si>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</si>
  <si>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</si>
  <si>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</si>
  <si>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</si>
  <si>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</si>
  <si>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</si>
  <si>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</si>
  <si>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</si>
  <si>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</si>
  <si>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</si>
  <si>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</si>
  <si>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</si>
  <si>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</si>
  <si>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</si>
  <si>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</si>
  <si>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</si>
  <si>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</si>
  <si>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</si>
  <si>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</si>
  <si>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</si>
  <si>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</si>
  <si>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</si>
  <si>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</si>
  <si>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</si>
  <si>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</si>
  <si>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</si>
  <si>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</si>
  <si>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</si>
  <si>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</si>
  <si>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</si>
  <si>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</si>
  <si>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</si>
  <si>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</si>
  <si>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</si>
  <si>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</si>
  <si>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</si>
  <si>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</si>
  <si>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</si>
  <si>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</si>
  <si>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</si>
  <si>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</si>
  <si>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</si>
  <si>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</si>
  <si>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</si>
  <si>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</si>
  <si>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</si>
  <si>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</si>
  <si>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</si>
  <si>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</si>
  <si>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</si>
  <si>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</si>
  <si>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</si>
  <si>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</si>
  <si>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</si>
  <si>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</si>
  <si>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</si>
  <si>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</si>
  <si>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</si>
  <si>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</si>
  <si>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</si>
  <si>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</si>
  <si>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</si>
  <si>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</si>
  <si>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</si>
  <si>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</si>
  <si>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</si>
  <si>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</si>
  <si>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</si>
  <si>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</si>
  <si>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</si>
  <si>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</si>
  <si>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</si>
  <si>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</si>
  <si>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</si>
  <si>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</si>
  <si>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</si>
  <si>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</si>
  <si>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</si>
  <si>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</si>
  <si>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</si>
  <si>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</si>
  <si>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</si>
  <si>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</si>
  <si>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</si>
  <si>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</si>
  <si>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</si>
  <si>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</si>
  <si>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</si>
  <si>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</si>
  <si>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</si>
  <si>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</si>
  <si>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</si>
  <si>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</si>
  <si>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</si>
  <si>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</si>
  <si>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</si>
  <si>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</si>
  <si>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</si>
  <si>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</si>
  <si>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</si>
  <si>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</si>
  <si>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</si>
  <si>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</si>
  <si>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</si>
  <si>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</si>
  <si>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</si>
  <si>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</si>
  <si>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</si>
  <si>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</si>
  <si>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</si>
  <si>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</si>
  <si>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</si>
  <si>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</si>
  <si>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</si>
  <si>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</si>
  <si>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</si>
  <si>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</si>
  <si>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</si>
  <si>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</si>
  <si>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</si>
  <si>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</si>
  <si>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</si>
  <si>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</si>
  <si>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</si>
  <si>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</si>
  <si>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</si>
  <si>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</si>
  <si>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</si>
  <si>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</si>
  <si>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</si>
  <si>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</si>
  <si>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</si>
  <si>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</si>
  <si>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</si>
  <si>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</si>
  <si>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</si>
  <si>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</si>
  <si>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</si>
  <si>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</si>
  <si>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</si>
  <si>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</si>
  <si>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</si>
  <si>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</si>
  <si>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</si>
  <si>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</si>
  <si>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</si>
  <si>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</si>
  <si>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</si>
  <si>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</si>
  <si>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</si>
  <si>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</si>
  <si>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</si>
  <si>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</si>
  <si>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</si>
  <si>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</si>
  <si>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</si>
  <si>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</si>
  <si>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</si>
  <si>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</si>
  <si>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</si>
  <si>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</si>
  <si>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</si>
  <si>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</si>
  <si>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</si>
  <si>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</si>
  <si>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</si>
  <si>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</si>
  <si>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</si>
  <si>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</si>
  <si>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</si>
  <si>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</si>
  <si>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</si>
  <si>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</si>
  <si>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</si>
  <si>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</si>
  <si>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</si>
  <si>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</si>
  <si>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</si>
  <si>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</si>
  <si>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</si>
  <si>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</si>
  <si>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</si>
  <si>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</si>
  <si>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</si>
  <si>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</si>
  <si>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</si>
  <si>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</si>
  <si>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</si>
  <si>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</si>
  <si>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</si>
  <si>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</si>
  <si>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</si>
  <si>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</si>
  <si>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</si>
  <si>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</si>
  <si>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</si>
  <si>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</si>
  <si>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</si>
  <si>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</si>
  <si>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</si>
  <si>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</si>
  <si>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</si>
  <si>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</si>
  <si>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</si>
  <si>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</si>
  <si>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</si>
  <si>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</si>
  <si>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</si>
  <si>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</si>
  <si>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</si>
  <si>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</si>
  <si>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</si>
  <si>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</si>
  <si>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</si>
  <si>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</si>
  <si>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</si>
  <si>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</si>
  <si>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</si>
  <si>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</si>
  <si>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</si>
  <si>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</si>
  <si>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</si>
  <si>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</si>
  <si>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</si>
  <si>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</si>
  <si>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</si>
  <si>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</si>
  <si>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</si>
  <si>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</si>
  <si>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</si>
  <si>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</si>
  <si>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</si>
  <si>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</si>
  <si>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</si>
  <si>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</si>
  <si>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</si>
  <si>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</si>
  <si>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</si>
  <si>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</si>
  <si>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</si>
  <si>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</si>
  <si>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</si>
  <si>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</si>
  <si>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</si>
  <si>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</si>
  <si>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</si>
  <si>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</si>
  <si>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</si>
  <si>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</si>
  <si>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</si>
  <si>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</si>
  <si>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</si>
  <si>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</si>
  <si>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</si>
  <si>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</si>
  <si>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</si>
  <si>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</si>
  <si>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</si>
  <si>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</si>
  <si>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</si>
  <si>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</si>
  <si>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</si>
  <si>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</si>
  <si>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</si>
  <si>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</si>
  <si>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</si>
  <si>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</si>
  <si>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</si>
  <si>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</si>
  <si>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</si>
  <si>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</si>
  <si>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</si>
  <si>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</si>
  <si>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</si>
  <si>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</si>
  <si>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</si>
  <si>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</si>
  <si>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</si>
  <si>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</si>
  <si>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</si>
  <si>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</si>
  <si>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</si>
  <si>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</si>
  <si>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</si>
  <si>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</si>
  <si>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</si>
  <si>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</si>
  <si>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</si>
  <si>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</si>
  <si>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</si>
  <si>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</si>
  <si>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</si>
  <si>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</si>
  <si>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</si>
  <si>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</si>
  <si>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</si>
  <si>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</si>
  <si>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</si>
  <si>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</si>
  <si>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</si>
  <si>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</si>
  <si>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</si>
  <si>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</si>
  <si>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</si>
  <si>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</si>
  <si>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</si>
  <si>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</si>
  <si>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</si>
  <si>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</si>
  <si>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</si>
  <si>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</si>
  <si>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</si>
  <si>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</si>
  <si>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</si>
  <si>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</si>
  <si>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</si>
  <si>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</si>
  <si>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</si>
  <si>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</si>
  <si>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</si>
  <si>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</si>
  <si>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</si>
  <si>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</si>
  <si>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</si>
  <si>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</si>
  <si>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</si>
  <si>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</si>
  <si>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</si>
  <si>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</si>
  <si>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</si>
  <si>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</si>
  <si>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</si>
  <si>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</si>
  <si>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</si>
  <si>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</si>
  <si>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</si>
  <si>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</si>
  <si>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</si>
  <si>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</si>
  <si>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</si>
  <si>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</si>
  <si>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</si>
  <si>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</si>
  <si>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</si>
  <si>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</si>
  <si>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</si>
  <si>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</si>
  <si>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</si>
  <si>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</si>
  <si>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</si>
  <si>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</si>
  <si>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</si>
  <si>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</si>
  <si>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</si>
  <si>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</si>
  <si>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</si>
  <si>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</si>
  <si>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</si>
  <si>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</si>
  <si>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</si>
  <si>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</si>
  <si>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</si>
  <si>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</si>
  <si>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</si>
  <si>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</si>
  <si>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</si>
  <si>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</si>
  <si>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</si>
  <si>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</si>
  <si>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</si>
  <si>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</si>
  <si>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</si>
  <si>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</si>
  <si>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</si>
  <si>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</si>
  <si>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</si>
  <si>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</si>
  <si>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</si>
  <si>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</si>
  <si>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</si>
  <si>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</si>
  <si>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</si>
  <si>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</si>
  <si>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</si>
  <si>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</si>
  <si>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</si>
  <si>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</si>
  <si>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</si>
  <si>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</si>
  <si>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</si>
  <si>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</si>
  <si>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</si>
  <si>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</si>
  <si>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</si>
  <si>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</si>
  <si>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</si>
  <si>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</si>
  <si>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</si>
  <si>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</si>
  <si>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</si>
  <si>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</si>
  <si>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</si>
  <si>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</si>
  <si>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</si>
  <si>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</si>
  <si>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</si>
  <si>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</si>
  <si>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</si>
  <si>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</si>
  <si>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</si>
  <si>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</si>
  <si>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</si>
  <si>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</si>
  <si>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</si>
  <si>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</si>
  <si>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</si>
  <si>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</si>
  <si>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</si>
  <si>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</si>
  <si>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</si>
  <si>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</si>
  <si>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</si>
  <si>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</si>
  <si>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</si>
  <si>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</si>
  <si>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</si>
  <si>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</si>
  <si>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</si>
  <si>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</si>
  <si>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</si>
  <si>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</si>
  <si>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</si>
  <si>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</si>
  <si>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</si>
  <si>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</si>
  <si>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</si>
  <si>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</si>
  <si>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</si>
  <si>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</si>
  <si>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</si>
  <si>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</si>
  <si>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</si>
  <si>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</si>
  <si>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</si>
  <si>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</si>
  <si>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</si>
  <si>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</si>
  <si>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</si>
  <si>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</si>
  <si>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</si>
  <si>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</si>
  <si>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</si>
  <si>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</si>
  <si>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</si>
  <si>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</si>
  <si>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</si>
  <si>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</si>
  <si>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</si>
  <si>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</si>
  <si>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</si>
  <si>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</si>
  <si>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</si>
  <si>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</si>
  <si>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</si>
  <si>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</si>
  <si>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</si>
  <si>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</si>
  <si>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</si>
  <si>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</si>
  <si>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</si>
  <si>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</si>
  <si>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</si>
  <si>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</si>
  <si>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</si>
  <si>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</si>
  <si>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</si>
  <si>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</si>
  <si>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</si>
  <si>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</si>
  <si>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</si>
  <si>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</si>
  <si>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</si>
  <si>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</si>
  <si>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</si>
  <si>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</si>
  <si>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</si>
  <si>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</si>
  <si>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</si>
  <si>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</si>
  <si>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</si>
  <si>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</si>
  <si>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</si>
  <si>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</si>
  <si>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</si>
  <si>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</si>
  <si>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</si>
  <si>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</si>
  <si>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</si>
  <si>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</si>
  <si>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</si>
  <si>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</si>
  <si>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</si>
  <si>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</si>
  <si>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</si>
  <si>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</si>
  <si>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</si>
  <si>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</si>
  <si>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</si>
  <si>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</si>
  <si>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</si>
  <si>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</si>
  <si>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</si>
  <si>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</si>
  <si>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</si>
  <si>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</si>
  <si>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</si>
  <si>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</si>
  <si>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</si>
  <si>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</si>
  <si>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</si>
  <si>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</si>
  <si>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</si>
  <si>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</si>
  <si>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</si>
  <si>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</si>
  <si>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</si>
  <si>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</si>
  <si>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</si>
  <si>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</si>
  <si>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</si>
  <si>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</si>
  <si>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</si>
  <si>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</si>
  <si>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</si>
  <si>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</si>
  <si>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</si>
  <si>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</si>
  <si>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</si>
  <si>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</si>
  <si>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</si>
  <si>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</si>
  <si>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</si>
  <si>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</si>
  <si>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</si>
  <si>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</si>
  <si>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</si>
  <si>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</si>
  <si>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</si>
  <si>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</si>
  <si>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</si>
  <si>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</si>
  <si>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</si>
  <si>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</si>
  <si>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</si>
  <si>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</si>
  <si>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</si>
  <si>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</si>
  <si>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</si>
  <si>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</si>
  <si>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</si>
  <si>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</si>
  <si>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</si>
  <si>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</si>
  <si>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</si>
  <si>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</si>
  <si>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</si>
  <si>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</si>
  <si>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</si>
  <si>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</si>
  <si>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</si>
  <si>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</si>
  <si>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</si>
  <si>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</si>
  <si>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</si>
  <si>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</si>
  <si>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</si>
  <si>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</si>
  <si>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</si>
  <si>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</si>
  <si>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</si>
  <si>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</si>
  <si>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</si>
  <si>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</si>
  <si>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</si>
  <si>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</si>
  <si>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</si>
  <si>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</si>
  <si>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</si>
  <si>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</si>
  <si>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</si>
  <si>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</si>
  <si>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</si>
  <si>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</si>
  <si>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</si>
  <si>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</si>
  <si>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</si>
  <si>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</si>
  <si>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</si>
  <si>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</si>
  <si>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</si>
  <si>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</si>
  <si>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</si>
  <si>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</si>
  <si>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</si>
  <si>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</si>
  <si>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</si>
  <si>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</si>
  <si>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</si>
  <si>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</si>
  <si>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</si>
  <si>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</si>
  <si>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</si>
  <si>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</si>
  <si>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</si>
  <si>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</si>
  <si>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</si>
  <si>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</si>
  <si>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</si>
  <si>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</si>
  <si>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</si>
  <si>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</si>
  <si>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</si>
  <si>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</si>
  <si>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</si>
  <si>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</si>
  <si>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</si>
  <si>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</si>
  <si>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</si>
  <si>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</si>
  <si>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</si>
  <si>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</si>
  <si>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</si>
  <si>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</si>
  <si>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</si>
  <si>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</si>
  <si>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</si>
  <si>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</si>
  <si>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</si>
  <si>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</si>
  <si>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</si>
  <si>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</si>
  <si>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</si>
  <si>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</si>
  <si>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</si>
  <si>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</si>
  <si>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</si>
  <si>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</si>
  <si>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</si>
  <si>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</si>
  <si>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</si>
  <si>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</si>
  <si>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</si>
  <si>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</si>
  <si>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</si>
  <si>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</si>
  <si>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</si>
  <si>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</si>
  <si>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</si>
  <si>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</si>
  <si>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</si>
  <si>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</si>
  <si>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</si>
  <si>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</si>
  <si>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</si>
  <si>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</si>
  <si>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</si>
  <si>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</si>
  <si>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</si>
  <si>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</si>
  <si>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</si>
  <si>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</si>
  <si>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</si>
  <si>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</si>
  <si>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</si>
  <si>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</si>
  <si>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</si>
  <si>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</si>
  <si>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</si>
  <si>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</si>
  <si>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</si>
  <si>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</si>
  <si>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</si>
  <si>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</si>
  <si>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</si>
  <si>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</si>
  <si>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</si>
  <si>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</si>
  <si>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</si>
  <si>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</si>
  <si>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</si>
  <si>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</si>
  <si>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</si>
  <si>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</si>
  <si>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</si>
  <si>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</si>
  <si>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</si>
  <si>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</si>
  <si>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</si>
  <si>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</si>
  <si>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</si>
  <si>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</si>
  <si>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</si>
  <si>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</si>
  <si>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</si>
  <si>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</si>
  <si>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</si>
  <si>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</si>
  <si>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</si>
  <si>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</si>
  <si>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</si>
  <si>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</si>
  <si>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</si>
  <si>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</si>
  <si>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</si>
  <si>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</si>
  <si>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</si>
  <si>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</si>
  <si>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</si>
  <si>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</si>
  <si>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</si>
  <si>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</si>
  <si>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</si>
  <si>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</si>
  <si>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</si>
  <si>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</si>
  <si>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</si>
  <si>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</si>
  <si>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</si>
  <si>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</si>
  <si>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</si>
  <si>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</si>
  <si>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</si>
  <si>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</si>
  <si>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</si>
  <si>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</si>
  <si>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</si>
  <si>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</si>
  <si>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</si>
  <si>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</si>
  <si>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</si>
  <si>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</si>
  <si>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</si>
  <si>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</si>
  <si>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</si>
  <si>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</si>
  <si>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</si>
  <si>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</si>
  <si>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</si>
  <si>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</si>
  <si>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</si>
  <si>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</si>
  <si>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</si>
  <si>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</si>
  <si>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</si>
  <si>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</si>
  <si>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</si>
  <si>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</si>
  <si>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</si>
  <si>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</si>
  <si>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</si>
  <si>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</si>
  <si>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</si>
  <si>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</si>
  <si>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</si>
  <si>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</si>
  <si>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</si>
  <si>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</si>
  <si>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</si>
  <si>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</si>
  <si>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</si>
  <si>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</si>
  <si>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</si>
  <si>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</si>
  <si>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</si>
  <si>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</si>
  <si>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</si>
  <si>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</si>
  <si>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</si>
  <si>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</si>
  <si>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</si>
  <si>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</si>
  <si>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</si>
  <si>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</si>
  <si>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</si>
  <si>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</si>
  <si>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</si>
  <si>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</si>
  <si>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</si>
  <si>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</si>
  <si>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</si>
  <si>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</si>
  <si>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</si>
  <si>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</si>
  <si>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</si>
  <si>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</si>
  <si>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</si>
  <si>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</si>
  <si>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</si>
  <si>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</si>
  <si>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</si>
  <si>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</si>
  <si>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</si>
  <si>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</si>
  <si>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</si>
  <si>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</si>
  <si>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</si>
  <si>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</si>
  <si>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</si>
  <si>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</si>
  <si>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</si>
  <si>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</si>
  <si>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</si>
  <si>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</si>
  <si>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</si>
  <si>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</si>
  <si>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</si>
  <si>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</si>
  <si>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</si>
  <si>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</si>
  <si>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</si>
  <si>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</si>
  <si>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</si>
  <si>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</si>
  <si>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</si>
  <si>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</si>
  <si>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</si>
  <si>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</si>
  <si>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</si>
  <si>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</si>
  <si>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</si>
  <si>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</si>
  <si>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</si>
  <si>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</si>
  <si>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</si>
  <si>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</si>
  <si>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</si>
  <si>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</si>
  <si>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</si>
  <si>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</si>
  <si>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</si>
  <si>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</si>
  <si>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</si>
  <si>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</si>
  <si>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</si>
  <si>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</si>
  <si>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</si>
  <si>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</si>
  <si>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</si>
  <si>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</si>
  <si>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</si>
  <si>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</si>
  <si>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</si>
  <si>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</si>
  <si>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</si>
  <si>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</si>
  <si>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</si>
  <si>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</si>
  <si>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</si>
  <si>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</si>
  <si>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</si>
  <si>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</si>
  <si>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</si>
  <si>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</si>
  <si>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</si>
  <si>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</si>
  <si>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</si>
  <si>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</si>
  <si>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</si>
  <si>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</si>
  <si>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</si>
  <si>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</si>
  <si>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</si>
  <si>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</si>
  <si>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</si>
  <si>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</si>
  <si>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</si>
  <si>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</si>
  <si>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</si>
  <si>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</si>
  <si>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</si>
  <si>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</si>
  <si>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</si>
  <si>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</si>
  <si>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</si>
  <si>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</si>
  <si>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</si>
  <si>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</si>
  <si>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</si>
  <si>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</si>
  <si>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</si>
  <si>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</si>
  <si>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</si>
  <si>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</si>
  <si>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</si>
  <si>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</si>
  <si>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</si>
  <si>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</si>
  <si>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</si>
  <si>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</si>
  <si>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</si>
  <si>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</si>
  <si>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</si>
  <si>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</si>
  <si>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</si>
  <si>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</si>
  <si>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</si>
  <si>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</si>
  <si>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</si>
  <si>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</si>
  <si>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</si>
  <si>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</si>
  <si>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</si>
  <si>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</si>
  <si>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</si>
  <si>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</si>
  <si>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</si>
  <si>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</si>
  <si>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</si>
  <si>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</si>
  <si>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</si>
  <si>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</si>
  <si>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</si>
  <si>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</si>
  <si>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</si>
  <si>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</si>
  <si>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</si>
  <si>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</si>
  <si>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</si>
  <si>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</si>
  <si>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</si>
  <si>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</si>
  <si>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</si>
  <si>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</si>
  <si>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</si>
  <si>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</si>
  <si>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</si>
  <si>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</si>
  <si>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</si>
  <si>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</si>
  <si>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</si>
  <si>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</si>
  <si>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</si>
  <si>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</si>
  <si>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</si>
  <si>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</si>
  <si>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</si>
  <si>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</si>
  <si>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</si>
  <si>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</si>
  <si>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</si>
  <si>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</si>
  <si>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</si>
  <si>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</si>
  <si>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</si>
  <si>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</si>
  <si>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</si>
  <si>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</si>
  <si>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</si>
  <si>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</si>
  <si>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</si>
  <si>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</si>
  <si>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</si>
  <si>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</si>
  <si>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</si>
  <si>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</si>
  <si>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</si>
  <si>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</si>
  <si>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</si>
  <si>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</si>
  <si>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</si>
  <si>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</si>
  <si>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</si>
  <si>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</si>
  <si>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</si>
  <si>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</si>
  <si>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</si>
  <si>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</si>
  <si>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</si>
  <si>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</si>
  <si>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</si>
  <si>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</si>
  <si>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</si>
  <si>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</si>
  <si>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</si>
  <si>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</si>
  <si>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</si>
  <si>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</si>
  <si>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</si>
  <si>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</si>
  <si>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</si>
  <si>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</si>
  <si>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</si>
  <si>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</si>
  <si>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</si>
  <si>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</si>
  <si>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</si>
  <si>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</si>
  <si>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</si>
  <si>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</si>
  <si>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</si>
  <si>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</si>
  <si>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</si>
  <si>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</si>
  <si>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</si>
  <si>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</si>
  <si>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</si>
  <si>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</si>
  <si>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</si>
  <si>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</si>
  <si>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</si>
  <si>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</si>
  <si>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</si>
  <si>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</si>
  <si>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</si>
  <si>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</si>
  <si>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</si>
  <si>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</si>
  <si>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</si>
  <si>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</si>
  <si>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</si>
  <si>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</si>
  <si>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</si>
  <si>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</si>
  <si>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</si>
  <si>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</si>
  <si>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</si>
  <si>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</si>
  <si>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</si>
  <si>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</si>
  <si>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</si>
  <si>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</si>
  <si>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</si>
  <si>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</si>
  <si>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</si>
  <si>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</si>
  <si>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</si>
  <si>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</si>
  <si>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</si>
  <si>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</si>
  <si>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</si>
  <si>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</si>
  <si>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</si>
  <si>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</si>
  <si>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</si>
  <si>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</si>
  <si>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</si>
  <si>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</si>
  <si>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</si>
  <si>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</si>
  <si>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</si>
  <si>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</si>
  <si>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</si>
  <si>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</si>
  <si>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</si>
  <si>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</si>
  <si>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</si>
  <si>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</si>
  <si>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</si>
  <si>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</si>
  <si>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</si>
  <si>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</si>
  <si>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</si>
  <si>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</si>
  <si>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</si>
  <si>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</si>
  <si>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</si>
  <si>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</si>
  <si>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</si>
  <si>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</si>
  <si>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</si>
  <si>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</si>
  <si>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</si>
  <si>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</si>
  <si>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</si>
  <si>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</si>
  <si>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</si>
  <si>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</si>
  <si>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</si>
  <si>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</si>
  <si>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</si>
  <si>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</si>
  <si>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</si>
  <si>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</si>
  <si>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</si>
  <si>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</si>
  <si>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</si>
  <si>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</si>
  <si>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</si>
  <si>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</si>
  <si>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</si>
  <si>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</si>
  <si>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</si>
  <si>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</si>
  <si>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</si>
  <si>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</si>
  <si>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</si>
  <si>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</si>
  <si>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</si>
  <si>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</si>
  <si>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</si>
  <si>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</si>
  <si>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</si>
  <si>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</si>
  <si>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</si>
  <si>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</si>
  <si>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</si>
  <si>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</si>
  <si>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</si>
  <si>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</si>
  <si>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</si>
  <si>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</si>
  <si>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</si>
  <si>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</si>
  <si>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</si>
  <si>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</si>
  <si>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</si>
  <si>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</si>
  <si>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</si>
  <si>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</si>
  <si>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</si>
  <si>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</si>
  <si>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</si>
  <si>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</si>
  <si>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</si>
  <si>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</si>
  <si>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</si>
  <si>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</si>
  <si>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</si>
  <si>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</si>
  <si>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</si>
  <si>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</si>
  <si>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</si>
  <si>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</si>
  <si>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</si>
  <si>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</si>
  <si>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</si>
  <si>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</si>
  <si>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</si>
  <si>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</si>
  <si>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</si>
  <si>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</si>
  <si>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</si>
  <si>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</si>
  <si>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</si>
  <si>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</si>
  <si>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</si>
  <si>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</si>
  <si>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</si>
  <si>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</si>
  <si>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</si>
  <si>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</si>
  <si>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</si>
  <si>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</si>
  <si>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</si>
  <si>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</si>
  <si>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</si>
  <si>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</si>
  <si>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</si>
  <si>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</si>
  <si>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</si>
  <si>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</si>
  <si>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</si>
  <si>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</si>
  <si>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</si>
  <si>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</si>
  <si>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</si>
  <si>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</si>
  <si>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</si>
  <si>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</si>
  <si>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</si>
  <si>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</si>
  <si>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</si>
  <si>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</si>
  <si>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</si>
  <si>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</si>
  <si>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</si>
  <si>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</si>
  <si>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</si>
  <si>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</si>
  <si>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</si>
  <si>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</si>
  <si>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</si>
  <si>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</si>
  <si>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</si>
  <si>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</si>
  <si>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</si>
  <si>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</si>
  <si>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</si>
  <si>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</si>
  <si>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</si>
  <si>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</si>
  <si>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</si>
  <si>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</si>
  <si>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</si>
  <si>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</si>
  <si>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</si>
  <si>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</si>
  <si>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</si>
  <si>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</si>
  <si>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</si>
  <si>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</si>
  <si>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</si>
  <si>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</si>
  <si>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</si>
  <si>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</si>
  <si>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</si>
  <si>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</si>
  <si>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</si>
  <si>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</si>
  <si>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</si>
  <si>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</si>
  <si>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</si>
  <si>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</si>
  <si>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</si>
  <si>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</si>
  <si>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</si>
  <si>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</si>
  <si>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</si>
  <si>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</si>
  <si>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</si>
  <si>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</si>
  <si>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</si>
  <si>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</si>
  <si>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</si>
  <si>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</si>
  <si>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</si>
  <si>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</si>
  <si>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</si>
  <si>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</si>
  <si>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</si>
  <si>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</si>
  <si>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</si>
  <si>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</si>
  <si>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</si>
  <si>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</si>
  <si>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</si>
  <si>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</si>
  <si>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</si>
  <si>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</si>
  <si>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</si>
  <si>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</si>
  <si>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</si>
  <si>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</si>
  <si>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</si>
  <si>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</si>
  <si>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</si>
  <si>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</si>
  <si>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</si>
  <si>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</si>
  <si>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</si>
  <si>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</si>
  <si>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</si>
  <si>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</si>
  <si>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</si>
  <si>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</si>
  <si>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</si>
  <si>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</si>
  <si>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</si>
  <si>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</si>
  <si>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</si>
  <si>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</si>
  <si>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</si>
  <si>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</si>
  <si>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</si>
  <si>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</si>
  <si>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</si>
  <si>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</si>
  <si>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</si>
  <si>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</si>
  <si>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</si>
  <si>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</si>
  <si>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</si>
  <si>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</si>
  <si>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</si>
  <si>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</si>
  <si>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</si>
  <si>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</si>
  <si>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</si>
  <si>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</si>
  <si>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</si>
  <si>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</si>
  <si>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</si>
  <si>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</si>
  <si>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</si>
  <si>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</si>
  <si>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</si>
  <si>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</si>
  <si>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</si>
  <si>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</si>
  <si>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</si>
  <si>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</si>
  <si>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</si>
  <si>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</si>
  <si>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</si>
  <si>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</si>
  <si>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</si>
  <si>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</si>
  <si>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</si>
  <si>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</si>
  <si>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</si>
  <si>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</si>
  <si>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</si>
  <si>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</si>
  <si>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</si>
  <si>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</si>
  <si>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</si>
  <si>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</si>
  <si>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</si>
  <si>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</si>
  <si>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</si>
  <si>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</si>
  <si>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</si>
  <si>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</si>
  <si>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</si>
  <si>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</si>
  <si>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</si>
  <si>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</si>
  <si>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</si>
  <si>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</si>
  <si>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</si>
  <si>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</si>
  <si>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</si>
  <si>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</si>
  <si>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</si>
  <si>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</si>
  <si>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</si>
  <si>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</si>
  <si>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</si>
  <si>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</si>
  <si>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</si>
  <si>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</si>
  <si>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</si>
  <si>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</si>
  <si>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</si>
  <si>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</si>
  <si>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</si>
  <si>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</si>
  <si>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</si>
  <si>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</si>
  <si>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</si>
  <si>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</si>
  <si>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</si>
  <si>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</si>
  <si>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</si>
  <si>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</si>
  <si>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</si>
  <si>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</si>
  <si>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</si>
  <si>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</si>
  <si>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</si>
  <si>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</si>
  <si>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</si>
  <si>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</si>
  <si>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</si>
  <si>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</si>
  <si>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</si>
  <si>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</si>
  <si>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</si>
  <si>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</si>
  <si>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</si>
  <si>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</si>
  <si>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</si>
  <si>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</si>
  <si>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</si>
  <si>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</si>
  <si>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</si>
  <si>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</si>
  <si>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</si>
  <si>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</si>
  <si>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</si>
  <si>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</si>
  <si>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</si>
  <si>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</si>
  <si>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</si>
  <si>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</si>
  <si>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</si>
  <si>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</si>
  <si>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</si>
  <si>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</si>
  <si>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</si>
  <si>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</si>
  <si>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</si>
  <si>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</si>
  <si>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</si>
  <si>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</si>
  <si>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</si>
  <si>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</si>
  <si>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</si>
  <si>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</si>
  <si>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</si>
  <si>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</si>
  <si>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</si>
  <si>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</si>
  <si>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</si>
  <si>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</si>
  <si>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</si>
  <si>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</si>
  <si>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</si>
  <si>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</si>
  <si>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</si>
  <si>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</si>
  <si>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</si>
  <si>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</si>
  <si>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</si>
  <si>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</si>
  <si>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</si>
  <si>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</si>
  <si>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</si>
  <si>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</si>
  <si>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</si>
  <si>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</si>
  <si>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</si>
  <si>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</si>
  <si>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</si>
  <si>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</si>
  <si>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</si>
  <si>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</si>
  <si>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</si>
  <si>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</si>
  <si>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</si>
  <si>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</si>
  <si>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</si>
  <si>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</si>
  <si>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</si>
  <si>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</si>
  <si>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</si>
  <si>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</si>
  <si>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</si>
  <si>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</si>
  <si>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</si>
  <si>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</si>
  <si>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</si>
  <si>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</si>
  <si>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</si>
  <si>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</si>
  <si>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</si>
  <si>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</si>
  <si>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</si>
  <si>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</si>
  <si>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</si>
  <si>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</si>
  <si>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</si>
  <si>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</si>
  <si>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</si>
  <si>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</si>
  <si>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</si>
  <si>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</si>
  <si>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</si>
  <si>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</si>
  <si>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</si>
  <si>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</si>
  <si>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</si>
  <si>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</si>
  <si>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</si>
  <si>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</si>
  <si>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</si>
  <si>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</si>
  <si>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</si>
  <si>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</si>
  <si>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</si>
  <si>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</si>
  <si>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</si>
  <si>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</si>
  <si>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</si>
  <si>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</si>
  <si>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</si>
  <si>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</si>
  <si>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</si>
  <si>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</si>
  <si>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</si>
  <si>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</si>
  <si>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</si>
  <si>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</si>
  <si>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</si>
  <si>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</si>
  <si>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</si>
  <si>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</si>
  <si>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</si>
  <si>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</si>
  <si>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</si>
  <si>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</si>
  <si>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</si>
  <si>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</si>
  <si>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</si>
  <si>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</si>
  <si>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</si>
  <si>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</si>
  <si>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</si>
  <si>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</si>
  <si>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</si>
  <si>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</si>
  <si>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</si>
  <si>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</si>
  <si>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</si>
  <si>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</si>
  <si>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</si>
  <si>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</si>
  <si>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</si>
  <si>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</si>
  <si>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</si>
  <si>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</si>
  <si>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</si>
  <si>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</si>
  <si>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</si>
  <si>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</si>
  <si>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</si>
  <si>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</si>
  <si>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</si>
  <si>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</si>
  <si>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</si>
  <si>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</si>
  <si>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</si>
  <si>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</si>
  <si>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</si>
  <si>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</si>
  <si>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</si>
  <si>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</si>
  <si>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</si>
  <si>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</si>
  <si>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</si>
  <si>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</si>
  <si>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</si>
  <si>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</si>
  <si>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</si>
  <si>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</si>
  <si>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</si>
  <si>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</si>
  <si>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</si>
  <si>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</si>
  <si>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</si>
  <si>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</si>
  <si>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</si>
  <si>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</si>
  <si>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</si>
  <si>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</si>
  <si>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</si>
  <si>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</si>
  <si>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</si>
  <si>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</si>
  <si>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</si>
  <si>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</si>
  <si>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</si>
  <si>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</si>
  <si>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</si>
  <si>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</si>
  <si>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</si>
  <si>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</si>
  <si>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</si>
  <si>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</si>
  <si>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</si>
  <si>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</si>
  <si>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</si>
  <si>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</si>
  <si>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</si>
  <si>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</si>
  <si>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</si>
  <si>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</si>
  <si>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</si>
  <si>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</si>
  <si>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</si>
  <si>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</si>
  <si>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</si>
  <si>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</si>
  <si>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</si>
  <si>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</si>
  <si>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</si>
  <si>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</si>
  <si>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</si>
  <si>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</si>
  <si>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</si>
  <si>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</si>
  <si>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</si>
  <si>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</si>
  <si>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</si>
  <si>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</si>
  <si>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</si>
  <si>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</si>
  <si>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</si>
  <si>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</si>
  <si>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</si>
  <si>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</si>
  <si>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</si>
  <si>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</si>
  <si>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</si>
  <si>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</si>
  <si>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</si>
  <si>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</si>
  <si>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</si>
  <si>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</si>
  <si>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</si>
  <si>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</si>
  <si>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</si>
  <si>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</si>
  <si>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</si>
  <si>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</si>
  <si>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</si>
  <si>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</si>
  <si>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</si>
  <si>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</si>
  <si>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</si>
  <si>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</si>
  <si>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</si>
  <si>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</si>
  <si>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</si>
  <si>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</si>
  <si>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</si>
  <si>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</si>
  <si>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</si>
  <si>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</si>
  <si>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</si>
  <si>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</si>
  <si>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</si>
  <si>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</si>
  <si>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</si>
  <si>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</si>
  <si>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</si>
  <si>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</si>
  <si>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</si>
  <si>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</si>
  <si>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</si>
  <si>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</si>
  <si>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</si>
  <si>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</si>
  <si>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</si>
  <si>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</si>
  <si>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</si>
  <si>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</si>
  <si>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</si>
  <si>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</si>
  <si>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</si>
  <si>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</si>
  <si>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</si>
  <si>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</si>
  <si>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</si>
  <si>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</si>
  <si>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</si>
  <si>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</si>
  <si>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</si>
  <si>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</si>
  <si>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</si>
  <si>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</si>
  <si>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</si>
  <si>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</si>
  <si>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</si>
  <si>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</si>
  <si>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</si>
  <si>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</si>
  <si>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</si>
  <si>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</si>
  <si>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</si>
  <si>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</si>
  <si>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</si>
  <si>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</si>
  <si>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</si>
  <si>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</si>
  <si>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</si>
  <si>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</si>
  <si>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</si>
  <si>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</si>
  <si>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</si>
  <si>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</si>
  <si>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</si>
  <si>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</si>
  <si>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</si>
  <si>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</si>
  <si>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</si>
  <si>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</si>
  <si>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</si>
  <si>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</si>
  <si>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</si>
  <si>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</si>
  <si>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</si>
  <si>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</si>
  <si>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</si>
  <si>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</si>
  <si>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</si>
  <si>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</si>
  <si>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</si>
  <si>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</si>
  <si>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</si>
  <si>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</si>
  <si>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</si>
  <si>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</si>
  <si>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</si>
  <si>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</si>
  <si>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</si>
  <si>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</si>
  <si>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</si>
  <si>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</si>
  <si>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</si>
  <si>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</si>
  <si>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</si>
  <si>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</si>
  <si>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</si>
  <si>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</si>
  <si>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</si>
  <si>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</si>
  <si>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</si>
  <si>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</si>
  <si>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</si>
  <si>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</si>
  <si>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</si>
  <si>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</si>
  <si>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</si>
  <si>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</si>
  <si>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</si>
  <si>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</si>
  <si>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</si>
  <si>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</si>
  <si>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</si>
  <si>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</si>
  <si>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</si>
  <si>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</si>
  <si>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</si>
  <si>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</si>
  <si>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</si>
  <si>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</si>
  <si>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</si>
  <si>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</si>
  <si>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</si>
  <si>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</si>
  <si>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</si>
  <si>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</si>
  <si>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</si>
  <si>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</si>
  <si>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</si>
  <si>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</si>
  <si>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</si>
  <si>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</si>
  <si>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</si>
  <si>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</si>
  <si>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</si>
  <si>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</si>
  <si>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</si>
  <si>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</si>
  <si>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</si>
  <si>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</si>
  <si>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</si>
  <si>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</si>
  <si>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</si>
  <si>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</si>
  <si>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</si>
  <si>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</si>
  <si>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</si>
  <si>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</si>
  <si>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</si>
  <si>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</si>
  <si>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</si>
  <si>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</si>
  <si>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</si>
  <si>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</si>
  <si>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</si>
  <si>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</si>
  <si>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</si>
  <si>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</si>
  <si>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</si>
  <si>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</si>
  <si>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</si>
  <si>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</si>
  <si>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</si>
  <si>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</si>
  <si>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</si>
  <si>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</si>
  <si>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</si>
  <si>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</si>
  <si>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</si>
  <si>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</si>
  <si>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</si>
  <si>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</si>
  <si>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</si>
  <si>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</si>
  <si>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</si>
  <si>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</si>
  <si>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</si>
  <si>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</si>
  <si>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</si>
  <si>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</si>
  <si>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</si>
  <si>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</si>
  <si>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</si>
  <si>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</si>
  <si>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</si>
  <si>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</si>
  <si>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</si>
  <si>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</si>
  <si>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</si>
  <si>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</si>
  <si>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</si>
  <si>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</si>
  <si>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</si>
  <si>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</si>
  <si>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</si>
  <si>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</si>
  <si>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</si>
  <si>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</si>
  <si>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</si>
  <si>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</si>
  <si>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</si>
  <si>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</si>
  <si>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</si>
  <si>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</si>
  <si>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</si>
  <si>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</si>
  <si>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</si>
  <si>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</si>
  <si>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</si>
  <si>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</si>
  <si>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</si>
  <si>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</si>
  <si>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</si>
  <si>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</si>
  <si>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</si>
  <si>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</si>
  <si>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</si>
  <si>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</si>
  <si>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</si>
  <si>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</si>
  <si>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</si>
  <si>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</si>
  <si>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</si>
  <si>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</si>
  <si>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</si>
  <si>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</si>
  <si>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</si>
  <si>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</si>
  <si>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</si>
  <si>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</si>
  <si>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</si>
  <si>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</si>
  <si>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</si>
  <si>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</si>
  <si>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</si>
  <si>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</si>
  <si>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</si>
  <si>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</si>
  <si>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</si>
  <si>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</si>
  <si>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</si>
  <si>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</si>
  <si>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</si>
  <si>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</si>
  <si>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</si>
  <si>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</si>
  <si>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</si>
  <si>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</si>
  <si>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</si>
  <si>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</si>
  <si>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</si>
  <si>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</si>
  <si>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</si>
  <si>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</si>
  <si>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</si>
  <si>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</si>
  <si>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</si>
  <si>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</si>
  <si>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</si>
  <si>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</si>
  <si>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</si>
  <si>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</si>
  <si>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</si>
  <si>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</si>
  <si>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</si>
  <si>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</si>
  <si>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</si>
  <si>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</si>
  <si>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</si>
  <si>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</si>
  <si>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</si>
  <si>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</si>
  <si>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</si>
  <si>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</si>
  <si>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</si>
  <si>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</si>
  <si>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</si>
  <si>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</si>
  <si>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</si>
  <si>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</si>
  <si>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</si>
  <si>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</si>
  <si>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</si>
  <si>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</si>
  <si>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</si>
  <si>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</si>
  <si>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</si>
  <si>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</si>
  <si>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</si>
  <si>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</si>
  <si>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</si>
  <si>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</si>
  <si>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</si>
  <si>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</si>
  <si>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</si>
  <si>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</si>
  <si>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</si>
  <si>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</si>
  <si>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</si>
  <si>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</si>
  <si>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</si>
  <si>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</si>
  <si>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</si>
  <si>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</si>
  <si>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</si>
  <si>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</si>
  <si>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</si>
  <si>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</si>
  <si>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</si>
  <si>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</si>
  <si>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</si>
  <si>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</si>
  <si>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</si>
  <si>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</si>
  <si>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</si>
  <si>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</si>
  <si>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</si>
  <si>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</si>
  <si>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</si>
  <si>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</si>
  <si>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</si>
  <si>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</si>
  <si>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</si>
  <si>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</si>
  <si>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</si>
  <si>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</si>
  <si>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</si>
  <si>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</si>
  <si>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</si>
  <si>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</si>
  <si>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</si>
  <si>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</si>
  <si>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</si>
  <si>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</si>
  <si>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</si>
  <si>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</si>
  <si>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</si>
  <si>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</si>
  <si>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</si>
  <si>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</si>
  <si>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</si>
  <si>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</si>
  <si>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</si>
  <si>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</si>
  <si>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</si>
  <si>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</si>
  <si>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</si>
  <si>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</si>
  <si>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</si>
  <si>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</si>
  <si>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</si>
  <si>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</si>
  <si>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</si>
  <si>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</si>
  <si>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</si>
  <si>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</si>
  <si>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</si>
  <si>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</si>
  <si>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</si>
  <si>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</si>
  <si>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</si>
  <si>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</si>
  <si>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</si>
  <si>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</si>
  <si>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</si>
  <si>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</si>
  <si>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</si>
  <si>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</si>
  <si>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</si>
  <si>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</si>
  <si>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</si>
  <si>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</si>
  <si>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</si>
  <si>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</si>
  <si>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</si>
  <si>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</si>
  <si>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</si>
  <si>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</si>
  <si>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</si>
  <si>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</si>
  <si>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</si>
  <si>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</si>
  <si>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</si>
  <si>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</si>
  <si>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</si>
  <si>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</si>
  <si>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</si>
  <si>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</si>
  <si>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</si>
  <si>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</si>
  <si>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</si>
  <si>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</si>
  <si>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</si>
  <si>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</si>
  <si>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</si>
  <si>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</si>
  <si>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</si>
  <si>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</si>
  <si>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</si>
  <si>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</si>
  <si>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</si>
  <si>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</si>
  <si>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</si>
  <si>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</si>
  <si>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</si>
  <si>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</si>
  <si>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</si>
  <si>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</si>
  <si>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</si>
  <si>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</si>
  <si>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</si>
  <si>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</si>
  <si>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</si>
  <si>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</si>
  <si>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</si>
  <si>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</si>
  <si>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</si>
  <si>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</si>
  <si>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</si>
  <si>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</si>
  <si>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</si>
  <si>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</si>
  <si>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</si>
  <si>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</si>
  <si>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</si>
  <si>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</si>
  <si>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</si>
  <si>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</si>
  <si>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</si>
  <si>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</si>
  <si>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</si>
  <si>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</si>
  <si>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</si>
  <si>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</si>
  <si>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</si>
  <si>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</si>
  <si>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</si>
  <si>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</si>
  <si>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</si>
  <si>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</si>
  <si>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</si>
  <si>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</si>
  <si>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</si>
  <si>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</si>
  <si>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</si>
  <si>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</si>
  <si>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</si>
  <si>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</si>
  <si>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</si>
  <si>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</si>
  <si>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</si>
  <si>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</si>
  <si>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</si>
  <si>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</si>
  <si>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</si>
  <si>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</si>
  <si>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</si>
  <si>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</si>
  <si>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</si>
  <si>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</si>
  <si>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</si>
  <si>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</si>
  <si>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</si>
  <si>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</si>
  <si>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</si>
  <si>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</si>
  <si>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</si>
  <si>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</si>
  <si>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</si>
  <si>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</si>
  <si>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</si>
  <si>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</si>
  <si>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</si>
  <si>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</si>
  <si>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</si>
  <si>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</si>
  <si>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</si>
  <si>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</si>
  <si>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</si>
  <si>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</si>
  <si>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</si>
  <si>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</si>
  <si>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</si>
  <si>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</si>
  <si>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</si>
  <si>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</si>
  <si>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</si>
  <si>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</si>
  <si>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</si>
  <si>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</si>
  <si>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</si>
  <si>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</si>
  <si>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</si>
  <si>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</si>
  <si>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</si>
  <si>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</si>
  <si>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</si>
  <si>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</si>
  <si>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</si>
  <si>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</si>
  <si>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</si>
  <si>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</si>
  <si>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</si>
  <si>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</si>
  <si>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</si>
  <si>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</si>
  <si>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</si>
  <si>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</si>
  <si>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</si>
  <si>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</si>
  <si>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</si>
  <si>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</si>
  <si>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</si>
  <si>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</si>
  <si>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</si>
  <si>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</si>
  <si>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</si>
  <si>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</si>
  <si>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</si>
  <si>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</si>
  <si>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</si>
  <si>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</si>
  <si>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</si>
  <si>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</si>
  <si>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</si>
  <si>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</si>
  <si>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</si>
  <si>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</si>
  <si>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</si>
  <si>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</si>
  <si>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</si>
  <si>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</si>
  <si>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</si>
  <si>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</si>
  <si>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</si>
  <si>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</si>
  <si>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</si>
  <si>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</si>
  <si>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</si>
  <si>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</si>
  <si>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</si>
  <si>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</si>
  <si>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</si>
  <si>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</si>
  <si>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</si>
  <si>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</si>
  <si>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</si>
  <si>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</si>
  <si>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</si>
  <si>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</si>
  <si>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</si>
  <si>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</si>
  <si>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</si>
  <si>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</si>
  <si>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</si>
  <si>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</si>
  <si>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</si>
  <si>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</si>
  <si>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</si>
  <si>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</si>
  <si>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</si>
  <si>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</si>
  <si>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</si>
  <si>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</si>
  <si>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</si>
  <si>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</si>
  <si>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</si>
  <si>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</si>
  <si>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</si>
  <si>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</si>
  <si>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</si>
  <si>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</si>
  <si>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</si>
  <si>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</si>
  <si>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</si>
  <si>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</si>
  <si>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</si>
  <si>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</si>
  <si>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</si>
  <si>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</si>
  <si>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</si>
  <si>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</si>
  <si>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</si>
  <si>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</si>
  <si>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</si>
  <si>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</si>
  <si>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</si>
  <si>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</si>
  <si>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</si>
  <si>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</si>
  <si>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</si>
  <si>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</si>
  <si>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</si>
  <si>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</si>
  <si>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</si>
  <si>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</si>
  <si>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</si>
  <si>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</si>
  <si>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</si>
  <si>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</si>
  <si>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</si>
  <si>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</si>
  <si>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</si>
  <si>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</si>
  <si>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</si>
  <si>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</si>
  <si>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</si>
  <si>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</si>
  <si>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</si>
  <si>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</si>
  <si>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</si>
  <si>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</si>
  <si>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</si>
  <si>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</si>
  <si>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</si>
  <si>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</si>
  <si>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</si>
  <si>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</si>
  <si>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</si>
  <si>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</si>
  <si>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</si>
  <si>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</si>
  <si>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</si>
  <si>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</si>
  <si>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</si>
  <si>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</si>
  <si>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</si>
  <si>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</si>
  <si>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</si>
  <si>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</si>
  <si>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</si>
  <si>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</si>
  <si>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</si>
  <si>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</si>
  <si>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</si>
  <si>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</si>
  <si>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</si>
  <si>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</si>
  <si>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</si>
  <si>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</si>
  <si>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</si>
  <si>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</si>
  <si>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</si>
  <si>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</si>
  <si>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</si>
  <si>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</si>
  <si>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</si>
  <si>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</si>
  <si>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</si>
  <si>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</si>
  <si>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</si>
  <si>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</si>
  <si>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</si>
  <si>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</si>
  <si>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</si>
  <si>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</si>
  <si>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</si>
  <si>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</si>
  <si>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</si>
  <si>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</si>
  <si>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</si>
  <si>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</si>
  <si>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</si>
  <si>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</si>
  <si>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</si>
  <si>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</si>
  <si>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</si>
  <si>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</si>
  <si>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</si>
  <si>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</si>
  <si>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</si>
  <si>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</si>
  <si>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</si>
  <si>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</si>
  <si>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</si>
  <si>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</si>
  <si>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</si>
  <si>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</si>
  <si>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</si>
  <si>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</si>
  <si>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</si>
  <si>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</si>
  <si>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</si>
  <si>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</si>
  <si>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</si>
  <si>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</si>
  <si>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</si>
  <si>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</si>
  <si>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</si>
  <si>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</si>
  <si>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</si>
  <si>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</si>
  <si>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</si>
  <si>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</si>
  <si>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</si>
  <si>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</si>
  <si>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</si>
  <si>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</si>
  <si>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</si>
  <si>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</si>
  <si>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</si>
  <si>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</si>
  <si>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</si>
  <si>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</si>
  <si>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</si>
  <si>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</si>
  <si>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</si>
  <si>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</si>
  <si>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</si>
  <si>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</si>
  <si>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</si>
  <si>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</si>
  <si>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</si>
  <si>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</si>
  <si>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</si>
  <si>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</si>
  <si>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</si>
  <si>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</si>
  <si>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</si>
  <si>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</si>
  <si>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</si>
  <si>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</si>
  <si>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</si>
  <si>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</si>
  <si>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</si>
  <si>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</si>
  <si>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</si>
  <si>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</si>
  <si>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</si>
  <si>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</si>
  <si>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</si>
  <si>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</si>
  <si>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</si>
  <si>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</si>
  <si>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</si>
  <si>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</si>
  <si>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</si>
  <si>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</si>
  <si>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</si>
  <si>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</si>
  <si>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</si>
  <si>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</si>
  <si>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</si>
  <si>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</si>
  <si>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</si>
  <si>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</si>
  <si>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</si>
  <si>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</si>
  <si>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</si>
  <si>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</si>
  <si>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</si>
  <si>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</si>
  <si>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</si>
  <si>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</si>
  <si>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</si>
  <si>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</si>
  <si>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</si>
  <si>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</si>
  <si>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</si>
  <si>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</si>
  <si>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</si>
  <si>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</si>
  <si>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</si>
  <si>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</si>
  <si>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</si>
  <si>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</si>
  <si>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</si>
  <si>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</si>
  <si>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</si>
  <si>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</si>
  <si>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</si>
  <si>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</si>
  <si>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</si>
  <si>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</si>
  <si>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</si>
  <si>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</si>
  <si>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</si>
  <si>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</si>
  <si>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</si>
  <si>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</si>
  <si>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</si>
  <si>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</si>
  <si>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</si>
  <si>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</si>
  <si>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</si>
  <si>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</si>
  <si>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</si>
  <si>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</si>
  <si>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</si>
  <si>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</si>
  <si>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</si>
  <si>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</si>
  <si>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</si>
  <si>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</si>
  <si>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</si>
  <si>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</si>
  <si>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</si>
  <si>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</si>
  <si>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</si>
  <si>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</si>
  <si>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</si>
  <si>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</si>
  <si>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</si>
  <si>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</si>
  <si>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</si>
  <si>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</si>
  <si>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</si>
  <si>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</si>
  <si>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</si>
  <si>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</si>
  <si>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</si>
  <si>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</si>
  <si>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</si>
  <si>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</si>
  <si>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</si>
  <si>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</si>
  <si>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</si>
  <si>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</si>
  <si>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</si>
  <si>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</si>
  <si>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</si>
  <si>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</si>
  <si>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</si>
  <si>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</si>
  <si>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</si>
  <si>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</si>
  <si>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</si>
  <si>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</si>
  <si>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</si>
  <si>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</si>
  <si>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</si>
  <si>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</si>
  <si>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</si>
  <si>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</si>
  <si>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</si>
  <si>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</si>
  <si>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</si>
  <si>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</si>
  <si>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</si>
  <si>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</si>
  <si>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</si>
  <si>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</si>
  <si>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</si>
  <si>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</si>
  <si>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</si>
  <si>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</si>
  <si>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</si>
  <si>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</si>
  <si>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</si>
  <si>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</si>
  <si>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</si>
  <si>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</si>
  <si>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</si>
  <si>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</si>
  <si>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</si>
  <si>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</si>
  <si>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</si>
  <si>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</si>
  <si>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</si>
  <si>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</si>
  <si>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</si>
  <si>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</si>
  <si>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</si>
  <si>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</si>
  <si>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</si>
  <si>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</si>
  <si>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</si>
  <si>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</si>
  <si>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</si>
  <si>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</si>
  <si>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</si>
  <si>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</si>
  <si>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</si>
  <si>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</si>
  <si>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</si>
  <si>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</si>
  <si>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</si>
  <si>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</si>
  <si>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</si>
  <si>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</si>
  <si>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</si>
  <si>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</si>
  <si>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</si>
  <si>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</si>
  <si>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</si>
  <si>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</si>
  <si>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</si>
  <si>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</si>
  <si>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</si>
  <si>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</si>
  <si>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</si>
  <si>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</si>
  <si>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</si>
  <si>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</si>
  <si>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</si>
  <si>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</si>
  <si>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</si>
  <si>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</si>
  <si>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</si>
  <si>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</si>
  <si>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</si>
  <si>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</si>
  <si>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</si>
  <si>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</si>
  <si>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</si>
  <si>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</si>
  <si>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</si>
  <si>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</si>
  <si>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</si>
  <si>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</si>
  <si>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</si>
  <si>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</si>
  <si>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</si>
  <si>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</si>
  <si>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</si>
  <si>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</si>
  <si>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</si>
  <si>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</si>
  <si>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</si>
  <si>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</si>
  <si>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</si>
  <si>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</si>
  <si>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</si>
  <si>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</si>
  <si>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</si>
  <si>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</si>
  <si>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</si>
  <si>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</si>
  <si>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</si>
  <si>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</si>
  <si>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</si>
  <si>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</si>
  <si>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</si>
  <si>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</si>
  <si>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</si>
  <si>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</si>
  <si>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</si>
  <si>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</si>
  <si>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</si>
  <si>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</si>
  <si>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</si>
  <si>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</si>
  <si>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</si>
  <si>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</si>
  <si>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</si>
  <si>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</si>
  <si>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</si>
  <si>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</si>
  <si>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</si>
  <si>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</si>
  <si>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</si>
  <si>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</si>
  <si>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</si>
  <si>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</si>
  <si>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</si>
  <si>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</si>
  <si>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</si>
  <si>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</si>
  <si>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</si>
  <si>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</si>
  <si>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</si>
  <si>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</si>
  <si>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</si>
  <si>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</si>
  <si>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</si>
  <si>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</si>
  <si>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</si>
  <si>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</si>
  <si>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</si>
  <si>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</si>
  <si>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</si>
  <si>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</si>
  <si>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</si>
  <si>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</si>
  <si>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</si>
  <si>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</si>
  <si>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</si>
  <si>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</si>
  <si>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</si>
  <si>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</si>
  <si>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</si>
  <si>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</si>
  <si>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</si>
  <si>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</si>
  <si>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</si>
  <si>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</si>
  <si>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</si>
  <si>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</si>
  <si>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</si>
  <si>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</si>
  <si>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</si>
  <si>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</si>
  <si>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</si>
  <si>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</si>
  <si>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</si>
  <si>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</si>
  <si>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</si>
  <si>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</si>
  <si>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</si>
  <si>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</si>
  <si>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</si>
  <si>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</si>
  <si>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</si>
  <si>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</si>
  <si>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</si>
  <si>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</si>
  <si>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</si>
  <si>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</si>
  <si>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</si>
  <si>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</si>
  <si>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</si>
  <si>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</si>
  <si>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</si>
  <si>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</si>
  <si>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</si>
  <si>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</si>
  <si>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</si>
  <si>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</si>
  <si>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</si>
  <si>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</si>
  <si>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</si>
  <si>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</si>
  <si>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</si>
  <si>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</si>
  <si>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</si>
  <si>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</si>
  <si>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</si>
  <si>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</si>
  <si>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</si>
  <si>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</si>
  <si>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</si>
  <si>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</si>
  <si>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</si>
  <si>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</si>
  <si>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</si>
  <si>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</si>
  <si>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</si>
  <si>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</si>
  <si>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</si>
  <si>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</si>
  <si>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</si>
  <si>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</si>
  <si>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</si>
  <si>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</si>
  <si>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</si>
  <si>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</si>
  <si>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</si>
  <si>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</si>
  <si>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</si>
  <si>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</si>
  <si>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</si>
  <si>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</si>
  <si>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</si>
  <si>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</si>
  <si>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</si>
  <si>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</si>
  <si>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</si>
  <si>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</si>
  <si>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</si>
  <si>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</si>
  <si>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</si>
  <si>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</si>
  <si>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</si>
  <si>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</si>
  <si>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</si>
  <si>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</si>
  <si>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</si>
  <si>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</si>
  <si>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</si>
  <si>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</si>
  <si>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</si>
  <si>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</si>
  <si>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</si>
  <si>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</si>
  <si>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</si>
  <si>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</si>
  <si>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</si>
  <si>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</si>
  <si>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</si>
  <si>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</si>
  <si>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</si>
  <si>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</si>
  <si>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</si>
  <si>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</si>
  <si>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</si>
  <si>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</si>
  <si>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</si>
  <si>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</si>
  <si>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</si>
  <si>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</si>
  <si>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</si>
  <si>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</si>
  <si>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</si>
  <si>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</si>
  <si>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</si>
  <si>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</si>
  <si>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</si>
  <si>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</si>
  <si>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</si>
  <si>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</si>
  <si>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</si>
  <si>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</si>
  <si>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</si>
  <si>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</si>
  <si>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</si>
  <si>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</si>
  <si>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</si>
  <si>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</si>
  <si>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</si>
  <si>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</si>
  <si>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</si>
  <si>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</si>
  <si>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</si>
  <si>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</si>
  <si>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</si>
  <si>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</si>
  <si>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</si>
  <si>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</si>
  <si>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</si>
  <si>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</si>
  <si>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</si>
  <si>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</si>
  <si>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</si>
  <si>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</si>
  <si>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</si>
  <si>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</si>
  <si>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</si>
  <si>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</si>
  <si>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</si>
  <si>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</si>
  <si>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</si>
  <si>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</si>
  <si>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</si>
  <si>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</si>
  <si>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</si>
  <si>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</si>
  <si>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</si>
  <si>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</si>
  <si>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</si>
  <si>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</si>
  <si>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</si>
  <si>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</si>
  <si>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</si>
  <si>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</si>
  <si>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</si>
  <si>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</si>
  <si>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</si>
  <si>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</si>
  <si>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</si>
  <si>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</si>
  <si>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</si>
  <si>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</si>
  <si>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</si>
  <si>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</si>
  <si>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</si>
  <si>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</si>
  <si>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</si>
  <si>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</si>
  <si>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</si>
  <si>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</si>
  <si>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</si>
  <si>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</si>
  <si>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</si>
  <si>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</si>
  <si>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</si>
  <si>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</si>
  <si>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</si>
  <si>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</si>
  <si>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</si>
  <si>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</si>
  <si>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</si>
  <si>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</si>
  <si>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</si>
  <si>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</si>
  <si>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</si>
  <si>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</si>
  <si>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</si>
  <si>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</si>
  <si>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</si>
  <si>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</si>
  <si>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</si>
  <si>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</si>
  <si>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</si>
  <si>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</si>
  <si>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</si>
  <si>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</si>
  <si>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</si>
  <si>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</si>
  <si>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</si>
  <si>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</si>
  <si>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</si>
  <si>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</si>
  <si>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</si>
  <si>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</si>
  <si>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</si>
  <si>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</si>
  <si>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</si>
  <si>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</si>
  <si>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</si>
  <si>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</si>
  <si>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</si>
  <si>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</si>
  <si>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</si>
  <si>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</si>
  <si>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</si>
  <si>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</si>
  <si>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</si>
  <si>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</si>
  <si>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</si>
  <si>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</si>
  <si>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</si>
  <si>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</si>
  <si>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</si>
  <si>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</si>
  <si>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</si>
  <si>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</si>
  <si>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</si>
  <si>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</si>
  <si>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</si>
  <si>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</si>
  <si>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</si>
  <si>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</si>
  <si>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</si>
  <si>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</si>
  <si>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</si>
  <si>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</si>
  <si>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</si>
  <si>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</si>
  <si>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</si>
  <si>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</si>
  <si>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</si>
  <si>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</si>
  <si>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</si>
  <si>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</si>
  <si>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</si>
  <si>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</si>
  <si>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</si>
  <si>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</si>
  <si>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</si>
  <si>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</si>
  <si>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</si>
  <si>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</si>
  <si>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</si>
  <si>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</si>
  <si>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</si>
  <si>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</si>
  <si>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</si>
  <si>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</si>
  <si>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</si>
  <si>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</si>
  <si>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</si>
  <si>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</si>
  <si>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</si>
  <si>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</si>
  <si>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</si>
  <si>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</si>
  <si>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</si>
  <si>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</si>
  <si>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</si>
  <si>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</si>
  <si>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</si>
  <si>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</si>
  <si>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</si>
  <si>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</si>
  <si>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</si>
  <si>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</si>
  <si>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</si>
  <si>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</si>
  <si>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</si>
  <si>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</si>
  <si>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</si>
  <si>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</si>
  <si>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</si>
  <si>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</si>
  <si>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</si>
  <si>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</si>
  <si>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</si>
  <si>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</si>
  <si>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</si>
  <si>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</si>
  <si>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</si>
  <si>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</si>
  <si>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</si>
  <si>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</si>
  <si>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</si>
  <si>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</si>
  <si>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</si>
  <si>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</si>
  <si>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</si>
  <si>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</si>
  <si>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</si>
  <si>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</si>
  <si>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</si>
  <si>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</si>
  <si>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</si>
  <si>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</si>
  <si>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</si>
  <si>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</si>
  <si>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</si>
  <si>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</si>
  <si>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</si>
  <si>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</si>
  <si>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</si>
  <si>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</si>
  <si>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</si>
  <si>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</si>
  <si>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</si>
  <si>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</si>
  <si>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</si>
  <si>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</si>
  <si>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</si>
  <si>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</si>
  <si>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</si>
  <si>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</si>
  <si>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</si>
  <si>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</si>
  <si>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</si>
  <si>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</si>
  <si>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</si>
  <si>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</si>
  <si>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</si>
  <si>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</si>
  <si>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</si>
  <si>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</si>
  <si>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</si>
  <si>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</si>
  <si>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</si>
  <si>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</si>
  <si>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</si>
  <si>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</si>
  <si>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</si>
  <si>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</si>
  <si>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</si>
  <si>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</si>
  <si>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</si>
  <si>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</si>
  <si>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</si>
  <si>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</si>
  <si>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</si>
  <si>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</si>
  <si>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</si>
  <si>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</si>
  <si>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</si>
  <si>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</si>
  <si>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</si>
  <si>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</si>
  <si>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</si>
  <si>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</si>
  <si>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</si>
  <si>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</si>
  <si>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</si>
  <si>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</si>
  <si>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</si>
  <si>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</si>
  <si>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</si>
  <si>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</si>
  <si>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</si>
  <si>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</si>
  <si>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</si>
  <si>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</si>
  <si>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</si>
  <si>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</si>
  <si>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</si>
  <si>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</si>
  <si>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</si>
  <si>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</si>
  <si>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</si>
  <si>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</si>
  <si>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</si>
  <si>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</si>
  <si>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</si>
  <si>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</si>
  <si>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</si>
  <si>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</si>
  <si>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</si>
  <si>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</si>
  <si>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</si>
  <si>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</si>
  <si>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</si>
  <si>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</si>
  <si>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</si>
  <si>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</si>
  <si>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</si>
  <si>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</si>
  <si>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</si>
  <si>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</si>
  <si>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</si>
  <si>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</si>
  <si>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</si>
  <si>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</si>
  <si>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</si>
  <si>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</si>
  <si>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</si>
  <si>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</si>
  <si>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</si>
  <si>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</si>
  <si>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</si>
  <si>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</si>
  <si>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</si>
  <si>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</si>
  <si>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</si>
  <si>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</si>
  <si>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</si>
  <si>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</si>
  <si>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</si>
  <si>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</si>
  <si>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</si>
  <si>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</si>
  <si>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</si>
  <si>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</si>
  <si>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</si>
  <si>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</si>
  <si>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</si>
  <si>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</si>
  <si>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</si>
  <si>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</si>
  <si>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</si>
  <si>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</si>
  <si>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</si>
  <si>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</si>
  <si>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</si>
  <si>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</si>
  <si>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</si>
  <si>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</si>
  <si>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</si>
  <si>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</si>
  <si>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</si>
  <si>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</si>
  <si>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</si>
  <si>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</si>
  <si>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</si>
  <si>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</si>
  <si>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</si>
  <si>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</si>
  <si>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</si>
  <si>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</si>
  <si>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</si>
  <si>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</si>
  <si>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</si>
  <si>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</si>
  <si>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</si>
  <si>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</si>
  <si>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</si>
  <si>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</si>
  <si>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</si>
  <si>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</si>
  <si>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</si>
  <si>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</si>
  <si>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</si>
  <si>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</si>
  <si>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</si>
  <si>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</si>
  <si>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</si>
  <si>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</si>
  <si>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</si>
  <si>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</si>
  <si>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</si>
  <si>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</si>
  <si>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</si>
  <si>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</si>
  <si>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</si>
  <si>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</si>
  <si>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</si>
  <si>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</si>
  <si>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</si>
  <si>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</si>
  <si>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</si>
  <si>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</si>
  <si>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</si>
  <si>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</si>
  <si>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</si>
  <si>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</si>
  <si>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</si>
  <si>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</si>
  <si>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</si>
  <si>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</si>
  <si>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</si>
  <si>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</si>
  <si>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</si>
  <si>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</si>
  <si>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</si>
  <si>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</si>
  <si>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</si>
  <si>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</si>
  <si>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</si>
  <si>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</si>
  <si>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</si>
  <si>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</si>
  <si>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</si>
  <si>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</si>
  <si>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</si>
  <si>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</si>
  <si>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</si>
  <si>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</si>
  <si>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</si>
  <si>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</si>
  <si>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</si>
  <si>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</si>
  <si>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</si>
  <si>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</si>
  <si>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</si>
  <si>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</si>
  <si>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</si>
  <si>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</si>
  <si>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</si>
  <si>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</si>
  <si>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</si>
  <si>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</si>
  <si>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</si>
  <si>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</si>
  <si>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</si>
  <si>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</si>
  <si>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</si>
  <si>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</si>
  <si>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</si>
  <si>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</si>
  <si>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</si>
  <si>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</si>
  <si>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</si>
  <si>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</si>
  <si>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</si>
  <si>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</si>
  <si>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</si>
  <si>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</si>
  <si>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</si>
  <si>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</si>
  <si>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</si>
  <si>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</si>
  <si>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</si>
  <si>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</si>
  <si>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</si>
  <si>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</si>
  <si>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</si>
  <si>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</si>
  <si>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</si>
  <si>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</si>
  <si>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</si>
  <si>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</si>
  <si>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</si>
  <si>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</si>
  <si>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</si>
  <si>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</si>
  <si>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</si>
  <si>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</si>
  <si>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</si>
  <si>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</si>
  <si>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</si>
  <si>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</si>
  <si>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</si>
  <si>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</si>
  <si>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</si>
  <si>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</si>
  <si>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</si>
  <si>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</si>
  <si>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</si>
  <si>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</si>
  <si>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</si>
  <si>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</si>
  <si>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</si>
  <si>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</si>
  <si>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</si>
  <si>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</si>
  <si>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</si>
  <si>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</si>
  <si>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</si>
  <si>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</si>
  <si>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</si>
  <si>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</si>
  <si>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</si>
  <si>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</si>
  <si>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</si>
  <si>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</si>
  <si>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</si>
  <si>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</si>
  <si>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</si>
  <si>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</si>
  <si>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</si>
  <si>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</si>
  <si>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</si>
  <si>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</si>
  <si>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</si>
  <si>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</si>
  <si>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</si>
  <si>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</si>
  <si>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</si>
  <si>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</si>
  <si>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</si>
  <si>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</si>
  <si>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</si>
  <si>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</si>
  <si>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</si>
  <si>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</si>
  <si>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</si>
  <si>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</si>
  <si>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</si>
  <si>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</si>
  <si>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</si>
  <si>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</si>
  <si>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</si>
  <si>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</si>
  <si>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</si>
  <si>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</si>
  <si>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</si>
  <si>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</si>
  <si>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</si>
  <si>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</si>
  <si>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</si>
  <si>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</si>
  <si>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</si>
  <si>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</si>
  <si>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</si>
  <si>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</si>
  <si>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</si>
  <si>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</si>
  <si>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</si>
  <si>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</si>
  <si>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</si>
  <si>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</si>
  <si>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</si>
  <si>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</si>
  <si>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</si>
  <si>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</si>
  <si>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</si>
  <si>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</si>
  <si>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</si>
  <si>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</si>
  <si>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</si>
  <si>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</si>
  <si>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</si>
  <si>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</si>
  <si>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</si>
  <si>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</si>
  <si>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</si>
  <si>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</si>
  <si>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</si>
  <si>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</si>
  <si>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</si>
  <si>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</si>
  <si>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</si>
  <si>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</si>
  <si>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</si>
  <si>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</si>
  <si>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</si>
  <si>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</si>
  <si>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</si>
  <si>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</si>
  <si>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</si>
  <si>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</si>
  <si>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</si>
  <si>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</si>
  <si>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</si>
  <si>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</si>
  <si>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</si>
  <si>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</si>
  <si>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</si>
  <si>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</si>
  <si>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</si>
  <si>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</si>
  <si>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</si>
  <si>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</si>
  <si>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</si>
  <si>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</si>
  <si>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</si>
  <si>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</si>
  <si>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</si>
  <si>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</si>
  <si>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</si>
  <si>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</si>
  <si>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</si>
  <si>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</si>
  <si>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</si>
  <si>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</si>
  <si>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</si>
  <si>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</si>
  <si>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</si>
  <si>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</si>
  <si>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</si>
  <si>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</si>
  <si>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</si>
  <si>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</si>
  <si>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</si>
  <si>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</si>
  <si>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</si>
  <si>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</si>
  <si>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</si>
  <si>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</si>
  <si>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</si>
  <si>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</si>
  <si>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</si>
  <si>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</si>
  <si>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</si>
  <si>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</si>
  <si>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</si>
  <si>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</si>
  <si>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</si>
  <si>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</si>
  <si>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</si>
  <si>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</si>
  <si>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</si>
  <si>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</si>
  <si>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</si>
  <si>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</si>
  <si>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</si>
  <si>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</si>
  <si>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</si>
  <si>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</si>
  <si>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</si>
  <si>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</si>
  <si>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</si>
  <si>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</si>
  <si>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</si>
  <si>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</si>
  <si>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</si>
  <si>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</si>
  <si>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</si>
  <si>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</si>
  <si>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</si>
  <si>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</si>
  <si>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</si>
  <si>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</si>
  <si>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</si>
  <si>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</si>
  <si>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</si>
  <si>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</si>
  <si>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</si>
  <si>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</si>
  <si>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</si>
  <si>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</si>
  <si>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</si>
  <si>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</si>
  <si>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</si>
  <si>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</si>
  <si>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</si>
  <si>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</si>
  <si>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</si>
  <si>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</si>
  <si>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</si>
  <si>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</si>
  <si>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</si>
  <si>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</si>
  <si>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</si>
  <si>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</si>
  <si>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</si>
  <si>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</si>
  <si>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</si>
  <si>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</si>
  <si>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</si>
  <si>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</si>
  <si>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</si>
  <si>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</si>
  <si>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</si>
  <si>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</si>
  <si>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</si>
  <si>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</si>
  <si>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</si>
  <si>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</si>
  <si>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</si>
  <si>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</si>
  <si>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</si>
  <si>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</si>
  <si>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</si>
  <si>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</si>
  <si>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</si>
  <si>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</si>
  <si>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</si>
  <si>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</si>
  <si>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</si>
  <si>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</si>
  <si>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</si>
  <si>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</si>
  <si>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</si>
  <si>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</si>
  <si>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</si>
  <si>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</si>
  <si>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</si>
  <si>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</si>
  <si>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</si>
  <si>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</si>
  <si>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</si>
  <si>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</si>
  <si>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</si>
  <si>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</si>
  <si>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</si>
  <si>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</si>
  <si>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</si>
  <si>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</si>
  <si>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</si>
  <si>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</si>
  <si>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</si>
  <si>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</si>
  <si>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</si>
  <si>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</si>
  <si>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</si>
  <si>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</si>
  <si>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</si>
  <si>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</si>
  <si>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</si>
  <si>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</si>
  <si>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</si>
  <si>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</si>
  <si>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</si>
  <si>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</si>
  <si>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</si>
  <si>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</si>
  <si>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</si>
  <si>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</si>
  <si>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</si>
  <si>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</si>
  <si>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</si>
  <si>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</si>
  <si>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</si>
  <si>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</si>
  <si>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</si>
  <si>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</si>
  <si>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</si>
  <si>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</si>
  <si>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</si>
  <si>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</si>
  <si>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</si>
  <si>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</si>
  <si>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</si>
  <si>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</si>
  <si>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</si>
  <si>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</si>
  <si>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</si>
  <si>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</si>
  <si>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</si>
  <si>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</si>
  <si>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</si>
  <si>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</si>
  <si>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</si>
  <si>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</si>
  <si>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</si>
  <si>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</si>
  <si>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</si>
  <si>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</si>
  <si>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</si>
  <si>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</si>
  <si>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</si>
  <si>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</si>
  <si>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</si>
  <si>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</si>
  <si>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</si>
  <si>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</si>
  <si>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</si>
  <si>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</si>
  <si>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</si>
  <si>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</si>
  <si>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</si>
  <si>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</si>
  <si>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</si>
  <si>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</si>
  <si>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</si>
  <si>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</si>
  <si>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</si>
  <si>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</si>
  <si>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</si>
  <si>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</si>
  <si>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</si>
  <si>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</si>
  <si>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</si>
  <si>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</si>
  <si>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</si>
  <si>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</si>
  <si>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</si>
  <si>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</si>
  <si>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</si>
  <si>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</si>
  <si>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</si>
  <si>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</si>
  <si>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</si>
  <si>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</si>
  <si>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</si>
  <si>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</si>
  <si>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</si>
  <si>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</si>
  <si>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</si>
  <si>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</si>
  <si>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</si>
  <si>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</si>
  <si>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</si>
  <si>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</si>
  <si>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</si>
  <si>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</si>
  <si>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</si>
  <si>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</si>
  <si>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</si>
  <si>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</si>
  <si>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</si>
  <si>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</si>
  <si>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</si>
  <si>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</si>
  <si>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</si>
  <si>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</si>
  <si>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</si>
  <si>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</si>
  <si>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</si>
  <si>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</si>
  <si>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</si>
  <si>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</si>
  <si>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</si>
  <si>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</si>
  <si>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</si>
  <si>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</si>
  <si>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</si>
  <si>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</si>
  <si>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</si>
  <si>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</si>
  <si>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</si>
  <si>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</si>
  <si>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</si>
  <si>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</si>
  <si>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</si>
  <si>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</si>
  <si>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</si>
  <si>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</si>
  <si>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</si>
  <si>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</si>
  <si>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</si>
  <si>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</si>
  <si>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</si>
  <si>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</si>
  <si>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</si>
  <si>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</si>
  <si>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</si>
  <si>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</si>
  <si>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</si>
  <si>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</si>
  <si>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</si>
  <si>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</si>
  <si>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</si>
  <si>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</si>
  <si>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</si>
  <si>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</si>
  <si>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</si>
  <si>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</si>
  <si>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</si>
  <si>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</si>
  <si>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</si>
  <si>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</si>
  <si>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</si>
  <si>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</si>
  <si>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</si>
  <si>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</si>
  <si>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</si>
  <si>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</si>
  <si>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</si>
  <si>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</si>
  <si>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</si>
  <si>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</si>
  <si>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</si>
  <si>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</si>
  <si>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</si>
  <si>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</si>
  <si>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</si>
  <si>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</si>
  <si>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</si>
  <si>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</si>
  <si>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</si>
  <si>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</si>
  <si>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</si>
  <si>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</si>
  <si>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</si>
  <si>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</si>
  <si>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</si>
  <si>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</si>
  <si>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</si>
  <si>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</si>
  <si>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</si>
  <si>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</si>
  <si>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</si>
  <si>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</si>
  <si>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</si>
  <si>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</si>
  <si>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</si>
  <si>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</si>
  <si>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</si>
  <si>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</si>
  <si>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</si>
  <si>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</si>
  <si>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</si>
  <si>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</si>
  <si>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</si>
  <si>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</si>
  <si>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</si>
  <si>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</si>
  <si>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</si>
  <si>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</si>
  <si>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</si>
  <si>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</si>
  <si>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</si>
  <si>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</si>
  <si>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</si>
  <si>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</si>
  <si>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</si>
  <si>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</si>
  <si>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</si>
  <si>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</si>
  <si>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</si>
  <si>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</si>
  <si>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</si>
  <si>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</si>
  <si>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</si>
  <si>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</si>
  <si>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</si>
  <si>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</si>
  <si>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</si>
  <si>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</si>
  <si>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</si>
  <si>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</si>
  <si>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</si>
  <si>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</si>
  <si>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</si>
  <si>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</si>
  <si>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</si>
  <si>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</si>
  <si>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</si>
  <si>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</si>
  <si>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</si>
  <si>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</si>
  <si>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</si>
  <si>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</si>
  <si>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</si>
  <si>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</si>
  <si>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</si>
  <si>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</si>
  <si>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</si>
  <si>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</si>
  <si>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</si>
  <si>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</si>
  <si>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</si>
  <si>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</si>
  <si>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</si>
  <si>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</si>
  <si>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</si>
  <si>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</si>
  <si>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</si>
  <si>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</si>
  <si>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</si>
  <si>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</si>
  <si>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</si>
  <si>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</si>
  <si>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</si>
  <si>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</si>
  <si>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</si>
  <si>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</si>
  <si>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</si>
  <si>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</si>
  <si>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</si>
  <si>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</si>
  <si>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</si>
  <si>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</si>
  <si>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</si>
  <si>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</si>
  <si>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</si>
  <si>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</si>
  <si>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</si>
  <si>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</si>
  <si>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</si>
  <si>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</si>
  <si>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</si>
  <si>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</si>
  <si>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</si>
  <si>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</si>
  <si>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</si>
  <si>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</si>
  <si>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</si>
  <si>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</si>
  <si>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</si>
  <si>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</si>
  <si>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</si>
  <si>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</si>
  <si>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</si>
  <si>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</si>
  <si>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</si>
  <si>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</si>
  <si>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</si>
  <si>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</si>
  <si>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</si>
  <si>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</si>
  <si>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</si>
  <si>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</si>
  <si>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</si>
  <si>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</si>
  <si>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</si>
  <si>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</si>
  <si>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</si>
  <si>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</si>
  <si>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</si>
  <si>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</si>
  <si>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</si>
  <si>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</si>
  <si>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</si>
  <si>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</si>
  <si>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</si>
  <si>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</si>
  <si>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</si>
  <si>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</si>
  <si>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</si>
  <si>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</si>
  <si>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</si>
  <si>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</si>
  <si>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</si>
  <si>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</si>
  <si>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</si>
  <si>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</si>
  <si>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</si>
  <si>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</si>
  <si>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</si>
  <si>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</si>
  <si>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</si>
  <si>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</si>
  <si>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</si>
  <si>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</si>
  <si>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</si>
  <si>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</si>
  <si>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</si>
  <si>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</si>
  <si>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</si>
  <si>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</si>
  <si>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</si>
  <si>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</si>
  <si>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</si>
  <si>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</si>
  <si>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</si>
  <si>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</si>
  <si>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</si>
  <si>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</si>
  <si>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</si>
  <si>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</si>
  <si>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</si>
  <si>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</si>
  <si>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</si>
  <si>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</si>
  <si>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</si>
  <si>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</si>
  <si>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</si>
  <si>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</si>
  <si>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</si>
  <si>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</si>
  <si>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</si>
  <si>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</si>
  <si>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</si>
  <si>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</si>
  <si>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</si>
  <si>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</si>
  <si>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</si>
  <si>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</si>
  <si>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</si>
  <si>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</si>
  <si>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</si>
  <si>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</si>
  <si>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</si>
  <si>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</si>
  <si>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</si>
  <si>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</si>
  <si>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</si>
  <si>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</si>
  <si>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</si>
  <si>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</si>
  <si>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</si>
  <si>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</si>
  <si>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</si>
  <si>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</si>
  <si>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</si>
  <si>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</si>
  <si>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</si>
  <si>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</si>
  <si>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</si>
  <si>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</si>
  <si>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</si>
  <si>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</si>
  <si>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</si>
  <si>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</si>
  <si>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</si>
  <si>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</si>
  <si>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</si>
  <si>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</si>
  <si>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</si>
  <si>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</si>
  <si>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</si>
  <si>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</si>
  <si>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</si>
  <si>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</si>
  <si>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</si>
  <si>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</si>
  <si>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</si>
  <si>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</si>
  <si>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</si>
  <si>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</si>
  <si>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</si>
  <si>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</si>
  <si>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</si>
  <si>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</si>
  <si>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</si>
  <si>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</si>
  <si>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</si>
  <si>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</si>
  <si>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</si>
  <si>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</si>
  <si>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</si>
  <si>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</si>
  <si>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</si>
  <si>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</si>
  <si>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</si>
  <si>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</si>
  <si>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</si>
  <si>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</si>
  <si>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</si>
  <si>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</si>
  <si>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</si>
  <si>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</si>
  <si>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</si>
  <si>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</si>
  <si>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</si>
  <si>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</si>
  <si>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</si>
  <si>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</si>
  <si>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</si>
  <si>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</si>
  <si>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</si>
  <si>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</si>
  <si>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</si>
  <si>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</si>
  <si>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</si>
  <si>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</si>
  <si>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</si>
  <si>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</si>
  <si>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</si>
  <si>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</si>
  <si>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</si>
  <si>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</si>
  <si>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</si>
  <si>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</si>
  <si>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</si>
  <si>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</si>
  <si>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</si>
  <si>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</si>
  <si>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</si>
  <si>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</si>
  <si>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</si>
  <si>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</si>
  <si>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</si>
  <si>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</si>
  <si>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</si>
  <si>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</si>
  <si>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</si>
  <si>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</si>
  <si>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</si>
  <si>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</si>
  <si>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</si>
  <si>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</si>
  <si>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</si>
  <si>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</si>
  <si>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</si>
  <si>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</si>
  <si>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</si>
  <si>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</si>
  <si>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</si>
  <si>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</si>
  <si>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</si>
  <si>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</si>
  <si>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</si>
  <si>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</si>
  <si>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</si>
  <si>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</si>
  <si>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</si>
  <si>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</si>
  <si>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</si>
  <si>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</si>
  <si>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</si>
  <si>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</si>
  <si>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</si>
  <si>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</si>
  <si>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</si>
  <si>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</si>
  <si>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</si>
  <si>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</si>
  <si>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</si>
  <si>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</si>
  <si>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</si>
  <si>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</si>
  <si>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</si>
  <si>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</si>
  <si>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</si>
  <si>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</si>
  <si>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</si>
  <si>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</si>
  <si>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</si>
  <si>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</si>
  <si>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</si>
  <si>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</si>
  <si>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</si>
  <si>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</si>
  <si>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</si>
  <si>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</si>
  <si>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</si>
  <si>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</si>
  <si>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</si>
  <si>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</si>
  <si>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</si>
  <si>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</si>
  <si>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</si>
  <si>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</si>
  <si>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</si>
  <si>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</si>
  <si>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</si>
  <si>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</si>
  <si>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</si>
  <si>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</si>
  <si>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</si>
  <si>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</si>
  <si>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</si>
  <si>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</si>
  <si>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</si>
  <si>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</si>
  <si>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</si>
  <si>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</si>
  <si>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</si>
  <si>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</si>
  <si>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</si>
  <si>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</si>
  <si>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</si>
  <si>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</si>
  <si>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</si>
  <si>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</si>
  <si>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</si>
  <si>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</si>
  <si>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</si>
  <si>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</si>
  <si>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</si>
  <si>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</si>
  <si>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</si>
  <si>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</si>
  <si>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</si>
  <si>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</si>
  <si>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</si>
  <si>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</si>
  <si>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</si>
  <si>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</si>
  <si>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</si>
  <si>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</si>
  <si>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</si>
  <si>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</si>
  <si>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</si>
  <si>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</si>
  <si>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</si>
  <si>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</si>
  <si>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</si>
  <si>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</si>
  <si>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</si>
  <si>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</si>
  <si>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</si>
  <si>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</si>
  <si>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</si>
  <si>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</si>
  <si>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</si>
  <si>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</si>
  <si>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</si>
  <si>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</si>
  <si>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</si>
  <si>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</si>
  <si>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</si>
  <si>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</si>
  <si>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</si>
  <si>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</si>
  <si>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</si>
  <si>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</si>
  <si>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</si>
  <si>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</si>
  <si>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</si>
  <si>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</si>
  <si>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</si>
  <si>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</si>
  <si>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</si>
  <si>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</si>
  <si>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</si>
  <si>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</si>
  <si>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</si>
  <si>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</si>
  <si>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</si>
  <si>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</si>
  <si>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</si>
  <si>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</si>
  <si>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</si>
  <si>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</si>
  <si>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</si>
  <si>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</si>
  <si>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</si>
  <si>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</si>
  <si>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</si>
  <si>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</si>
  <si>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</si>
  <si>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</si>
  <si>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</si>
  <si>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</si>
  <si>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</si>
  <si>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</si>
  <si>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</si>
  <si>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</si>
  <si>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</si>
  <si>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</si>
  <si>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</si>
  <si>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</si>
  <si>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</si>
  <si>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</si>
  <si>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</si>
  <si>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</si>
  <si>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</si>
  <si>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</si>
  <si>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</si>
  <si>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</si>
  <si>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</si>
  <si>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</si>
  <si>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</si>
  <si>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</si>
  <si>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</si>
  <si>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</si>
  <si>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</si>
  <si>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</si>
  <si>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</si>
  <si>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</si>
  <si>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</si>
  <si>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</si>
  <si>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</si>
  <si>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</si>
  <si>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</si>
  <si>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</si>
  <si>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</si>
  <si>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</si>
  <si>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</si>
  <si>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</si>
  <si>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</si>
  <si>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</si>
  <si>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</si>
  <si>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</si>
  <si>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</si>
  <si>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</si>
  <si>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</si>
  <si>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</si>
  <si>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</si>
  <si>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</si>
  <si>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</si>
  <si>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</si>
  <si>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</si>
  <si>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</si>
  <si>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</si>
  <si>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</si>
  <si>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</si>
  <si>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</si>
  <si>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</si>
  <si>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</si>
  <si>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</si>
  <si>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</si>
  <si>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</si>
  <si>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</si>
  <si>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</si>
  <si>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</si>
  <si>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</si>
  <si>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</si>
  <si>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</si>
  <si>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</si>
  <si>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</si>
  <si>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</si>
  <si>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</si>
  <si>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</si>
  <si>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</si>
  <si>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</si>
  <si>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</si>
  <si>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</si>
  <si>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</si>
  <si>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</si>
  <si>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</si>
  <si>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</si>
  <si>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</si>
  <si>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</si>
  <si>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</si>
  <si>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</si>
  <si>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</si>
  <si>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</si>
  <si>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</si>
  <si>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</si>
  <si>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</si>
  <si>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</si>
  <si>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</si>
  <si>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</si>
  <si>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</si>
  <si>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</si>
  <si>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</si>
  <si>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</si>
  <si>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</si>
  <si>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</si>
  <si>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</si>
  <si>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</si>
  <si>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</si>
  <si>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</si>
  <si>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</si>
  <si>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</si>
  <si>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</si>
  <si>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</si>
  <si>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</si>
  <si>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</si>
  <si>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</si>
  <si>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</si>
  <si>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</si>
  <si>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</si>
  <si>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</si>
  <si>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</si>
  <si>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</si>
  <si>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</si>
  <si>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</si>
  <si>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</si>
  <si>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</si>
  <si>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</si>
  <si>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</si>
  <si>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</si>
  <si>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</si>
  <si>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</si>
  <si>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</si>
  <si>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</si>
  <si>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</si>
  <si>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</si>
  <si>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</si>
  <si>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</si>
  <si>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</si>
  <si>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</si>
  <si>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</si>
  <si>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</si>
  <si>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</si>
  <si>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</si>
  <si>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</si>
  <si>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</si>
  <si>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</si>
  <si>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</si>
  <si>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</si>
  <si>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</si>
  <si>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</si>
  <si>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</si>
  <si>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</si>
  <si>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</si>
  <si>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</si>
  <si>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</si>
  <si>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</si>
  <si>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</si>
  <si>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</si>
  <si>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</si>
  <si>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</si>
  <si>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</si>
  <si>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</si>
  <si>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</si>
  <si>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</si>
  <si>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</si>
  <si>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</si>
  <si>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</si>
  <si>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</si>
  <si>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</si>
  <si>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</si>
  <si>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</si>
  <si>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</si>
  <si>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</si>
  <si>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</si>
  <si>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</si>
  <si>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</si>
  <si>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</si>
  <si>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</si>
  <si>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</si>
  <si>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</si>
  <si>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</si>
  <si>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</si>
  <si>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</si>
  <si>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</si>
  <si>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</si>
  <si>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</si>
  <si>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</si>
  <si>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</si>
  <si>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</si>
  <si>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</si>
  <si>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</si>
  <si>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</si>
  <si>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</si>
  <si>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</si>
  <si>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</si>
  <si>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</si>
  <si>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</si>
  <si>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</si>
  <si>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</si>
  <si>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</si>
  <si>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</si>
  <si>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</si>
  <si>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</si>
  <si>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</si>
  <si>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</si>
  <si>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</si>
  <si>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</si>
  <si>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</si>
  <si>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</si>
  <si>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</si>
  <si>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</si>
  <si>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</si>
  <si>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</si>
  <si>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</si>
  <si>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</si>
  <si>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</si>
  <si>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</si>
  <si>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</si>
  <si>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</si>
  <si>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</si>
  <si>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</si>
  <si>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</si>
  <si>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</si>
  <si>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</si>
  <si>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</si>
  <si>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</si>
  <si>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</si>
  <si>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</si>
  <si>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</si>
  <si>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</si>
  <si>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</si>
  <si>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</si>
  <si>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</si>
  <si>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</si>
  <si>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</si>
  <si>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</si>
  <si>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</si>
  <si>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</si>
  <si>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</si>
  <si>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</si>
  <si>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</si>
  <si>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</si>
  <si>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</si>
  <si>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</si>
  <si>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</si>
  <si>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</si>
  <si>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</si>
  <si>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</si>
  <si>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</si>
  <si>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</si>
  <si>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</si>
  <si>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</si>
  <si>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</si>
  <si>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</si>
  <si>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</si>
  <si>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</si>
  <si>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</si>
  <si>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</si>
  <si>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</si>
  <si>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</si>
  <si>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</si>
  <si>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</si>
  <si>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</si>
  <si>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</si>
  <si>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</si>
  <si>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</si>
  <si>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</si>
  <si>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</si>
  <si>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</si>
  <si>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</si>
  <si>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</si>
  <si>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</si>
  <si>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</si>
  <si>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</si>
  <si>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</si>
  <si>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</si>
  <si>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</si>
  <si>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</si>
  <si>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</si>
  <si>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</si>
  <si>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</si>
  <si>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</si>
  <si>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</si>
  <si>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</si>
  <si>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</si>
  <si>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</si>
  <si>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</si>
  <si>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</si>
  <si>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</si>
  <si>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</si>
  <si>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</si>
  <si>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</si>
  <si>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</si>
  <si>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</si>
  <si>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</si>
  <si>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</si>
  <si>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</si>
  <si>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</si>
  <si>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</si>
  <si>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</si>
  <si>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</si>
  <si>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</si>
  <si>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</si>
  <si>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</si>
  <si>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</si>
  <si>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</si>
  <si>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</si>
  <si>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</si>
  <si>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</si>
  <si>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</si>
  <si>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</si>
  <si>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</si>
  <si>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</si>
  <si>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</si>
  <si>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</si>
  <si>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</si>
  <si>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</si>
  <si>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</si>
  <si>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</si>
  <si>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</si>
  <si>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</si>
  <si>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</si>
  <si>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</si>
  <si>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</si>
  <si>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</si>
  <si>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</si>
  <si>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</si>
  <si>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</si>
  <si>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</si>
  <si>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</si>
  <si>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</si>
  <si>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</si>
  <si>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</si>
  <si>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</si>
  <si>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</si>
  <si>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</si>
  <si>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</si>
  <si>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</si>
  <si>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</si>
  <si>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</si>
  <si>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</si>
  <si>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</si>
  <si>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</si>
  <si>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</si>
  <si>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</si>
  <si>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</si>
  <si>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</si>
  <si>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</si>
  <si>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</si>
  <si>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</si>
  <si>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</si>
  <si>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</si>
  <si>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</si>
  <si>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</si>
  <si>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</si>
  <si>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</si>
  <si>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</si>
  <si>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</si>
  <si>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</si>
  <si>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</si>
  <si>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</si>
  <si>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</si>
  <si>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</si>
  <si>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</si>
  <si>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</si>
  <si>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</si>
  <si>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</si>
  <si>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</si>
  <si>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</si>
  <si>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</si>
  <si>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</si>
  <si>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</si>
  <si>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</si>
  <si>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</si>
  <si>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</si>
  <si>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</si>
  <si>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</si>
  <si>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</si>
  <si>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</si>
  <si>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</si>
  <si>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</si>
  <si>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</si>
  <si>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</si>
  <si>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</si>
  <si>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</si>
  <si>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</si>
  <si>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</si>
  <si>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</si>
  <si>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</si>
  <si>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</si>
  <si>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</si>
  <si>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</si>
  <si>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</si>
  <si>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</si>
  <si>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</si>
  <si>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</si>
  <si>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</si>
  <si>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</si>
  <si>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</si>
  <si>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</si>
  <si>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</si>
  <si>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</si>
  <si>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</si>
  <si>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</si>
  <si>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</si>
  <si>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</si>
  <si>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</si>
  <si>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</si>
  <si>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</si>
  <si>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</si>
  <si>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</si>
  <si>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</si>
  <si>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</si>
  <si>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</si>
  <si>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</si>
  <si>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</si>
  <si>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</si>
  <si>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</si>
  <si>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</si>
  <si>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</si>
  <si>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</si>
  <si>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</si>
  <si>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</si>
  <si>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</si>
  <si>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</si>
  <si>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</si>
  <si>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</si>
  <si>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</si>
  <si>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</si>
  <si>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</si>
  <si>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</si>
  <si>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</si>
  <si>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</si>
  <si>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</si>
  <si>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</si>
  <si>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</si>
  <si>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</si>
  <si>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</si>
  <si>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</si>
  <si>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</si>
  <si>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</si>
  <si>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</si>
  <si>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</si>
  <si>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</si>
  <si>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</si>
  <si>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</si>
  <si>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</si>
  <si>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</si>
  <si>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</si>
  <si>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</si>
  <si>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</si>
  <si>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</si>
  <si>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</si>
  <si>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</si>
  <si>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</si>
  <si>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</si>
  <si>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</si>
  <si>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</si>
  <si>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</si>
  <si>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</si>
  <si>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</si>
  <si>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</si>
  <si>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</si>
  <si>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</si>
  <si>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</si>
  <si>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</si>
  <si>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</si>
  <si>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</si>
  <si>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</si>
  <si>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</si>
  <si>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</si>
  <si>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</si>
  <si>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</si>
  <si>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</si>
  <si>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</si>
  <si>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</si>
  <si>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</si>
  <si>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</si>
  <si>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</si>
  <si>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</si>
  <si>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</si>
  <si>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</si>
  <si>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</si>
  <si>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</si>
  <si>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</si>
  <si>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</si>
  <si>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</si>
  <si>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</si>
  <si>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</si>
  <si>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</si>
  <si>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</si>
  <si>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</si>
  <si>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</si>
  <si>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</si>
  <si>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</si>
  <si>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</si>
  <si>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</si>
  <si>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</si>
  <si>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</si>
  <si>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</si>
  <si>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</si>
  <si>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</si>
  <si>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</si>
  <si>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</si>
  <si>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</si>
  <si>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</si>
  <si>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</si>
  <si>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</si>
  <si>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</si>
  <si>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</si>
  <si>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</si>
  <si>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</si>
  <si>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</si>
  <si>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</si>
  <si>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</si>
  <si>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</si>
  <si>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</si>
  <si>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</si>
  <si>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</si>
  <si>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</si>
  <si>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</si>
  <si>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</si>
  <si>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</si>
  <si>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</si>
  <si>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</si>
  <si>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</si>
  <si>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</si>
  <si>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</si>
  <si>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</si>
  <si>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</si>
  <si>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</si>
  <si>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</si>
  <si>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</si>
  <si>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</si>
  <si>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</si>
  <si>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</si>
  <si>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</si>
  <si>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</si>
  <si>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</si>
  <si>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</si>
  <si>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</si>
  <si>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</si>
  <si>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</si>
  <si>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</si>
  <si>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</si>
  <si>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</si>
  <si>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</si>
  <si>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</si>
  <si>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</si>
  <si>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</si>
  <si>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</si>
  <si>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</si>
  <si>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</si>
  <si>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</si>
  <si>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</si>
  <si>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</si>
  <si>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</si>
  <si>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</si>
  <si>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</si>
  <si>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</si>
  <si>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</si>
  <si>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</si>
  <si>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</si>
  <si>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</si>
  <si>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</si>
  <si>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</si>
  <si>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</si>
  <si>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</si>
  <si>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</si>
  <si>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</si>
  <si>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</si>
  <si>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</si>
  <si>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</si>
  <si>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</si>
  <si>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</si>
  <si>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</si>
  <si>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</si>
  <si>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</si>
  <si>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</si>
  <si>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</si>
  <si>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</si>
  <si>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</si>
  <si>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</si>
  <si>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</si>
  <si>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</si>
  <si>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</si>
  <si>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</si>
  <si>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</si>
  <si>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</si>
  <si>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</si>
  <si>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</si>
  <si>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</si>
  <si>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</si>
  <si>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</si>
  <si>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</si>
  <si>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</si>
  <si>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</si>
  <si>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</si>
  <si>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</si>
  <si>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</si>
  <si>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</si>
  <si>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</si>
  <si>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</si>
  <si>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</si>
  <si>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</si>
  <si>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</si>
  <si>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</si>
  <si>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</si>
  <si>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</si>
  <si>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</si>
  <si>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</si>
  <si>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</si>
  <si>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</si>
  <si>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</si>
  <si>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</si>
  <si>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</si>
  <si>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</si>
  <si>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</si>
  <si>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</si>
  <si>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</si>
  <si>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</si>
  <si>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</si>
  <si>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</si>
  <si>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</si>
  <si>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</si>
  <si>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</si>
  <si>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</si>
  <si>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</si>
  <si>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</si>
  <si>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</si>
  <si>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</si>
  <si>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</si>
  <si>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</si>
  <si>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</si>
  <si>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</si>
  <si>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</si>
  <si>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</si>
  <si>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</si>
  <si>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</si>
  <si>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</si>
  <si>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</si>
  <si>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</si>
  <si>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</si>
  <si>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</si>
  <si>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</si>
  <si>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</si>
  <si>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</si>
  <si>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</si>
  <si>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</si>
  <si>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</si>
  <si>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</si>
  <si>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</si>
  <si>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</si>
  <si>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</si>
  <si>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</si>
  <si>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</si>
  <si>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</si>
  <si>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</si>
  <si>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</si>
  <si>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</si>
  <si>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</si>
  <si>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</si>
  <si>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</si>
  <si>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</si>
  <si>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</si>
  <si>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</si>
  <si>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</si>
  <si>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</si>
  <si>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</si>
  <si>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</si>
  <si>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</si>
  <si>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</si>
  <si>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</si>
  <si>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</si>
  <si>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</si>
  <si>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</si>
  <si>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</si>
  <si>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</si>
  <si>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</si>
  <si>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</si>
  <si>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</si>
  <si>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</si>
  <si>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</si>
  <si>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</si>
  <si>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</si>
  <si>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</si>
  <si>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</si>
  <si>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</si>
  <si>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</si>
  <si>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</si>
  <si>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</si>
  <si>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</si>
  <si>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</si>
  <si>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</si>
  <si>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</si>
  <si>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</si>
  <si>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</si>
  <si>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</si>
  <si>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</si>
  <si>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</si>
  <si>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</si>
  <si>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</si>
  <si>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</si>
  <si>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</si>
  <si>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</si>
  <si>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</si>
  <si>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</si>
  <si>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</si>
  <si>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</si>
  <si>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</si>
  <si>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</si>
  <si>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</si>
  <si>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</si>
  <si>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</si>
  <si>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</si>
  <si>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</si>
  <si>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</si>
  <si>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</si>
  <si>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</si>
  <si>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</si>
  <si>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</si>
  <si>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</si>
  <si>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</si>
  <si>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</si>
  <si>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</si>
  <si>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</si>
  <si>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</si>
  <si>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</si>
  <si>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</si>
  <si>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</si>
  <si>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</si>
  <si>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</si>
  <si>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</si>
  <si>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</si>
  <si>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</si>
  <si>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</si>
  <si>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</si>
  <si>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</si>
  <si>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</si>
  <si>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</si>
  <si>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</si>
  <si>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</si>
  <si>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</si>
  <si>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</si>
  <si>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</si>
  <si>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</si>
  <si>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</si>
  <si>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</si>
  <si>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</si>
  <si>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</si>
  <si>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</si>
  <si>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</si>
  <si>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</si>
  <si>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</si>
  <si>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</si>
  <si>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</si>
  <si>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</si>
  <si>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</si>
  <si>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</si>
  <si>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</si>
  <si>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</si>
  <si>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</si>
  <si>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</si>
  <si>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</si>
  <si>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</si>
  <si>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</si>
  <si>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</si>
  <si>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</si>
  <si>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</si>
  <si>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</si>
  <si>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</si>
  <si>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</si>
  <si>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</si>
  <si>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</si>
  <si>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</si>
  <si>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</si>
  <si>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</si>
  <si>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</si>
  <si>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</si>
  <si>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</si>
  <si>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</si>
  <si>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</si>
  <si>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</si>
  <si>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</si>
  <si>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</si>
  <si>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</si>
  <si>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</si>
  <si>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</si>
  <si>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</si>
  <si>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</si>
  <si>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</si>
  <si>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</si>
  <si>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</si>
  <si>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</si>
  <si>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</si>
  <si>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</si>
  <si>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</si>
  <si>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</si>
  <si>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</si>
  <si>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</si>
  <si>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</si>
  <si>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</si>
  <si>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</si>
  <si>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</si>
  <si>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</si>
  <si>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</si>
  <si>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</si>
  <si>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</si>
  <si>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</si>
  <si>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</si>
  <si>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</si>
  <si>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</si>
  <si>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</si>
  <si>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</si>
  <si>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</si>
  <si>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</si>
  <si>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</si>
  <si>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</si>
  <si>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</si>
  <si>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</si>
  <si>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</si>
  <si>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</si>
  <si>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</si>
  <si>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</si>
  <si>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</si>
  <si>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</si>
  <si>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</si>
  <si>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</si>
  <si>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</si>
  <si>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</si>
  <si>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</si>
  <si>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</si>
  <si>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</si>
  <si>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</si>
  <si>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</si>
  <si>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</si>
  <si>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</si>
  <si>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</si>
  <si>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</si>
  <si>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</si>
  <si>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</si>
  <si>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</si>
  <si>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</si>
  <si>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</si>
  <si>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</si>
  <si>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</si>
  <si>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</si>
  <si>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</si>
  <si>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</si>
  <si>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</si>
  <si>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</si>
  <si>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</si>
  <si>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</si>
  <si>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</si>
  <si>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</si>
  <si>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</si>
  <si>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</si>
  <si>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</si>
  <si>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</si>
  <si>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</si>
  <si>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</si>
  <si>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</si>
  <si>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</si>
  <si>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</si>
  <si>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</si>
  <si>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</si>
  <si>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</si>
  <si>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</si>
  <si>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</si>
  <si>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</si>
  <si>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</si>
  <si>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</si>
  <si>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</si>
  <si>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</si>
  <si>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</si>
  <si>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</si>
  <si>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</si>
  <si>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</si>
  <si>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</si>
  <si>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</si>
  <si>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</si>
  <si>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</si>
  <si>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</si>
  <si>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</si>
  <si>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</si>
  <si>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</si>
  <si>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</si>
  <si>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</si>
  <si>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</si>
  <si>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</si>
  <si>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</si>
  <si>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</si>
  <si>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</si>
  <si>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</si>
  <si>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</si>
  <si>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</si>
  <si>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</si>
  <si>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</si>
  <si>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</si>
  <si>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</si>
  <si>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</si>
  <si>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</si>
  <si>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</si>
  <si>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</si>
  <si>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</si>
  <si>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</si>
  <si>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</si>
  <si>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</si>
  <si>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</si>
  <si>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</si>
  <si>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</si>
  <si>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</si>
  <si>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</si>
  <si>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</si>
  <si>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</si>
  <si>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</si>
  <si>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</si>
  <si>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</si>
  <si>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</si>
  <si>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</si>
  <si>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</si>
  <si>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</si>
  <si>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</si>
  <si>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</si>
  <si>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</si>
  <si>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</si>
  <si>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</si>
  <si>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</si>
  <si>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</si>
  <si>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</si>
  <si>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</si>
  <si>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</si>
  <si>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</si>
  <si>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</si>
  <si>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</si>
  <si>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</si>
  <si>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</si>
  <si>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</si>
  <si>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</si>
  <si>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</si>
  <si>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</si>
  <si>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</si>
  <si>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</si>
  <si>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</si>
  <si>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</si>
  <si>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</si>
  <si>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</si>
  <si>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</si>
  <si>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</si>
  <si>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</si>
  <si>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</si>
  <si>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</si>
  <si>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</si>
  <si>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</si>
  <si>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</si>
  <si>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</si>
  <si>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</si>
  <si>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</si>
  <si>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</si>
  <si>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</si>
  <si>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</si>
  <si>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</si>
  <si>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</si>
  <si>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</si>
  <si>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</si>
  <si>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</si>
  <si>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</si>
  <si>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</si>
  <si>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</si>
  <si>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</si>
  <si>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</si>
  <si>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</si>
  <si>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</si>
  <si>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</si>
  <si>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</si>
  <si>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</si>
  <si>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</si>
  <si>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</si>
  <si>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</si>
  <si>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</si>
  <si>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</si>
  <si>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</si>
  <si>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</si>
  <si>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</si>
  <si>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</si>
  <si>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</si>
  <si>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</si>
  <si>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</si>
  <si>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</si>
  <si>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</si>
  <si>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</si>
  <si>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</si>
  <si>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</si>
  <si>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</si>
  <si>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</si>
  <si>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</si>
  <si>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</si>
  <si>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</si>
  <si>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</si>
  <si>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</si>
  <si>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</si>
  <si>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</si>
  <si>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</si>
  <si>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</si>
  <si>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</si>
  <si>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</si>
  <si>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</si>
  <si>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</si>
  <si>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</si>
  <si>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</si>
  <si>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</si>
  <si>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</si>
  <si>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</si>
  <si>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</si>
  <si>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</si>
  <si>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</si>
  <si>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</si>
  <si>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</si>
  <si>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</si>
  <si>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</si>
  <si>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</si>
  <si>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</si>
  <si>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</si>
  <si>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</si>
  <si>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</si>
  <si>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</si>
  <si>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</si>
  <si>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</si>
  <si>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</si>
  <si>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</si>
  <si>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</si>
  <si>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</si>
  <si>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</si>
  <si>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</si>
  <si>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</si>
  <si>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</si>
  <si>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</si>
  <si>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</si>
  <si>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</si>
  <si>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</si>
  <si>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</si>
  <si>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</si>
  <si>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</si>
  <si>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</si>
  <si>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</si>
  <si>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</si>
  <si>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</si>
  <si>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</si>
  <si>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</si>
  <si>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</si>
  <si>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</si>
  <si>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</si>
  <si>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</si>
  <si>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</si>
  <si>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</si>
  <si>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</si>
  <si>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</si>
  <si>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</si>
  <si>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</si>
  <si>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</si>
  <si>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</si>
  <si>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</si>
  <si>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</si>
  <si>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</si>
  <si>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</si>
  <si>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</si>
  <si>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</si>
  <si>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</si>
  <si>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</si>
  <si>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</si>
  <si>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</si>
  <si>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</si>
  <si>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</si>
  <si>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</si>
  <si>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</si>
  <si>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</si>
  <si>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</si>
  <si>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</si>
  <si>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</si>
  <si>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</si>
  <si>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</si>
  <si>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</si>
  <si>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</si>
  <si>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</si>
  <si>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</si>
  <si>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</si>
  <si>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</si>
  <si>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</si>
  <si>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</si>
  <si>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</si>
  <si>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</si>
  <si>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</si>
  <si>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</si>
  <si>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</si>
  <si>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</si>
  <si>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</si>
  <si>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</si>
  <si>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</si>
  <si>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</si>
  <si>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</si>
  <si>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</si>
  <si>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</si>
  <si>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</si>
  <si>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</si>
  <si>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</si>
  <si>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</si>
  <si>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</si>
  <si>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</si>
  <si>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</si>
  <si>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</si>
  <si>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</si>
  <si>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</si>
  <si>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</si>
  <si>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</si>
  <si>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</si>
  <si>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</si>
  <si>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</si>
  <si>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</si>
  <si>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</si>
  <si>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</si>
  <si>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</si>
  <si>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</si>
  <si>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</si>
  <si>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</si>
  <si>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</si>
  <si>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</si>
  <si>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</si>
  <si>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</si>
  <si>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</si>
  <si>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</si>
  <si>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</si>
  <si>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</si>
  <si>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</si>
  <si>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</si>
  <si>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</si>
  <si>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</si>
  <si>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</si>
  <si>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</si>
  <si>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</si>
  <si>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</si>
  <si>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</si>
  <si>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</si>
  <si>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</si>
  <si>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</si>
  <si>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</si>
  <si>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</si>
  <si>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</si>
  <si>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</si>
  <si>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</si>
  <si>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</si>
  <si>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</si>
  <si>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</si>
  <si>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</si>
  <si>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</si>
  <si>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</si>
  <si>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</si>
  <si>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</si>
  <si>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</si>
  <si>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</si>
  <si>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</si>
  <si>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</si>
  <si>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</si>
  <si>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</si>
  <si>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</si>
  <si>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</si>
  <si>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</si>
  <si>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</si>
  <si>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</si>
  <si>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</si>
  <si>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</si>
  <si>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</si>
  <si>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</si>
  <si>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</si>
  <si>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</si>
  <si>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</si>
  <si>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</si>
  <si>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</si>
  <si>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</si>
  <si>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</si>
  <si>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</si>
  <si>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</si>
  <si>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</si>
  <si>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</si>
  <si>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</si>
  <si>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</si>
  <si>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</si>
  <si>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</si>
  <si>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</si>
  <si>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</si>
  <si>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</si>
  <si>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</si>
  <si>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</si>
  <si>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</si>
  <si>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</si>
  <si>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</si>
  <si>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</si>
  <si>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</si>
  <si>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</si>
  <si>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</si>
  <si>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</si>
  <si>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</si>
  <si>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</si>
  <si>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</si>
  <si>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</si>
  <si>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</si>
  <si>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</si>
  <si>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</si>
  <si>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</si>
  <si>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</si>
  <si>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</si>
  <si>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</si>
  <si>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</si>
  <si>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</si>
  <si>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</si>
  <si>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</si>
  <si>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</si>
  <si>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</si>
  <si>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</si>
  <si>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</si>
  <si>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</si>
  <si>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</si>
  <si>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</si>
  <si>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</si>
  <si>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</si>
  <si>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</si>
  <si>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</si>
  <si>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</si>
  <si>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</si>
  <si>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</si>
  <si>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</si>
  <si>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</si>
  <si>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</si>
  <si>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</si>
  <si>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</si>
  <si>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</si>
  <si>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</si>
  <si>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</si>
  <si>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</si>
  <si>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</si>
  <si>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</si>
  <si>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</si>
  <si>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</si>
  <si>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</si>
  <si>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</si>
  <si>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</si>
  <si>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</si>
  <si>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</si>
  <si>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</si>
  <si>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</si>
  <si>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</si>
  <si>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</si>
  <si>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</si>
  <si>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</si>
  <si>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</si>
  <si>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</si>
  <si>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</si>
  <si>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</si>
  <si>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</si>
  <si>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</si>
  <si>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</si>
  <si>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</si>
  <si>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</si>
  <si>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</si>
  <si>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</si>
  <si>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</si>
  <si>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</si>
  <si>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</si>
  <si>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</si>
  <si>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</si>
  <si>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</si>
  <si>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</si>
  <si>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</si>
  <si>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</si>
  <si>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</si>
  <si>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</si>
  <si>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</si>
  <si>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</si>
  <si>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</si>
  <si>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</si>
  <si>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</si>
  <si>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</si>
  <si>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</si>
  <si>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</si>
  <si>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</si>
  <si>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</si>
  <si>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</si>
  <si>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</si>
  <si>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</si>
  <si>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</si>
  <si>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</si>
  <si>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</si>
  <si>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</si>
  <si>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</si>
  <si>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</si>
  <si>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</si>
  <si>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</si>
  <si>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</si>
  <si>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</si>
  <si>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</si>
  <si>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</si>
  <si>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</si>
  <si>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</si>
  <si>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</si>
  <si>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</si>
  <si>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</si>
  <si>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</si>
  <si>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</si>
  <si>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</si>
  <si>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</si>
  <si>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</si>
  <si>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</si>
  <si>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</si>
  <si>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</si>
  <si>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</si>
  <si>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</si>
  <si>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</si>
  <si>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</si>
  <si>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</si>
  <si>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</si>
  <si>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</si>
  <si>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</si>
  <si>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</si>
  <si>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</si>
  <si>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</si>
  <si>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</si>
  <si>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</si>
  <si>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</si>
  <si>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</si>
  <si>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</si>
  <si>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</si>
  <si>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</si>
  <si>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</si>
  <si>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</si>
  <si>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</si>
  <si>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</si>
  <si>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</si>
  <si>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</si>
  <si>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</si>
  <si>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</si>
  <si>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</si>
  <si>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</si>
  <si>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</si>
  <si>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</si>
  <si>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</si>
  <si>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</si>
  <si>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</si>
  <si>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</si>
  <si>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</si>
  <si>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</si>
  <si>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</si>
  <si>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</si>
  <si>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</si>
  <si>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</si>
  <si>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</si>
  <si>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</si>
  <si>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</si>
  <si>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</si>
  <si>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</si>
  <si>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</si>
  <si>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</si>
  <si>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</si>
  <si>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</si>
  <si>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</si>
  <si>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</si>
  <si>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</si>
  <si>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</si>
  <si>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</si>
  <si>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</si>
  <si>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</si>
  <si>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</si>
  <si>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</si>
  <si>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</si>
  <si>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</si>
  <si>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</si>
  <si>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</si>
  <si>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</si>
  <si>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</si>
  <si>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</si>
  <si>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</si>
  <si>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</si>
  <si>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</si>
  <si>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</si>
  <si>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</si>
  <si>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</si>
  <si>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</si>
  <si>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</si>
  <si>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</si>
  <si>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</si>
  <si>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</si>
  <si>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</si>
  <si>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</si>
  <si>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</si>
  <si>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</si>
  <si>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</si>
  <si>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</si>
  <si>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</si>
  <si>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</si>
  <si>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</si>
  <si>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</si>
  <si>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</si>
  <si>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</si>
  <si>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</si>
  <si>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</si>
  <si>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</si>
  <si>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</si>
  <si>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</si>
  <si>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</si>
  <si>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</si>
  <si>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</si>
  <si>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</si>
  <si>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</si>
  <si>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</si>
  <si>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</si>
  <si>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</si>
  <si>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</si>
  <si>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</si>
  <si>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</si>
  <si>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</si>
  <si>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</si>
  <si>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</si>
  <si>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</si>
  <si>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</si>
  <si>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</si>
  <si>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</si>
  <si>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</si>
  <si>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</si>
  <si>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</si>
  <si>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</si>
  <si>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</si>
  <si>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</si>
  <si>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</si>
  <si>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</si>
  <si>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</si>
  <si>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</si>
  <si>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</si>
  <si>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</si>
  <si>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</si>
  <si>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</si>
  <si>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</si>
  <si>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</si>
  <si>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</si>
  <si>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</si>
  <si>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</si>
  <si>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</si>
  <si>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</si>
  <si>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</si>
  <si>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</si>
  <si>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</si>
  <si>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</si>
  <si>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</si>
  <si>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</si>
  <si>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</si>
  <si>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</si>
  <si>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</si>
  <si>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</si>
  <si>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</si>
  <si>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</si>
  <si>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</si>
  <si>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</si>
  <si>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</si>
  <si>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</si>
  <si>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</si>
  <si>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</si>
  <si>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</si>
  <si>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</si>
  <si>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</si>
  <si>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</si>
  <si>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</si>
  <si>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</si>
  <si>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</si>
  <si>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</si>
  <si>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</si>
  <si>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</si>
  <si>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</si>
  <si>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</si>
  <si>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</si>
  <si>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</si>
  <si>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</si>
  <si>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</si>
  <si>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</si>
  <si>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</si>
  <si>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</si>
  <si>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</si>
  <si>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</si>
  <si>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</si>
  <si>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</si>
  <si>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</si>
  <si>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</si>
  <si>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</si>
  <si>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</si>
  <si>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</si>
  <si>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</si>
  <si>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</si>
  <si>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</si>
  <si>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</si>
  <si>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</si>
  <si>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</si>
  <si>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</si>
  <si>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</si>
  <si>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</si>
  <si>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</si>
  <si>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</si>
  <si>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</si>
  <si>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</si>
  <si>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</si>
  <si>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</si>
  <si>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</si>
  <si>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</si>
  <si>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</si>
  <si>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</si>
  <si>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</si>
  <si>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</si>
  <si>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</si>
  <si>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</si>
  <si>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</si>
  <si>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</si>
  <si>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</si>
  <si>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</si>
  <si>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</si>
  <si>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</si>
  <si>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</si>
  <si>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</si>
  <si>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</si>
  <si>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</si>
  <si>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</si>
  <si>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</si>
  <si>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</si>
  <si>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</si>
  <si>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</si>
  <si>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</si>
  <si>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</si>
  <si>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</si>
  <si>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</si>
  <si>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</si>
  <si>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</si>
  <si>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</si>
  <si>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</si>
  <si>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</si>
  <si>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</si>
  <si>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</si>
  <si>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</si>
  <si>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</si>
  <si>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</si>
  <si>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</si>
  <si>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</si>
  <si>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</si>
  <si>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</si>
  <si>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</si>
  <si>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</si>
  <si>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</si>
  <si>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</si>
  <si>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</si>
  <si>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</si>
  <si>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</si>
  <si>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</si>
  <si>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</si>
  <si>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</si>
  <si>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</si>
  <si>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</si>
  <si>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</si>
  <si>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</si>
  <si>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</si>
  <si>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</si>
  <si>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</si>
  <si>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</si>
  <si>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</si>
  <si>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</si>
  <si>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</si>
  <si>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</si>
  <si>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</si>
  <si>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</si>
  <si>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</si>
  <si>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</si>
  <si>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</si>
  <si>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</si>
  <si>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</si>
  <si>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</si>
  <si>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</si>
  <si>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</si>
  <si>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</si>
  <si>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</si>
  <si>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</si>
  <si>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</si>
  <si>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</si>
  <si>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</si>
  <si>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</si>
  <si>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</si>
  <si>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</si>
  <si>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</si>
  <si>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</si>
  <si>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</si>
  <si>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</si>
  <si>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</si>
  <si>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</si>
  <si>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</si>
  <si>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</si>
  <si>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</si>
  <si>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</si>
  <si>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</si>
  <si>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</si>
  <si>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</si>
  <si>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</si>
  <si>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</si>
  <si>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</si>
  <si>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</si>
  <si>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</si>
  <si>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</si>
  <si>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</si>
  <si>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</si>
  <si>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</si>
  <si>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</si>
  <si>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</si>
  <si>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</si>
  <si>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</si>
  <si>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</si>
  <si>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</si>
  <si>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</si>
  <si>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</si>
  <si>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</si>
  <si>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</si>
  <si>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</si>
  <si>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</si>
  <si>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</si>
  <si>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</si>
  <si>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</si>
  <si>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</si>
  <si>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</si>
  <si>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</si>
  <si>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</si>
  <si>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</si>
  <si>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</si>
  <si>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</si>
  <si>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</si>
  <si>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</si>
  <si>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</si>
  <si>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</si>
  <si>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</si>
  <si>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</si>
  <si>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</si>
  <si>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</si>
  <si>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</si>
  <si>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</si>
  <si>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</si>
  <si>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</si>
  <si>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</si>
  <si>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</si>
  <si>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</si>
  <si>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</si>
  <si>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</si>
  <si>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</si>
  <si>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</si>
  <si>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</si>
  <si>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</si>
  <si>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</si>
  <si>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</si>
  <si>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</si>
  <si>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</si>
  <si>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</si>
  <si>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</si>
  <si>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</si>
  <si>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</si>
  <si>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</si>
  <si>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</si>
  <si>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</si>
  <si>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</si>
  <si>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</si>
  <si>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</si>
  <si>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</si>
  <si>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</si>
  <si>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</si>
  <si>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</si>
  <si>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</si>
  <si>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</si>
  <si>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</si>
  <si>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</si>
  <si>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</si>
  <si>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</si>
  <si>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</si>
  <si>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</si>
  <si>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</si>
  <si>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</si>
  <si>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</si>
  <si>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</si>
  <si>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</si>
  <si>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</si>
  <si>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</si>
  <si>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</si>
  <si>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</si>
  <si>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</si>
  <si>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</si>
  <si>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</si>
  <si>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</si>
  <si>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</si>
  <si>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</si>
  <si>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</si>
  <si>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</si>
  <si>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</si>
  <si>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</si>
  <si>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</si>
  <si>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</si>
  <si>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</si>
  <si>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</si>
  <si>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</si>
  <si>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</si>
  <si>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</si>
  <si>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</si>
  <si>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</si>
  <si>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</si>
  <si>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</si>
  <si>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</si>
  <si>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</si>
  <si>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</si>
  <si>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</si>
  <si>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</si>
  <si>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</si>
  <si>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</si>
  <si>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</si>
  <si>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</si>
  <si>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</si>
  <si>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</si>
  <si>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</si>
  <si>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</si>
  <si>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</si>
  <si>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</si>
  <si>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</si>
  <si>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</si>
  <si>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</si>
  <si>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</si>
  <si>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</si>
  <si>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</si>
  <si>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</si>
  <si>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</si>
  <si>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</si>
  <si>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</si>
  <si>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</si>
  <si>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</si>
  <si>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</si>
  <si>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</si>
  <si>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</si>
  <si>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</si>
  <si>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</si>
  <si>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</si>
  <si>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</si>
  <si>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</si>
  <si>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</si>
  <si>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</si>
  <si>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</si>
  <si>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</si>
  <si>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</si>
  <si>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</si>
  <si>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</si>
  <si>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</si>
  <si>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</si>
  <si>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</si>
  <si>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</si>
  <si>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</si>
  <si>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</si>
  <si>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</si>
  <si>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</si>
  <si>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</si>
  <si>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</si>
  <si>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</si>
  <si>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</si>
  <si>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</si>
  <si>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</si>
  <si>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</si>
  <si>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</si>
  <si>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</si>
  <si>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</si>
  <si>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</si>
  <si>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</si>
  <si>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</si>
  <si>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</si>
  <si>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</si>
  <si>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</si>
  <si>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</si>
  <si>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</si>
  <si>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</si>
  <si>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</si>
  <si>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</si>
  <si>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</si>
  <si>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</si>
  <si>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</si>
  <si>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</si>
  <si>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</si>
  <si>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</si>
  <si>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</si>
  <si>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dct cta 254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</si>
  <si>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</si>
  <si>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</si>
  <si>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</si>
  <si>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</si>
  <si>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</si>
  <si>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</si>
  <si>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</si>
  <si>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</si>
  <si>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</si>
  <si>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</si>
  <si>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</si>
  <si>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</si>
  <si>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 xml:space="preserve">    Reg. Pat. IMSS:  00000000000</t>
  </si>
  <si>
    <t>Departamento 0 (Ninguno)</t>
  </si>
  <si>
    <t>Martinez Gomez  Kent Martin</t>
  </si>
  <si>
    <t>Periodo Semana 45</t>
  </si>
  <si>
    <t>02/11/2016 AL 08/11/2016</t>
  </si>
  <si>
    <t>ARIAS OLVERA JESUS ALBERTO</t>
  </si>
  <si>
    <t>NUEVO INGRESO 3/11/2016 PAGAR 6 DIAS. SUELDO SEMANAL $1,026.76</t>
  </si>
  <si>
    <t>BAJA</t>
  </si>
  <si>
    <t>VEGA DURAN OSCAR IVAN</t>
  </si>
  <si>
    <t>NUEVO INGRESO 02/11/2016 SUELDO SEMANAL $1,026.76 PAGAR 7 DIAS</t>
  </si>
  <si>
    <t>DESCUENTO 3/6 CTA 254 POR CONCEPTO DAÑO A VEHICULO</t>
  </si>
  <si>
    <t>Periodo 45 al 45 Semanal del 02/11/2016 al 08/11/2016</t>
  </si>
  <si>
    <t>ING</t>
  </si>
  <si>
    <t>SIND</t>
  </si>
  <si>
    <t>Total Depto</t>
  </si>
  <si>
    <t>AOJ03</t>
  </si>
  <si>
    <t>VDO03</t>
  </si>
  <si>
    <t>05-A SINDICATO ASOCIACION</t>
  </si>
  <si>
    <t>Reg Pat IMSS: 00000000000</t>
  </si>
  <si>
    <t xml:space="preserve">RFC: SAT -070924-6R3 </t>
  </si>
  <si>
    <t>baja</t>
  </si>
  <si>
    <t>ROJAS FLORES JOSE ARMANDO</t>
  </si>
  <si>
    <t>RTA05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</si>
  <si>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</si>
  <si>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</si>
  <si>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</si>
  <si>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</si>
  <si>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</si>
  <si>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</si>
  <si>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</si>
  <si>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</si>
  <si>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</si>
  <si>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</si>
  <si>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</si>
  <si>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</si>
  <si>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45</t>
  </si>
  <si>
    <t>02/11/2016 al 08/11/2016</t>
  </si>
  <si>
    <t>AREA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</si>
</sst>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01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</cellStyleXfs>
  <cellXfs count="49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3" fillId="0" borderId="0" xfId="2" applyNumberFormat="1" applyFont="1" applyFill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49" fontId="3" fillId="17" borderId="0" xfId="0" applyNumberFormat="1" applyFont="1" applyFill="1"/>
    <xf numFmtId="0" fontId="3" fillId="17" borderId="0" xfId="0" applyFont="1" applyFill="1"/>
    <xf numFmtId="43" fontId="3" fillId="17" borderId="0" xfId="0" applyNumberFormat="1" applyFont="1" applyFill="1"/>
    <xf numFmtId="164" fontId="3" fillId="17" borderId="0" xfId="2" applyNumberFormat="1" applyFont="1" applyFill="1"/>
    <xf numFmtId="0" fontId="0" fillId="17" borderId="0" xfId="0" applyFill="1"/>
    <xf numFmtId="0" fontId="33" fillId="17" borderId="0" xfId="0" applyFont="1" applyFill="1"/>
    <xf numFmtId="43" fontId="0" fillId="17" borderId="0" xfId="0" applyNumberFormat="1" applyFill="1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2" fillId="2" borderId="0" xfId="2" applyFont="1" applyFill="1" applyBorder="1" applyAlignment="1">
      <alignment horizontal="center" vertical="center" wrapText="1"/>
    </xf>
    <xf numFmtId="0" fontId="14" fillId="0" borderId="0" xfId="19"/>
    <xf numFmtId="43" fontId="17" fillId="0" borderId="2" xfId="499" applyFont="1" applyBorder="1"/>
    <xf numFmtId="43" fontId="17" fillId="3" borderId="2" xfId="499" applyFont="1" applyFill="1" applyBorder="1"/>
    <xf numFmtId="43" fontId="17" fillId="0" borderId="0" xfId="499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99" applyFont="1" applyFill="1" applyAlignment="1" applyProtection="1">
      <alignment horizontal="center"/>
    </xf>
    <xf numFmtId="43" fontId="19" fillId="0" borderId="0" xfId="499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499" applyFont="1"/>
    <xf numFmtId="43" fontId="19" fillId="4" borderId="2" xfId="499" applyFont="1" applyFill="1" applyBorder="1" applyAlignment="1">
      <alignment horizontal="center" wrapText="1"/>
    </xf>
    <xf numFmtId="43" fontId="19" fillId="4" borderId="3" xfId="499" applyFont="1" applyFill="1" applyBorder="1" applyAlignment="1">
      <alignment horizontal="center" wrapText="1"/>
    </xf>
    <xf numFmtId="43" fontId="19" fillId="4" borderId="4" xfId="499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499" applyFont="1" applyFill="1" applyBorder="1"/>
    <xf numFmtId="43" fontId="19" fillId="5" borderId="2" xfId="499" applyFont="1" applyFill="1" applyBorder="1"/>
    <xf numFmtId="43" fontId="17" fillId="6" borderId="2" xfId="499" applyFont="1" applyFill="1" applyBorder="1"/>
    <xf numFmtId="43" fontId="17" fillId="7" borderId="2" xfId="499" applyFont="1" applyFill="1" applyBorder="1" applyAlignment="1">
      <alignment horizontal="center"/>
    </xf>
    <xf numFmtId="43" fontId="17" fillId="0" borderId="2" xfId="499" applyFont="1" applyFill="1" applyBorder="1" applyAlignment="1">
      <alignment horizontal="center"/>
    </xf>
    <xf numFmtId="43" fontId="17" fillId="8" borderId="2" xfId="499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499" applyFont="1" applyFill="1" applyBorder="1"/>
    <xf numFmtId="43" fontId="19" fillId="0" borderId="2" xfId="499" applyFont="1" applyFill="1" applyBorder="1"/>
    <xf numFmtId="43" fontId="19" fillId="0" borderId="5" xfId="499" applyFont="1" applyFill="1" applyBorder="1"/>
    <xf numFmtId="0" fontId="19" fillId="0" borderId="6" xfId="19" applyFont="1" applyBorder="1"/>
    <xf numFmtId="43" fontId="19" fillId="0" borderId="6" xfId="499" applyFont="1" applyBorder="1"/>
    <xf numFmtId="0" fontId="22" fillId="0" borderId="0" xfId="19" applyFont="1"/>
    <xf numFmtId="43" fontId="19" fillId="0" borderId="0" xfId="499" applyFont="1" applyBorder="1"/>
    <xf numFmtId="43" fontId="19" fillId="5" borderId="0" xfId="499" applyFont="1" applyFill="1" applyBorder="1"/>
    <xf numFmtId="43" fontId="19" fillId="4" borderId="5" xfId="499" applyFont="1" applyFill="1" applyBorder="1" applyAlignment="1">
      <alignment horizontal="center" wrapText="1"/>
    </xf>
    <xf numFmtId="43" fontId="19" fillId="4" borderId="5" xfId="499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499" applyFont="1" applyBorder="1"/>
    <xf numFmtId="43" fontId="17" fillId="3" borderId="7" xfId="499" applyFont="1" applyFill="1" applyBorder="1"/>
    <xf numFmtId="43" fontId="21" fillId="3" borderId="7" xfId="499" applyFont="1" applyFill="1" applyBorder="1"/>
    <xf numFmtId="43" fontId="19" fillId="5" borderId="7" xfId="499" applyFont="1" applyFill="1" applyBorder="1"/>
    <xf numFmtId="43" fontId="17" fillId="6" borderId="7" xfId="499" applyFont="1" applyFill="1" applyBorder="1"/>
    <xf numFmtId="43" fontId="17" fillId="7" borderId="7" xfId="499" applyFont="1" applyFill="1" applyBorder="1" applyAlignment="1">
      <alignment horizontal="center"/>
    </xf>
    <xf numFmtId="43" fontId="17" fillId="0" borderId="7" xfId="499" applyFont="1" applyFill="1" applyBorder="1" applyAlignment="1">
      <alignment horizontal="center"/>
    </xf>
    <xf numFmtId="43" fontId="17" fillId="8" borderId="7" xfId="499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499" applyFont="1" applyBorder="1"/>
    <xf numFmtId="43" fontId="17" fillId="3" borderId="8" xfId="499" applyFont="1" applyFill="1" applyBorder="1"/>
    <xf numFmtId="43" fontId="21" fillId="3" borderId="8" xfId="499" applyFont="1" applyFill="1" applyBorder="1"/>
    <xf numFmtId="43" fontId="19" fillId="5" borderId="8" xfId="499" applyFont="1" applyFill="1" applyBorder="1"/>
    <xf numFmtId="43" fontId="17" fillId="7" borderId="8" xfId="499" applyFont="1" applyFill="1" applyBorder="1" applyAlignment="1">
      <alignment horizontal="center"/>
    </xf>
    <xf numFmtId="43" fontId="17" fillId="0" borderId="8" xfId="499" applyFont="1" applyFill="1" applyBorder="1" applyAlignment="1">
      <alignment horizontal="center"/>
    </xf>
    <xf numFmtId="43" fontId="17" fillId="8" borderId="8" xfId="499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499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499" applyNumberFormat="1" applyFont="1" applyFill="1" applyBorder="1"/>
    <xf numFmtId="43" fontId="17" fillId="5" borderId="8" xfId="499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23" fillId="10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46" fillId="0" borderId="8" xfId="499" applyBorder="1"/>
    <xf numFmtId="43" fontId="46" fillId="0" borderId="8" xfId="499" applyFill="1" applyBorder="1"/>
    <xf numFmtId="0" fontId="17" fillId="11" borderId="8" xfId="19" applyFont="1" applyFill="1" applyBorder="1" applyAlignment="1">
      <alignment wrapText="1"/>
    </xf>
    <xf numFmtId="4" fontId="17" fillId="11" borderId="8" xfId="19" applyNumberFormat="1" applyFont="1" applyFill="1" applyBorder="1" applyAlignment="1">
      <alignment wrapText="1"/>
    </xf>
    <xf numFmtId="43" fontId="17" fillId="11" borderId="8" xfId="19" applyNumberFormat="1" applyFont="1" applyFill="1" applyBorder="1"/>
    <xf numFmtId="43" fontId="14" fillId="0" borderId="0" xfId="499" applyFont="1"/>
    <xf numFmtId="43" fontId="14" fillId="0" borderId="8" xfId="499" applyFont="1" applyFill="1" applyBorder="1"/>
    <xf numFmtId="43" fontId="14" fillId="0" borderId="8" xfId="499" applyFont="1" applyBorder="1"/>
    <xf numFmtId="43" fontId="14" fillId="0" borderId="8" xfId="499" applyFont="1" applyFill="1" applyBorder="1" applyAlignment="1">
      <alignment vertical="center"/>
    </xf>
    <xf numFmtId="0" fontId="19" fillId="0" borderId="8" xfId="499" applyNumberFormat="1" applyFont="1" applyFill="1" applyBorder="1" applyAlignment="1">
      <alignment horizontal="center"/>
    </xf>
    <xf numFmtId="164" fontId="42" fillId="0" borderId="8" xfId="500" applyNumberFormat="1" applyFont="1" applyFill="1" applyBorder="1" applyAlignment="1">
      <alignment horizontal="center"/>
    </xf>
    <xf numFmtId="0" fontId="17" fillId="13" borderId="8" xfId="19" applyFont="1" applyFill="1" applyBorder="1"/>
    <xf numFmtId="0" fontId="17" fillId="13" borderId="8" xfId="19" applyFont="1" applyFill="1" applyBorder="1" applyAlignment="1">
      <alignment horizontal="right"/>
    </xf>
    <xf numFmtId="165" fontId="2" fillId="13" borderId="8" xfId="19" applyNumberFormat="1" applyFont="1" applyFill="1" applyBorder="1" applyAlignment="1">
      <alignment horizontal="left" vertical="center"/>
    </xf>
    <xf numFmtId="43" fontId="14" fillId="13" borderId="8" xfId="499" applyFont="1" applyFill="1" applyBorder="1"/>
    <xf numFmtId="43" fontId="17" fillId="13" borderId="8" xfId="499" applyFont="1" applyFill="1" applyBorder="1"/>
    <xf numFmtId="43" fontId="21" fillId="13" borderId="8" xfId="499" applyFont="1" applyFill="1" applyBorder="1"/>
    <xf numFmtId="0" fontId="19" fillId="13" borderId="8" xfId="19" applyFont="1" applyFill="1" applyBorder="1"/>
    <xf numFmtId="0" fontId="17" fillId="13" borderId="8" xfId="19" applyFont="1" applyFill="1" applyBorder="1" applyAlignment="1">
      <alignment horizontal="left"/>
    </xf>
    <xf numFmtId="0" fontId="17" fillId="11" borderId="8" xfId="19" applyFont="1" applyFill="1" applyBorder="1"/>
    <xf numFmtId="0" fontId="17" fillId="11" borderId="8" xfId="19" applyFont="1" applyFill="1" applyBorder="1" applyAlignment="1">
      <alignment horizontal="right"/>
    </xf>
    <xf numFmtId="165" fontId="2" fillId="11" borderId="8" xfId="19" applyNumberFormat="1" applyFont="1" applyFill="1" applyBorder="1" applyAlignment="1">
      <alignment horizontal="left" vertical="center"/>
    </xf>
    <xf numFmtId="43" fontId="14" fillId="11" borderId="0" xfId="499" applyFont="1" applyFill="1"/>
    <xf numFmtId="43" fontId="17" fillId="11" borderId="8" xfId="499" applyFont="1" applyFill="1" applyBorder="1"/>
    <xf numFmtId="43" fontId="21" fillId="11" borderId="8" xfId="499" applyFont="1" applyFill="1" applyBorder="1"/>
    <xf numFmtId="0" fontId="19" fillId="11" borderId="8" xfId="19" applyFont="1" applyFill="1" applyBorder="1" applyAlignment="1">
      <alignment horizontal="left"/>
    </xf>
    <xf numFmtId="0" fontId="19" fillId="11" borderId="8" xfId="19" applyFont="1" applyFill="1" applyBorder="1"/>
    <xf numFmtId="43" fontId="14" fillId="11" borderId="8" xfId="499" applyFont="1" applyFill="1" applyBorder="1"/>
    <xf numFmtId="3" fontId="19" fillId="0" borderId="0" xfId="19" applyNumberFormat="1" applyFont="1" applyFill="1" applyBorder="1"/>
    <xf numFmtId="43" fontId="19" fillId="0" borderId="0" xfId="499" applyFont="1" applyFill="1" applyBorder="1" applyAlignment="1">
      <alignment horizontal="center" wrapText="1"/>
    </xf>
    <xf numFmtId="43" fontId="19" fillId="0" borderId="0" xfId="499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0" fontId="0" fillId="9" borderId="0" xfId="0" applyFill="1"/>
    <xf numFmtId="43" fontId="14" fillId="0" borderId="0" xfId="19" applyNumberFormat="1"/>
    <xf numFmtId="43" fontId="17" fillId="9" borderId="0" xfId="499" applyFont="1" applyFill="1" applyAlignment="1" applyProtection="1">
      <alignment horizontal="center"/>
    </xf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164" fontId="47" fillId="0" borderId="0" xfId="0" applyNumberFormat="1" applyFont="1"/>
    <xf numFmtId="164" fontId="0" fillId="17" borderId="0" xfId="0" applyNumberForma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13" borderId="0" xfId="0" applyFont="1" applyFill="1"/>
    <xf numFmtId="0" fontId="19" fillId="13" borderId="0" xfId="0" applyFont="1" applyFill="1"/>
    <xf numFmtId="164" fontId="33" fillId="0" borderId="0" xfId="0" applyNumberFormat="1" applyFont="1"/>
    <xf numFmtId="0" fontId="19" fillId="12" borderId="9" xfId="19" applyFont="1" applyFill="1" applyBorder="1" applyAlignment="1">
      <alignment horizontal="center"/>
    </xf>
    <xf numFmtId="43" fontId="19" fillId="4" borderId="2" xfId="499" applyFont="1" applyFill="1" applyBorder="1" applyAlignment="1">
      <alignment horizontal="center" wrapText="1"/>
    </xf>
    <xf numFmtId="43" fontId="19" fillId="4" borderId="5" xfId="499" applyFont="1" applyFill="1" applyBorder="1" applyAlignment="1">
      <alignment horizontal="center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19" fillId="12" borderId="10" xfId="19" applyFont="1" applyFill="1" applyBorder="1" applyAlignment="1">
      <alignment horizontal="center"/>
    </xf>
    <xf numFmtId="43" fontId="19" fillId="4" borderId="11" xfId="499" applyFont="1" applyFill="1" applyBorder="1" applyAlignment="1">
      <alignment horizontal="center" wrapText="1"/>
    </xf>
    <xf numFmtId="43" fontId="19" fillId="4" borderId="12" xfId="499" applyFont="1" applyFill="1" applyBorder="1" applyAlignment="1">
      <alignment horizontal="center" wrapText="1"/>
    </xf>
    <xf numFmtId="0" fontId="19" fillId="12" borderId="4" xfId="1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10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49" fillId="0" borderId="20" xfId="0" applyFont="1" applyBorder="1"/>
    <xf numFmtId="0" fontId="48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49" fillId="0" borderId="20" xfId="0" applyNumberFormat="1" applyFont="1" applyBorder="1"/>
    <xf numFmtId="0" fontId="50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48" fillId="0" borderId="22" xfId="111" applyFont="1" applyBorder="1"/>
  </cellXfs>
  <cellStyles count="501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oneda" xfId="18" builtinId="4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5"/>
  <sheetViews>
    <sheetView workbookViewId="0">
      <pane xSplit="2" ySplit="8" topLeftCell="H42" activePane="bottomRight" state="frozen"/>
      <selection pane="topRight" activeCell="C1" sqref="C1"/>
      <selection pane="bottomLeft" activeCell="A9" sqref="A9"/>
      <selection pane="bottomRight" activeCell="R33" sqref="R33"/>
    </sheetView>
  </sheetViews>
  <sheetFormatPr baseColWidth="10" defaultRowHeight="15"/>
  <cols>
    <col min="1" max="1" width="12.28515625" style="2" customWidth="1"/>
    <col min="2" max="2" width="22" style="1" customWidth="1"/>
    <col min="3" max="3" width="13.5703125" style="1" bestFit="1" customWidth="1"/>
    <col min="4" max="4" width="11.140625" style="1" bestFit="1" customWidth="1"/>
    <col min="5" max="5" width="2.5703125" style="1" hidden="1" customWidth="1"/>
    <col min="6" max="6" width="11.140625" style="1" bestFit="1" customWidth="1"/>
    <col min="7" max="7" width="9.42578125" style="1" bestFit="1" customWidth="1"/>
    <col min="8" max="8" width="9.7109375" style="1" bestFit="1" customWidth="1"/>
    <col min="9" max="9" width="8.7109375" style="1" bestFit="1" customWidth="1"/>
    <col min="10" max="10" width="9.28515625" style="1" bestFit="1" customWidth="1"/>
    <col min="11" max="11" width="7.85546875" style="1" bestFit="1" customWidth="1"/>
    <col min="12" max="12" width="8.7109375" style="1" bestFit="1" customWidth="1"/>
    <col min="13" max="13" width="4.85546875" style="210" bestFit="1" customWidth="1"/>
    <col min="14" max="15" width="9.5703125" style="1" bestFit="1" customWidth="1"/>
    <col min="16" max="16" width="13.5703125" style="1" customWidth="1"/>
    <col min="17" max="17" width="6" style="1" customWidth="1"/>
    <col min="18" max="18" width="28.7109375" style="228" customWidth="1"/>
    <col min="19" max="19" width="46.7109375" style="228" bestFit="1" customWidth="1"/>
    <col min="20" max="20" width="8.28515625" style="228" bestFit="1" customWidth="1"/>
    <col min="21" max="21" width="19.5703125" style="228" bestFit="1" customWidth="1"/>
    <col min="22" max="22" width="25" style="228" bestFit="1" customWidth="1"/>
    <col min="23" max="23" width="14" style="268" bestFit="1" customWidth="1"/>
    <col min="24" max="24" width="20.7109375" style="268" bestFit="1" customWidth="1"/>
    <col min="25" max="25" width="22.5703125" style="268" bestFit="1" customWidth="1"/>
    <col min="26" max="26" width="12.85546875" style="268" customWidth="1"/>
    <col min="27" max="27" width="22.28515625" style="269" bestFit="1" customWidth="1"/>
    <col min="28" max="28" width="22.28515625" style="268" bestFit="1" customWidth="1"/>
    <col min="29" max="31" width="10.28515625" style="268" bestFit="1" customWidth="1"/>
    <col min="32" max="32" width="22.28515625" style="268" bestFit="1" customWidth="1"/>
    <col min="33" max="33" width="11" style="268" bestFit="1" customWidth="1"/>
    <col min="34" max="34" width="20.28515625" style="269" bestFit="1" customWidth="1"/>
    <col min="35" max="35" width="23" style="268" bestFit="1" customWidth="1"/>
    <col min="36" max="36" width="16.7109375" style="269" bestFit="1" customWidth="1"/>
    <col min="37" max="37" width="23.7109375" style="268" bestFit="1" customWidth="1"/>
    <col min="38" max="38" width="16.5703125" style="268" bestFit="1" customWidth="1"/>
    <col min="39" max="39" width="9.7109375" style="269" bestFit="1" customWidth="1"/>
    <col min="40" max="40" width="18.42578125" style="228" bestFit="1" customWidth="1"/>
    <col min="41" max="41" width="13.5703125" style="228" bestFit="1" customWidth="1"/>
    <col min="42" max="42" width="14.5703125" style="228" bestFit="1" customWidth="1"/>
    <col min="43" max="43" width="67.140625" style="228" bestFit="1" customWidth="1"/>
    <col min="44" max="44" width="23.85546875" style="228" bestFit="1" customWidth="1"/>
    <col min="45" max="46" width="11.5703125" style="228"/>
    <col min="47" max="47" width="29" style="228" bestFit="1" customWidth="1"/>
    <col min="48" max="16384" width="11.42578125" style="1"/>
  </cols>
  <sheetData>
    <row r="1" spans="1:59" ht="18" customHeight="1">
      <c r="A1" s="99" t="s">
        <v>0</v>
      </c>
      <c r="B1" s="101" t="s">
        <v>82</v>
      </c>
      <c r="C1" s="96"/>
      <c r="D1" s="112"/>
      <c r="E1" s="112"/>
      <c r="F1" s="464" t="s">
        <v>242</v>
      </c>
      <c r="G1" s="464"/>
      <c r="H1" s="464"/>
      <c r="I1" s="464"/>
      <c r="J1" s="464"/>
      <c r="K1" s="464"/>
      <c r="L1" s="464"/>
      <c r="M1" s="202"/>
      <c r="N1" s="124"/>
      <c r="O1" s="124"/>
      <c r="P1" s="124"/>
      <c r="R1" s="306" t="s">
        <v>243</v>
      </c>
      <c r="S1" s="306"/>
      <c r="T1" s="306"/>
      <c r="U1" s="306"/>
      <c r="V1" s="307"/>
      <c r="W1" s="308"/>
      <c r="X1" s="308"/>
      <c r="Y1" s="308"/>
      <c r="Z1" s="308"/>
      <c r="AA1" s="309"/>
      <c r="AB1" s="308"/>
      <c r="AC1" s="308"/>
      <c r="AD1" s="308"/>
      <c r="AE1" s="308"/>
      <c r="AF1" s="308"/>
      <c r="AG1" s="308"/>
      <c r="AH1" s="309"/>
      <c r="AI1" s="308"/>
      <c r="AJ1" s="309"/>
      <c r="AK1" s="308"/>
      <c r="AL1" s="308"/>
      <c r="AM1" s="309"/>
      <c r="AN1" s="310"/>
      <c r="AO1" s="310"/>
      <c r="AP1" s="310"/>
      <c r="AQ1" s="311"/>
      <c r="AR1" s="412"/>
      <c r="AS1" s="223"/>
      <c r="AT1" s="223">
        <v>146.68</v>
      </c>
      <c r="AU1" s="223"/>
    </row>
    <row r="2" spans="1:59" ht="24.95" customHeight="1">
      <c r="A2" s="100" t="s">
        <v>1</v>
      </c>
      <c r="B2" s="232" t="s">
        <v>2</v>
      </c>
      <c r="C2" s="96"/>
      <c r="D2" s="112"/>
      <c r="E2" s="112"/>
      <c r="F2" s="115"/>
      <c r="G2" s="115"/>
      <c r="H2" s="115"/>
      <c r="I2" s="115"/>
      <c r="J2" s="115"/>
      <c r="K2" s="115"/>
      <c r="L2" s="115"/>
      <c r="M2" s="202"/>
      <c r="N2" s="124"/>
      <c r="O2" s="124"/>
      <c r="P2" s="124"/>
      <c r="R2" s="312" t="s">
        <v>83</v>
      </c>
      <c r="S2" s="312"/>
      <c r="T2" s="312"/>
      <c r="U2" s="312"/>
      <c r="V2" s="313"/>
      <c r="W2" s="308"/>
      <c r="X2" s="308"/>
      <c r="Y2" s="308"/>
      <c r="Z2" s="308" t="s">
        <v>9123</v>
      </c>
      <c r="AA2" s="309"/>
      <c r="AB2" s="308" t="s">
        <v>84</v>
      </c>
      <c r="AC2" s="308"/>
      <c r="AD2" s="308"/>
      <c r="AE2" s="308"/>
      <c r="AF2" s="308"/>
      <c r="AG2" s="308"/>
      <c r="AH2" s="309"/>
      <c r="AI2" s="308" t="s">
        <v>9124</v>
      </c>
      <c r="AJ2" s="309"/>
      <c r="AK2" s="308"/>
      <c r="AL2" s="308"/>
      <c r="AM2" s="309"/>
      <c r="AN2" s="310"/>
      <c r="AO2" s="310"/>
      <c r="AP2" s="310"/>
      <c r="AQ2" s="412">
        <v>1026.76</v>
      </c>
      <c r="AR2" s="412">
        <f>+AQ2/7</f>
        <v>146.68</v>
      </c>
      <c r="AS2" s="224">
        <f>+AR2*7</f>
        <v>1026.76</v>
      </c>
      <c r="AT2" s="224">
        <f>+AS2-AT1</f>
        <v>880.07999999999993</v>
      </c>
      <c r="AU2" s="223"/>
    </row>
    <row r="3" spans="1:59" ht="15.75">
      <c r="A3" s="96"/>
      <c r="B3" s="233" t="s">
        <v>3</v>
      </c>
      <c r="C3" s="96"/>
      <c r="D3" s="112"/>
      <c r="E3" s="112"/>
      <c r="F3" s="115"/>
      <c r="G3" s="115"/>
      <c r="H3" s="115"/>
      <c r="I3" s="115"/>
      <c r="J3" s="115"/>
      <c r="K3" s="115"/>
      <c r="L3" s="115"/>
      <c r="M3" s="202"/>
      <c r="N3" s="124"/>
      <c r="O3" s="124"/>
      <c r="P3" s="124"/>
      <c r="R3" s="314" t="s">
        <v>9114</v>
      </c>
      <c r="S3" s="314"/>
      <c r="T3" s="314"/>
      <c r="U3" s="314"/>
      <c r="V3" s="315"/>
      <c r="W3" s="308"/>
      <c r="X3" s="308"/>
      <c r="Y3" s="308"/>
      <c r="Z3" s="415" t="s">
        <v>93</v>
      </c>
      <c r="AA3" s="309"/>
      <c r="AB3" s="308"/>
      <c r="AC3" s="308"/>
      <c r="AD3" s="308"/>
      <c r="AE3" s="308"/>
      <c r="AF3" s="308"/>
      <c r="AG3" s="308"/>
      <c r="AH3" s="309"/>
      <c r="AI3" s="415" t="s">
        <v>219</v>
      </c>
      <c r="AJ3" s="309"/>
      <c r="AK3" s="308"/>
      <c r="AL3" s="308"/>
      <c r="AM3" s="309"/>
      <c r="AN3" s="310"/>
      <c r="AO3" s="310"/>
      <c r="AP3" s="310"/>
      <c r="AQ3" s="311"/>
      <c r="AR3" s="310"/>
      <c r="AS3" s="223"/>
      <c r="AT3" s="223"/>
      <c r="AU3" s="223"/>
    </row>
    <row r="4" spans="1:59">
      <c r="A4" s="96"/>
      <c r="B4" s="234" t="s">
        <v>9122</v>
      </c>
      <c r="C4" s="96"/>
      <c r="D4" s="112"/>
      <c r="E4" s="112"/>
      <c r="F4" s="115"/>
      <c r="G4" s="115"/>
      <c r="H4" s="115"/>
      <c r="I4" s="115"/>
      <c r="J4" s="115"/>
      <c r="K4" s="115"/>
      <c r="L4" s="115"/>
      <c r="M4" s="202"/>
      <c r="N4" s="124"/>
      <c r="O4" s="124"/>
      <c r="P4" s="124"/>
      <c r="R4" s="316" t="s">
        <v>9115</v>
      </c>
      <c r="S4" s="316"/>
      <c r="T4" s="316"/>
      <c r="U4" s="316"/>
      <c r="V4" s="316"/>
      <c r="W4" s="305"/>
      <c r="X4" s="305"/>
      <c r="Y4" s="305"/>
      <c r="Z4" s="305"/>
      <c r="AA4" s="317"/>
      <c r="AB4" s="305"/>
      <c r="AC4" s="305"/>
      <c r="AD4" s="305"/>
      <c r="AE4" s="305"/>
      <c r="AF4" s="305"/>
      <c r="AG4" s="305"/>
      <c r="AH4" s="317"/>
      <c r="AI4" s="305"/>
      <c r="AJ4" s="317"/>
      <c r="AK4" s="305"/>
      <c r="AL4" s="305"/>
      <c r="AM4" s="317"/>
      <c r="AN4" s="316"/>
      <c r="AO4" s="316"/>
      <c r="AP4" s="316"/>
      <c r="AQ4" s="316"/>
      <c r="AR4" s="316"/>
      <c r="AS4" s="223"/>
      <c r="AT4" s="223"/>
      <c r="AU4" s="223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</row>
    <row r="5" spans="1:59">
      <c r="A5" s="96"/>
      <c r="B5" s="102" t="s">
        <v>239</v>
      </c>
      <c r="C5" s="96"/>
      <c r="D5" s="112"/>
      <c r="E5" s="112"/>
      <c r="F5" s="115"/>
      <c r="G5" s="115"/>
      <c r="H5" s="115"/>
      <c r="I5" s="115"/>
      <c r="J5" s="115"/>
      <c r="K5" s="115"/>
      <c r="L5" s="115"/>
      <c r="M5" s="202"/>
      <c r="N5" s="124"/>
      <c r="O5" s="124"/>
      <c r="P5" s="124"/>
      <c r="R5" s="456" t="s">
        <v>87</v>
      </c>
      <c r="S5" s="456" t="s">
        <v>88</v>
      </c>
      <c r="T5" s="456" t="s">
        <v>89</v>
      </c>
      <c r="U5" s="376"/>
      <c r="V5" s="456" t="s">
        <v>90</v>
      </c>
      <c r="W5" s="318"/>
      <c r="X5" s="454" t="s">
        <v>91</v>
      </c>
      <c r="Y5" s="454" t="s">
        <v>92</v>
      </c>
      <c r="Z5" s="454" t="s">
        <v>93</v>
      </c>
      <c r="AA5" s="454" t="s">
        <v>94</v>
      </c>
      <c r="AB5" s="454" t="s">
        <v>95</v>
      </c>
      <c r="AC5" s="318"/>
      <c r="AD5" s="454" t="s">
        <v>96</v>
      </c>
      <c r="AE5" s="454" t="s">
        <v>97</v>
      </c>
      <c r="AF5" s="454" t="s">
        <v>98</v>
      </c>
      <c r="AG5" s="454" t="s">
        <v>99</v>
      </c>
      <c r="AH5" s="454" t="s">
        <v>100</v>
      </c>
      <c r="AI5" s="454" t="s">
        <v>101</v>
      </c>
      <c r="AJ5" s="454" t="s">
        <v>102</v>
      </c>
      <c r="AK5" s="454" t="s">
        <v>103</v>
      </c>
      <c r="AL5" s="454" t="s">
        <v>104</v>
      </c>
      <c r="AM5" s="454" t="s">
        <v>105</v>
      </c>
      <c r="AN5" s="466" t="s">
        <v>106</v>
      </c>
      <c r="AO5" s="467"/>
      <c r="AP5" s="319"/>
      <c r="AQ5" s="468" t="s">
        <v>107</v>
      </c>
      <c r="AR5" s="465" t="s">
        <v>108</v>
      </c>
      <c r="AS5" s="223"/>
      <c r="AT5" s="223"/>
      <c r="AU5" s="223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</row>
    <row r="6" spans="1:59">
      <c r="A6" s="96"/>
      <c r="B6" s="102" t="s">
        <v>5</v>
      </c>
      <c r="C6" s="96"/>
      <c r="D6" s="112"/>
      <c r="E6" s="112"/>
      <c r="F6" s="115"/>
      <c r="G6" s="115"/>
      <c r="H6" s="115"/>
      <c r="I6" s="115"/>
      <c r="J6" s="115"/>
      <c r="K6" s="115"/>
      <c r="L6" s="115"/>
      <c r="M6" s="202"/>
      <c r="N6" s="124"/>
      <c r="O6" s="124"/>
      <c r="P6" s="124"/>
      <c r="R6" s="457"/>
      <c r="S6" s="457"/>
      <c r="T6" s="457"/>
      <c r="U6" s="377" t="s">
        <v>109</v>
      </c>
      <c r="V6" s="457"/>
      <c r="W6" s="343" t="s">
        <v>110</v>
      </c>
      <c r="X6" s="455"/>
      <c r="Y6" s="455"/>
      <c r="Z6" s="455"/>
      <c r="AA6" s="455"/>
      <c r="AB6" s="455"/>
      <c r="AC6" s="343" t="s">
        <v>111</v>
      </c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344" t="s">
        <v>112</v>
      </c>
      <c r="AO6" s="344" t="s">
        <v>113</v>
      </c>
      <c r="AP6" s="320" t="s">
        <v>114</v>
      </c>
      <c r="AQ6" s="468"/>
      <c r="AR6" s="465"/>
      <c r="AS6" s="223"/>
      <c r="AT6" s="223"/>
      <c r="AU6" s="223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</row>
    <row r="7" spans="1:59" ht="15" customHeight="1">
      <c r="D7" s="112"/>
      <c r="E7" s="112"/>
      <c r="F7" s="458" t="s">
        <v>208</v>
      </c>
      <c r="G7" s="459"/>
      <c r="H7" s="459"/>
      <c r="I7" s="459"/>
      <c r="J7" s="459"/>
      <c r="K7" s="459"/>
      <c r="L7" s="460"/>
      <c r="M7" s="203"/>
      <c r="N7" s="461" t="s">
        <v>208</v>
      </c>
      <c r="O7" s="462"/>
      <c r="P7" s="463"/>
      <c r="R7" s="409"/>
      <c r="S7" s="409"/>
      <c r="T7" s="409"/>
      <c r="U7" s="409"/>
      <c r="V7" s="409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1"/>
      <c r="AO7" s="411"/>
      <c r="AP7" s="411"/>
      <c r="AQ7" s="412"/>
      <c r="AR7" s="412"/>
      <c r="AS7" s="223"/>
      <c r="AT7" s="223"/>
      <c r="AU7" s="223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</row>
    <row r="8" spans="1:59" s="3" customFormat="1" ht="35.25" thickBot="1">
      <c r="A8" s="104" t="s">
        <v>6</v>
      </c>
      <c r="B8" s="105" t="s">
        <v>7</v>
      </c>
      <c r="C8" s="106" t="s">
        <v>10</v>
      </c>
      <c r="D8" s="114" t="s">
        <v>10</v>
      </c>
      <c r="E8" s="113"/>
      <c r="F8" s="116" t="s">
        <v>10</v>
      </c>
      <c r="G8" s="116" t="s">
        <v>240</v>
      </c>
      <c r="H8" s="116" t="s">
        <v>209</v>
      </c>
      <c r="I8" s="116" t="s">
        <v>210</v>
      </c>
      <c r="J8" s="116" t="s">
        <v>211</v>
      </c>
      <c r="K8" s="116" t="s">
        <v>212</v>
      </c>
      <c r="L8" s="116" t="s">
        <v>213</v>
      </c>
      <c r="M8" s="204"/>
      <c r="N8" s="159" t="s">
        <v>214</v>
      </c>
      <c r="O8" s="159" t="s">
        <v>212</v>
      </c>
      <c r="P8" s="159" t="s">
        <v>213</v>
      </c>
      <c r="R8" s="409"/>
      <c r="S8" s="409"/>
      <c r="T8" s="409"/>
      <c r="U8" s="409"/>
      <c r="V8" s="409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1"/>
      <c r="AO8" s="411"/>
      <c r="AP8" s="411"/>
      <c r="AQ8" s="412"/>
      <c r="AR8" s="412"/>
      <c r="AS8" s="223"/>
      <c r="AT8" s="223"/>
      <c r="AU8" s="223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</row>
    <row r="9" spans="1:59" s="195" customFormat="1" ht="15.75" thickTop="1">
      <c r="A9" s="192"/>
      <c r="B9" s="193"/>
      <c r="C9" s="194"/>
      <c r="D9" s="194"/>
      <c r="F9" s="196"/>
      <c r="G9" s="196"/>
      <c r="H9" s="196"/>
      <c r="I9" s="196"/>
      <c r="J9" s="196"/>
      <c r="K9" s="196"/>
      <c r="L9" s="196"/>
      <c r="M9" s="205"/>
      <c r="N9" s="196"/>
      <c r="O9" s="196"/>
      <c r="P9" s="196"/>
      <c r="R9" s="409"/>
      <c r="S9" s="409"/>
      <c r="T9" s="409"/>
      <c r="U9" s="409"/>
      <c r="V9" s="409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1"/>
      <c r="AO9" s="411"/>
      <c r="AP9" s="411"/>
      <c r="AQ9" s="412"/>
      <c r="AR9" s="412"/>
      <c r="AS9" s="223"/>
      <c r="AT9" s="223"/>
      <c r="AU9" s="223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</row>
    <row r="10" spans="1:59" s="195" customFormat="1">
      <c r="A10" s="192"/>
      <c r="B10" s="193"/>
      <c r="C10" s="194"/>
      <c r="D10" s="194"/>
      <c r="F10" s="196"/>
      <c r="G10" s="196"/>
      <c r="H10" s="196"/>
      <c r="I10" s="196"/>
      <c r="J10" s="196"/>
      <c r="K10" s="196"/>
      <c r="L10" s="196"/>
      <c r="M10" s="205"/>
      <c r="N10" s="196"/>
      <c r="O10" s="196"/>
      <c r="P10" s="196"/>
      <c r="R10" s="409"/>
      <c r="S10" s="409"/>
      <c r="T10" s="409"/>
      <c r="U10" s="409"/>
      <c r="V10" s="409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1"/>
      <c r="AO10" s="411"/>
      <c r="AP10" s="411"/>
      <c r="AQ10" s="412"/>
      <c r="AR10" s="412"/>
      <c r="AS10" s="224"/>
      <c r="AT10" s="224"/>
      <c r="AU10" s="224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3" customFormat="1" ht="15" customHeight="1">
      <c r="A11" s="117" t="s">
        <v>17</v>
      </c>
      <c r="B11" s="120"/>
      <c r="C11" s="120"/>
      <c r="D11" s="120"/>
      <c r="E11" s="120"/>
      <c r="F11" s="124"/>
      <c r="G11" s="124"/>
      <c r="H11" s="124"/>
      <c r="I11" s="124"/>
      <c r="J11" s="124"/>
      <c r="K11" s="124"/>
      <c r="L11" s="124"/>
      <c r="M11" s="206"/>
      <c r="N11" s="124"/>
      <c r="O11" s="124"/>
      <c r="P11" s="124"/>
      <c r="R11" s="409"/>
      <c r="S11" s="409"/>
      <c r="T11" s="409"/>
      <c r="U11" s="409"/>
      <c r="V11" s="409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1"/>
      <c r="AO11" s="411"/>
      <c r="AP11" s="411"/>
      <c r="AQ11" s="412"/>
      <c r="AR11" s="412"/>
      <c r="AS11" s="225"/>
      <c r="AT11" s="225"/>
      <c r="AU11" s="225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3" customFormat="1">
      <c r="A12" s="118"/>
      <c r="D12" s="120"/>
      <c r="E12" s="120"/>
      <c r="F12" s="122"/>
      <c r="G12" s="122"/>
      <c r="H12" s="122"/>
      <c r="I12" s="122"/>
      <c r="J12" s="122"/>
      <c r="K12" s="122"/>
      <c r="L12" s="122"/>
      <c r="M12" s="207"/>
      <c r="N12" s="122"/>
      <c r="O12" s="122"/>
      <c r="P12" s="122"/>
      <c r="R12" s="409" t="s">
        <v>9148</v>
      </c>
      <c r="S12" s="409"/>
      <c r="T12" s="409"/>
      <c r="U12" s="409"/>
      <c r="V12" s="409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1"/>
      <c r="AO12" s="411"/>
      <c r="AP12" s="411"/>
      <c r="AQ12" s="412"/>
      <c r="AR12" s="412"/>
      <c r="AS12" s="225"/>
      <c r="AT12" s="225"/>
      <c r="AU12" s="225"/>
      <c r="AV12" s="1" t="s">
        <v>9084</v>
      </c>
      <c r="AW12" s="1" t="s">
        <v>9085</v>
      </c>
      <c r="AX12" s="1" t="s">
        <v>9086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3" customFormat="1">
      <c r="A13" s="118" t="s">
        <v>18</v>
      </c>
      <c r="B13" s="123" t="s">
        <v>19</v>
      </c>
      <c r="C13" s="121">
        <f>+INGENIERIA!E13</f>
        <v>1026.76</v>
      </c>
      <c r="D13" s="151">
        <f>+W13</f>
        <v>7507.25</v>
      </c>
      <c r="E13" s="120"/>
      <c r="F13" s="122">
        <f>+INGENIERIA!E13</f>
        <v>1026.76</v>
      </c>
      <c r="G13" s="122">
        <f>-Z13-AF13</f>
        <v>-45.13</v>
      </c>
      <c r="H13" s="122">
        <f>+INGENIERIA!E13*2%</f>
        <v>20.5352</v>
      </c>
      <c r="I13" s="122">
        <f>+F13*7.5%</f>
        <v>77.006999999999991</v>
      </c>
      <c r="J13" s="122">
        <f>SUM(F13:I13)</f>
        <v>1079.1722</v>
      </c>
      <c r="K13" s="122">
        <f>+J13*0.16</f>
        <v>172.667552</v>
      </c>
      <c r="L13" s="122">
        <f>+J13+K13</f>
        <v>1251.8397519999999</v>
      </c>
      <c r="M13" s="206"/>
      <c r="N13" s="122">
        <f>+D13</f>
        <v>7507.25</v>
      </c>
      <c r="O13" s="122">
        <f>+N13*0.16</f>
        <v>1201.1600000000001</v>
      </c>
      <c r="P13" s="122">
        <f>+N13+O13</f>
        <v>8708.41</v>
      </c>
      <c r="Q13" s="226" t="str">
        <f>IF(S13=B13,"si","no")</f>
        <v>si</v>
      </c>
      <c r="R13" s="355" t="s">
        <v>115</v>
      </c>
      <c r="S13" s="364" t="s">
        <v>116</v>
      </c>
      <c r="T13" s="356" t="s">
        <v>117</v>
      </c>
      <c r="U13" s="378">
        <v>41575</v>
      </c>
      <c r="V13" s="355" t="s">
        <v>118</v>
      </c>
      <c r="W13" s="386">
        <v>7507.25</v>
      </c>
      <c r="X13" s="358"/>
      <c r="Y13" s="358"/>
      <c r="Z13" s="359">
        <v>45.13</v>
      </c>
      <c r="AA13" s="360">
        <v>7462.12</v>
      </c>
      <c r="AB13" s="390"/>
      <c r="AC13" s="390"/>
      <c r="AD13" s="361"/>
      <c r="AE13" s="361"/>
      <c r="AF13" s="357"/>
      <c r="AG13" s="357">
        <v>0</v>
      </c>
      <c r="AH13" s="360">
        <v>7462.12</v>
      </c>
      <c r="AI13" s="362">
        <v>746.21199999999999</v>
      </c>
      <c r="AJ13" s="360">
        <v>6715.9079999999994</v>
      </c>
      <c r="AK13" s="363">
        <v>0</v>
      </c>
      <c r="AL13" s="362" t="e">
        <v>#REF!</v>
      </c>
      <c r="AM13" s="360" t="e">
        <v>#REF!</v>
      </c>
      <c r="AN13" s="380"/>
      <c r="AO13" s="374"/>
      <c r="AP13" s="379">
        <v>-6715.9079999999994</v>
      </c>
      <c r="AQ13" s="373" t="s">
        <v>119</v>
      </c>
      <c r="AR13" s="364" t="s">
        <v>120</v>
      </c>
      <c r="AS13" s="226" t="str">
        <f>IF(AU13=B13,"si","no")</f>
        <v>si</v>
      </c>
      <c r="AT13" s="227" t="s">
        <v>18</v>
      </c>
      <c r="AU13" s="180" t="s">
        <v>19</v>
      </c>
      <c r="AV13" s="161">
        <f>+INGENIERIA!E13+SINDICATO!E13</f>
        <v>8534.01</v>
      </c>
      <c r="AW13" s="161">
        <f>+AA13</f>
        <v>7462.12</v>
      </c>
      <c r="AX13" s="161">
        <f>+AV13-AW13-INGENIERIA!E13-INGENIERIA!L13</f>
        <v>3.3395508580724709E-13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3" customFormat="1">
      <c r="A14" s="118" t="s">
        <v>20</v>
      </c>
      <c r="B14" s="123" t="s">
        <v>21</v>
      </c>
      <c r="C14" s="121">
        <f>+INGENIERIA!E14</f>
        <v>1026.76</v>
      </c>
      <c r="D14" s="151">
        <f t="shared" ref="D14:D48" si="0">+W14</f>
        <v>1000.03</v>
      </c>
      <c r="E14" s="120"/>
      <c r="F14" s="122">
        <f>+INGENIERIA!E14</f>
        <v>1026.76</v>
      </c>
      <c r="G14" s="122">
        <f t="shared" ref="G14:G48" si="1">-Z14</f>
        <v>-45.13</v>
      </c>
      <c r="H14" s="122">
        <f>+INGENIERIA!E14*2%</f>
        <v>20.5352</v>
      </c>
      <c r="I14" s="122">
        <f t="shared" ref="I14:I20" si="2">+F14*7.5%</f>
        <v>77.006999999999991</v>
      </c>
      <c r="J14" s="122">
        <f t="shared" ref="J14:J20" si="3">SUM(F14:I14)</f>
        <v>1079.1722</v>
      </c>
      <c r="K14" s="122">
        <f t="shared" ref="K14:K20" si="4">+J14*0.16</f>
        <v>172.667552</v>
      </c>
      <c r="L14" s="122">
        <f t="shared" ref="L14:L20" si="5">+J14+K14</f>
        <v>1251.8397519999999</v>
      </c>
      <c r="M14" s="206"/>
      <c r="N14" s="122">
        <f t="shared" ref="N14:N20" si="6">+D14</f>
        <v>1000.03</v>
      </c>
      <c r="O14" s="122">
        <f t="shared" ref="O14:O20" si="7">+N14*0.16</f>
        <v>160.00479999999999</v>
      </c>
      <c r="P14" s="122">
        <f t="shared" ref="P14:P20" si="8">+N14+O14</f>
        <v>1160.0347999999999</v>
      </c>
      <c r="Q14" s="226" t="str">
        <f t="shared" ref="Q14:Q48" si="9">IF(S14=B14,"si","no")</f>
        <v>si</v>
      </c>
      <c r="R14" s="355" t="s">
        <v>115</v>
      </c>
      <c r="S14" s="364" t="s">
        <v>121</v>
      </c>
      <c r="T14" s="356" t="s">
        <v>122</v>
      </c>
      <c r="U14" s="378">
        <v>42310</v>
      </c>
      <c r="V14" s="355" t="s">
        <v>118</v>
      </c>
      <c r="W14" s="381">
        <v>1000.03</v>
      </c>
      <c r="X14" s="357"/>
      <c r="Y14" s="357"/>
      <c r="Z14" s="359">
        <v>45.13</v>
      </c>
      <c r="AA14" s="360">
        <v>954.9</v>
      </c>
      <c r="AB14" s="390"/>
      <c r="AC14" s="390"/>
      <c r="AD14" s="361"/>
      <c r="AE14" s="361"/>
      <c r="AF14" s="357"/>
      <c r="AG14" s="357">
        <v>0</v>
      </c>
      <c r="AH14" s="360">
        <v>954.9</v>
      </c>
      <c r="AI14" s="362">
        <v>0</v>
      </c>
      <c r="AJ14" s="360">
        <v>954.9</v>
      </c>
      <c r="AK14" s="363">
        <v>95.490000000000009</v>
      </c>
      <c r="AL14" s="362" t="e">
        <v>#REF!</v>
      </c>
      <c r="AM14" s="360" t="e">
        <v>#REF!</v>
      </c>
      <c r="AN14" s="380"/>
      <c r="AO14" s="374"/>
      <c r="AP14" s="379">
        <v>-954.9</v>
      </c>
      <c r="AQ14" s="364"/>
      <c r="AR14" s="364" t="s">
        <v>123</v>
      </c>
      <c r="AS14" s="226" t="str">
        <f t="shared" ref="AS14:AS48" si="10">IF(AU14=B14,"si","no")</f>
        <v>si</v>
      </c>
      <c r="AT14" s="227" t="s">
        <v>20</v>
      </c>
      <c r="AU14" s="180" t="s">
        <v>21</v>
      </c>
      <c r="AV14" s="161">
        <f>+INGENIERIA!E14+SINDICATO!E14</f>
        <v>2026.79</v>
      </c>
      <c r="AW14" s="161">
        <f t="shared" ref="AW14:AW48" si="11">+AA14</f>
        <v>954.9</v>
      </c>
      <c r="AX14" s="161">
        <f>+AV14-AW14-INGENIERIA!E14-INGENIERIA!L14</f>
        <v>-1.2079226507921703E-13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3" customFormat="1">
      <c r="A15" s="118" t="s">
        <v>22</v>
      </c>
      <c r="B15" s="123" t="s">
        <v>23</v>
      </c>
      <c r="C15" s="121">
        <f>+INGENIERIA!E15</f>
        <v>1026.76</v>
      </c>
      <c r="D15" s="151">
        <f t="shared" si="0"/>
        <v>5260.38</v>
      </c>
      <c r="E15" s="120"/>
      <c r="F15" s="122">
        <f>+INGENIERIA!E15</f>
        <v>1026.76</v>
      </c>
      <c r="G15" s="122">
        <f t="shared" si="1"/>
        <v>-45.13</v>
      </c>
      <c r="H15" s="122">
        <f>+INGENIERIA!E15*2%</f>
        <v>20.5352</v>
      </c>
      <c r="I15" s="122">
        <f t="shared" si="2"/>
        <v>77.006999999999991</v>
      </c>
      <c r="J15" s="122">
        <f t="shared" si="3"/>
        <v>1079.1722</v>
      </c>
      <c r="K15" s="122">
        <f t="shared" si="4"/>
        <v>172.667552</v>
      </c>
      <c r="L15" s="122">
        <f t="shared" si="5"/>
        <v>1251.8397519999999</v>
      </c>
      <c r="M15" s="206"/>
      <c r="N15" s="122">
        <f t="shared" si="6"/>
        <v>5260.38</v>
      </c>
      <c r="O15" s="122">
        <f t="shared" si="7"/>
        <v>841.66079999999999</v>
      </c>
      <c r="P15" s="122">
        <f t="shared" si="8"/>
        <v>6102.0407999999998</v>
      </c>
      <c r="Q15" s="226" t="str">
        <f t="shared" si="9"/>
        <v>si</v>
      </c>
      <c r="R15" s="355" t="s">
        <v>115</v>
      </c>
      <c r="S15" s="364" t="s">
        <v>124</v>
      </c>
      <c r="T15" s="356" t="s">
        <v>125</v>
      </c>
      <c r="U15" s="378">
        <v>42215</v>
      </c>
      <c r="V15" s="355" t="s">
        <v>118</v>
      </c>
      <c r="W15" s="386">
        <v>5260.38</v>
      </c>
      <c r="X15" s="357"/>
      <c r="Y15" s="357"/>
      <c r="Z15" s="359">
        <v>45.13</v>
      </c>
      <c r="AA15" s="360">
        <v>5215.25</v>
      </c>
      <c r="AB15" s="390"/>
      <c r="AC15" s="390"/>
      <c r="AD15" s="361"/>
      <c r="AE15" s="361"/>
      <c r="AF15" s="357"/>
      <c r="AG15" s="357">
        <v>465</v>
      </c>
      <c r="AH15" s="360">
        <v>4750.25</v>
      </c>
      <c r="AI15" s="362">
        <v>521.52499999999998</v>
      </c>
      <c r="AJ15" s="360">
        <v>4228.7250000000004</v>
      </c>
      <c r="AK15" s="363">
        <v>0</v>
      </c>
      <c r="AL15" s="362" t="e">
        <v>#REF!</v>
      </c>
      <c r="AM15" s="360" t="e">
        <v>#REF!</v>
      </c>
      <c r="AN15" s="380"/>
      <c r="AO15" s="374"/>
      <c r="AP15" s="379">
        <v>-4228.7250000000004</v>
      </c>
      <c r="AQ15" s="364"/>
      <c r="AR15" s="364" t="s">
        <v>126</v>
      </c>
      <c r="AS15" s="226" t="str">
        <f t="shared" si="10"/>
        <v>si</v>
      </c>
      <c r="AT15" s="227" t="s">
        <v>22</v>
      </c>
      <c r="AU15" s="180" t="s">
        <v>23</v>
      </c>
      <c r="AV15" s="161">
        <f>+INGENIERIA!E15+SINDICATO!E15</f>
        <v>6287.14</v>
      </c>
      <c r="AW15" s="161">
        <f t="shared" si="11"/>
        <v>5215.25</v>
      </c>
      <c r="AX15" s="161">
        <f>+AV15-AW15-INGENIERIA!E15-INGENIERIA!L15</f>
        <v>3.3395508580724709E-13</v>
      </c>
      <c r="AY15" s="195"/>
      <c r="AZ15" s="195"/>
      <c r="BA15" s="195"/>
      <c r="BB15" s="195"/>
      <c r="BC15" s="195"/>
      <c r="BD15" s="195"/>
      <c r="BE15" s="195"/>
      <c r="BF15" s="195"/>
      <c r="BG15" s="195"/>
    </row>
    <row r="16" spans="1:59" s="123" customFormat="1">
      <c r="A16" s="118"/>
      <c r="B16" s="400" t="s">
        <v>9116</v>
      </c>
      <c r="C16" s="121">
        <f>+INGENIERIA!E16</f>
        <v>880.07999999999993</v>
      </c>
      <c r="D16" s="151">
        <f t="shared" si="0"/>
        <v>0</v>
      </c>
      <c r="E16" s="120"/>
      <c r="F16" s="122">
        <f>+INGENIERIA!E16</f>
        <v>880.07999999999993</v>
      </c>
      <c r="G16" s="122">
        <f t="shared" si="1"/>
        <v>-45.13</v>
      </c>
      <c r="H16" s="122">
        <f>+INGENIERIA!E16*2%</f>
        <v>17.601599999999998</v>
      </c>
      <c r="I16" s="122">
        <f t="shared" si="2"/>
        <v>66.005999999999986</v>
      </c>
      <c r="J16" s="122">
        <f t="shared" si="3"/>
        <v>918.55759999999987</v>
      </c>
      <c r="K16" s="122">
        <f t="shared" si="4"/>
        <v>146.96921599999999</v>
      </c>
      <c r="L16" s="122">
        <f t="shared" si="5"/>
        <v>1065.5268159999998</v>
      </c>
      <c r="M16" s="206"/>
      <c r="N16" s="122">
        <f t="shared" si="6"/>
        <v>0</v>
      </c>
      <c r="O16" s="122">
        <f t="shared" si="7"/>
        <v>0</v>
      </c>
      <c r="P16" s="122">
        <f t="shared" si="8"/>
        <v>0</v>
      </c>
      <c r="Q16" s="226" t="str">
        <f t="shared" si="9"/>
        <v>si</v>
      </c>
      <c r="R16" s="400" t="s">
        <v>131</v>
      </c>
      <c r="S16" s="400" t="s">
        <v>9116</v>
      </c>
      <c r="T16" s="401"/>
      <c r="U16" s="402">
        <v>42677</v>
      </c>
      <c r="V16" s="400" t="s">
        <v>118</v>
      </c>
      <c r="W16" s="408"/>
      <c r="X16" s="404"/>
      <c r="Y16" s="404"/>
      <c r="Z16" s="405">
        <v>45.13</v>
      </c>
      <c r="AA16" s="360">
        <v>-45.13</v>
      </c>
      <c r="AB16" s="390"/>
      <c r="AC16" s="390"/>
      <c r="AD16" s="361"/>
      <c r="AE16" s="361"/>
      <c r="AF16" s="357"/>
      <c r="AG16" s="357"/>
      <c r="AH16" s="360">
        <v>-45.13</v>
      </c>
      <c r="AI16" s="362">
        <v>0</v>
      </c>
      <c r="AJ16" s="360">
        <v>-45.13</v>
      </c>
      <c r="AK16" s="363"/>
      <c r="AL16" s="362"/>
      <c r="AM16" s="360"/>
      <c r="AN16" s="380"/>
      <c r="AO16" s="374"/>
      <c r="AP16" s="379"/>
      <c r="AQ16" s="407" t="s">
        <v>9117</v>
      </c>
      <c r="AR16" s="406">
        <v>2964461789</v>
      </c>
      <c r="AS16" s="226" t="str">
        <f t="shared" si="10"/>
        <v>si</v>
      </c>
      <c r="AT16" s="227"/>
      <c r="AU16" s="180" t="str">
        <f>+B16</f>
        <v>ARIAS OLVERA JESUS ALBERTO</v>
      </c>
      <c r="AV16" s="161">
        <f>+INGENIERIA!E16+SINDICATO!E16</f>
        <v>880.07999999999993</v>
      </c>
      <c r="AW16" s="161">
        <f t="shared" si="11"/>
        <v>-45.13</v>
      </c>
      <c r="AX16" s="161">
        <f>+AV16-AW16-INGENIERIA!E16-INGENIERIA!L16</f>
        <v>0</v>
      </c>
      <c r="AY16" s="195"/>
      <c r="AZ16" s="195"/>
      <c r="BA16" s="195"/>
      <c r="BB16" s="195"/>
      <c r="BC16" s="195"/>
      <c r="BD16" s="195"/>
      <c r="BE16" s="195"/>
      <c r="BF16" s="195"/>
      <c r="BG16" s="195"/>
    </row>
    <row r="17" spans="1:59" s="123" customFormat="1">
      <c r="A17" s="118" t="s">
        <v>24</v>
      </c>
      <c r="B17" s="123" t="s">
        <v>25</v>
      </c>
      <c r="C17" s="121">
        <f>+INGENIERIA!E17</f>
        <v>1750</v>
      </c>
      <c r="D17" s="151">
        <f t="shared" si="0"/>
        <v>0</v>
      </c>
      <c r="E17" s="120"/>
      <c r="F17" s="122">
        <f>+INGENIERIA!E17</f>
        <v>1750</v>
      </c>
      <c r="G17" s="122">
        <f t="shared" si="1"/>
        <v>-45.13</v>
      </c>
      <c r="H17" s="122">
        <f>+INGENIERIA!E17*2%</f>
        <v>35</v>
      </c>
      <c r="I17" s="122">
        <f t="shared" si="2"/>
        <v>131.25</v>
      </c>
      <c r="J17" s="122">
        <f t="shared" si="3"/>
        <v>1871.12</v>
      </c>
      <c r="K17" s="122">
        <f t="shared" si="4"/>
        <v>299.37919999999997</v>
      </c>
      <c r="L17" s="122">
        <f t="shared" si="5"/>
        <v>2170.4991999999997</v>
      </c>
      <c r="M17" s="206"/>
      <c r="N17" s="122">
        <f t="shared" si="6"/>
        <v>0</v>
      </c>
      <c r="O17" s="122">
        <f t="shared" si="7"/>
        <v>0</v>
      </c>
      <c r="P17" s="122">
        <f t="shared" si="8"/>
        <v>0</v>
      </c>
      <c r="Q17" s="226" t="str">
        <f t="shared" si="9"/>
        <v>si</v>
      </c>
      <c r="R17" s="355" t="s">
        <v>127</v>
      </c>
      <c r="S17" s="364" t="s">
        <v>199</v>
      </c>
      <c r="T17" s="356" t="s">
        <v>128</v>
      </c>
      <c r="U17" s="378">
        <v>40147</v>
      </c>
      <c r="V17" s="355" t="s">
        <v>129</v>
      </c>
      <c r="W17" s="381"/>
      <c r="X17" s="358"/>
      <c r="Y17" s="358"/>
      <c r="Z17" s="359">
        <v>45.13</v>
      </c>
      <c r="AA17" s="360">
        <v>-45.13</v>
      </c>
      <c r="AB17" s="390"/>
      <c r="AC17" s="390"/>
      <c r="AD17" s="361"/>
      <c r="AE17" s="361"/>
      <c r="AF17" s="357"/>
      <c r="AG17" s="357">
        <v>0</v>
      </c>
      <c r="AH17" s="360">
        <v>-45.13</v>
      </c>
      <c r="AI17" s="362">
        <v>0</v>
      </c>
      <c r="AJ17" s="360">
        <v>-45.13</v>
      </c>
      <c r="AK17" s="363">
        <v>-4.5130000000000008</v>
      </c>
      <c r="AL17" s="362" t="e">
        <v>#REF!</v>
      </c>
      <c r="AM17" s="360" t="e">
        <v>#REF!</v>
      </c>
      <c r="AN17" s="380"/>
      <c r="AO17" s="374"/>
      <c r="AP17" s="379">
        <v>45.13</v>
      </c>
      <c r="AQ17" s="364"/>
      <c r="AR17" s="364" t="s">
        <v>130</v>
      </c>
      <c r="AS17" s="226" t="str">
        <f t="shared" si="10"/>
        <v>si</v>
      </c>
      <c r="AT17" s="227" t="s">
        <v>24</v>
      </c>
      <c r="AU17" s="180" t="s">
        <v>25</v>
      </c>
      <c r="AV17" s="161">
        <f>+INGENIERIA!E17+SINDICATO!E17</f>
        <v>1750</v>
      </c>
      <c r="AW17" s="161">
        <f t="shared" si="11"/>
        <v>-45.13</v>
      </c>
      <c r="AX17" s="161">
        <f>+AV17-AW17-INGENIERIA!E17-INGENIERIA!L17</f>
        <v>1.0658141036401503E-13</v>
      </c>
      <c r="AY17" s="195"/>
      <c r="AZ17" s="195"/>
      <c r="BA17" s="195"/>
      <c r="BB17" s="195"/>
      <c r="BC17" s="195"/>
      <c r="BD17" s="195"/>
      <c r="BE17" s="195"/>
      <c r="BF17" s="195"/>
      <c r="BG17" s="195"/>
    </row>
    <row r="18" spans="1:59" s="123" customFormat="1">
      <c r="A18" s="118" t="s">
        <v>26</v>
      </c>
      <c r="B18" s="123" t="s">
        <v>27</v>
      </c>
      <c r="C18" s="121">
        <f>+INGENIERIA!E18</f>
        <v>1026.76</v>
      </c>
      <c r="D18" s="151">
        <f t="shared" si="0"/>
        <v>0</v>
      </c>
      <c r="E18" s="120"/>
      <c r="F18" s="122">
        <f>+INGENIERIA!E18</f>
        <v>1026.76</v>
      </c>
      <c r="G18" s="122">
        <f t="shared" si="1"/>
        <v>-45.13</v>
      </c>
      <c r="H18" s="122">
        <f>+INGENIERIA!E18*2%</f>
        <v>20.5352</v>
      </c>
      <c r="I18" s="122">
        <f t="shared" si="2"/>
        <v>77.006999999999991</v>
      </c>
      <c r="J18" s="122">
        <f t="shared" si="3"/>
        <v>1079.1722</v>
      </c>
      <c r="K18" s="122">
        <f t="shared" si="4"/>
        <v>172.667552</v>
      </c>
      <c r="L18" s="122">
        <f t="shared" si="5"/>
        <v>1251.8397519999999</v>
      </c>
      <c r="M18" s="206"/>
      <c r="N18" s="122">
        <f t="shared" si="6"/>
        <v>0</v>
      </c>
      <c r="O18" s="122">
        <f t="shared" si="7"/>
        <v>0</v>
      </c>
      <c r="P18" s="122">
        <f t="shared" si="8"/>
        <v>0</v>
      </c>
      <c r="Q18" s="226" t="str">
        <f t="shared" si="9"/>
        <v>si</v>
      </c>
      <c r="R18" s="355" t="s">
        <v>131</v>
      </c>
      <c r="S18" s="364" t="s">
        <v>132</v>
      </c>
      <c r="T18" s="356"/>
      <c r="U18" s="378">
        <v>42548</v>
      </c>
      <c r="V18" s="355" t="s">
        <v>118</v>
      </c>
      <c r="W18" s="381"/>
      <c r="X18" s="358"/>
      <c r="Y18" s="358"/>
      <c r="Z18" s="359">
        <v>45.13</v>
      </c>
      <c r="AA18" s="360">
        <v>-45.13</v>
      </c>
      <c r="AB18" s="390"/>
      <c r="AC18" s="390"/>
      <c r="AD18" s="361"/>
      <c r="AE18" s="361"/>
      <c r="AF18" s="357"/>
      <c r="AG18" s="357">
        <v>500</v>
      </c>
      <c r="AH18" s="360">
        <v>-545.13</v>
      </c>
      <c r="AI18" s="362">
        <v>0</v>
      </c>
      <c r="AJ18" s="360">
        <v>-545.13</v>
      </c>
      <c r="AK18" s="363">
        <v>-4.5130000000000008</v>
      </c>
      <c r="AL18" s="362" t="e">
        <v>#REF!</v>
      </c>
      <c r="AM18" s="360" t="e">
        <v>#REF!</v>
      </c>
      <c r="AN18" s="383"/>
      <c r="AO18" s="384"/>
      <c r="AP18" s="385"/>
      <c r="AQ18" s="364"/>
      <c r="AR18" s="366">
        <v>1167172540</v>
      </c>
      <c r="AS18" s="226" t="str">
        <f t="shared" si="10"/>
        <v>si</v>
      </c>
      <c r="AT18" s="227" t="s">
        <v>26</v>
      </c>
      <c r="AU18" s="180" t="s">
        <v>27</v>
      </c>
      <c r="AV18" s="161">
        <f>+INGENIERIA!E18+SINDICATO!E18</f>
        <v>1026.76</v>
      </c>
      <c r="AW18" s="161">
        <f t="shared" si="11"/>
        <v>-45.13</v>
      </c>
      <c r="AX18" s="161">
        <f>+AV18-AW18-INGENIERIA!E18-INGENIERIA!L18</f>
        <v>1.0658141036401503E-13</v>
      </c>
    </row>
    <row r="19" spans="1:59" s="123" customFormat="1">
      <c r="A19" s="118" t="s">
        <v>28</v>
      </c>
      <c r="B19" s="123" t="s">
        <v>29</v>
      </c>
      <c r="C19" s="121">
        <f>+INGENIERIA!E19</f>
        <v>1026.76</v>
      </c>
      <c r="D19" s="151">
        <f t="shared" si="0"/>
        <v>0</v>
      </c>
      <c r="E19" s="120"/>
      <c r="F19" s="122">
        <f>+INGENIERIA!E19</f>
        <v>1026.76</v>
      </c>
      <c r="G19" s="122">
        <f t="shared" si="1"/>
        <v>-45.13</v>
      </c>
      <c r="H19" s="122">
        <f>+INGENIERIA!E19*2%</f>
        <v>20.5352</v>
      </c>
      <c r="I19" s="122">
        <f t="shared" si="2"/>
        <v>77.006999999999991</v>
      </c>
      <c r="J19" s="122">
        <f t="shared" si="3"/>
        <v>1079.1722</v>
      </c>
      <c r="K19" s="122">
        <f t="shared" si="4"/>
        <v>172.667552</v>
      </c>
      <c r="L19" s="122">
        <f t="shared" si="5"/>
        <v>1251.8397519999999</v>
      </c>
      <c r="M19" s="206"/>
      <c r="N19" s="122">
        <f t="shared" si="6"/>
        <v>0</v>
      </c>
      <c r="O19" s="122">
        <f t="shared" si="7"/>
        <v>0</v>
      </c>
      <c r="P19" s="122">
        <f t="shared" si="8"/>
        <v>0</v>
      </c>
      <c r="Q19" s="226" t="str">
        <f t="shared" si="9"/>
        <v>si</v>
      </c>
      <c r="R19" s="355" t="s">
        <v>131</v>
      </c>
      <c r="S19" s="364" t="s">
        <v>133</v>
      </c>
      <c r="T19" s="356" t="s">
        <v>134</v>
      </c>
      <c r="U19" s="378">
        <v>41842</v>
      </c>
      <c r="V19" s="355" t="s">
        <v>118</v>
      </c>
      <c r="W19" s="389"/>
      <c r="X19" s="357"/>
      <c r="Y19" s="357"/>
      <c r="Z19" s="359">
        <v>45.13</v>
      </c>
      <c r="AA19" s="360">
        <v>-45.13</v>
      </c>
      <c r="AB19" s="390"/>
      <c r="AC19" s="390"/>
      <c r="AD19" s="361"/>
      <c r="AE19" s="361"/>
      <c r="AF19" s="357"/>
      <c r="AG19" s="357">
        <v>0</v>
      </c>
      <c r="AH19" s="360">
        <v>-45.13</v>
      </c>
      <c r="AI19" s="362">
        <v>0</v>
      </c>
      <c r="AJ19" s="360">
        <v>-45.13</v>
      </c>
      <c r="AK19" s="363">
        <v>-4.5130000000000008</v>
      </c>
      <c r="AL19" s="362" t="e">
        <v>#REF!</v>
      </c>
      <c r="AM19" s="360" t="e">
        <v>#REF!</v>
      </c>
      <c r="AN19" s="380"/>
      <c r="AO19" s="380"/>
      <c r="AP19" s="379">
        <v>45.13</v>
      </c>
      <c r="AQ19" s="364"/>
      <c r="AR19" s="364" t="s">
        <v>135</v>
      </c>
      <c r="AS19" s="226" t="str">
        <f t="shared" si="10"/>
        <v>si</v>
      </c>
      <c r="AT19" s="227" t="s">
        <v>28</v>
      </c>
      <c r="AU19" s="180" t="s">
        <v>29</v>
      </c>
      <c r="AV19" s="161">
        <f>+INGENIERIA!E19+SINDICATO!E19</f>
        <v>1026.76</v>
      </c>
      <c r="AW19" s="161">
        <f t="shared" si="11"/>
        <v>-45.13</v>
      </c>
      <c r="AX19" s="161">
        <f>+AV19-AW19-INGENIERIA!E19-INGENIERIA!L19</f>
        <v>1.0658141036401503E-13</v>
      </c>
    </row>
    <row r="20" spans="1:59" s="123" customFormat="1">
      <c r="A20" s="118" t="s">
        <v>30</v>
      </c>
      <c r="B20" s="123" t="s">
        <v>31</v>
      </c>
      <c r="C20" s="121">
        <f>+INGENIERIA!E20</f>
        <v>1026.76</v>
      </c>
      <c r="D20" s="151">
        <f t="shared" si="0"/>
        <v>0</v>
      </c>
      <c r="E20" s="120"/>
      <c r="F20" s="122">
        <f>+INGENIERIA!E20</f>
        <v>1026.76</v>
      </c>
      <c r="G20" s="122">
        <f t="shared" si="1"/>
        <v>-45.13</v>
      </c>
      <c r="H20" s="122">
        <f>+INGENIERIA!E20*2%</f>
        <v>20.5352</v>
      </c>
      <c r="I20" s="122">
        <f t="shared" si="2"/>
        <v>77.006999999999991</v>
      </c>
      <c r="J20" s="122">
        <f t="shared" si="3"/>
        <v>1079.1722</v>
      </c>
      <c r="K20" s="122">
        <f t="shared" si="4"/>
        <v>172.667552</v>
      </c>
      <c r="L20" s="122">
        <f t="shared" si="5"/>
        <v>1251.8397519999999</v>
      </c>
      <c r="M20" s="206"/>
      <c r="N20" s="122">
        <f t="shared" si="6"/>
        <v>0</v>
      </c>
      <c r="O20" s="122">
        <f t="shared" si="7"/>
        <v>0</v>
      </c>
      <c r="P20" s="122">
        <f t="shared" si="8"/>
        <v>0</v>
      </c>
      <c r="Q20" s="226" t="str">
        <f t="shared" si="9"/>
        <v>si</v>
      </c>
      <c r="R20" s="355" t="s">
        <v>131</v>
      </c>
      <c r="S20" s="364" t="s">
        <v>136</v>
      </c>
      <c r="T20" s="367"/>
      <c r="U20" s="378">
        <v>42167</v>
      </c>
      <c r="V20" s="364" t="s">
        <v>118</v>
      </c>
      <c r="W20" s="382"/>
      <c r="X20" s="357"/>
      <c r="Y20" s="357"/>
      <c r="Z20" s="359">
        <v>45.13</v>
      </c>
      <c r="AA20" s="360">
        <v>-45.13</v>
      </c>
      <c r="AB20" s="390"/>
      <c r="AC20" s="390"/>
      <c r="AD20" s="361"/>
      <c r="AE20" s="361"/>
      <c r="AF20" s="357"/>
      <c r="AG20" s="357">
        <v>0</v>
      </c>
      <c r="AH20" s="360">
        <v>-45.13</v>
      </c>
      <c r="AI20" s="362">
        <v>0</v>
      </c>
      <c r="AJ20" s="360">
        <v>-45.13</v>
      </c>
      <c r="AK20" s="363">
        <v>-4.5130000000000008</v>
      </c>
      <c r="AL20" s="362" t="e">
        <v>#REF!</v>
      </c>
      <c r="AM20" s="360" t="e">
        <v>#REF!</v>
      </c>
      <c r="AN20" s="380"/>
      <c r="AO20" s="374"/>
      <c r="AP20" s="379">
        <v>45.13</v>
      </c>
      <c r="AQ20" s="364"/>
      <c r="AR20" s="366">
        <v>1449517286</v>
      </c>
      <c r="AS20" s="226" t="str">
        <f t="shared" si="10"/>
        <v>si</v>
      </c>
      <c r="AT20" s="227" t="s">
        <v>30</v>
      </c>
      <c r="AU20" s="180" t="s">
        <v>31</v>
      </c>
      <c r="AV20" s="161">
        <f>+INGENIERIA!E20+SINDICATO!E20</f>
        <v>1026.76</v>
      </c>
      <c r="AW20" s="161">
        <f t="shared" si="11"/>
        <v>-45.13</v>
      </c>
      <c r="AX20" s="161">
        <f>+AV20-AW20-INGENIERIA!E20-INGENIERIA!L20</f>
        <v>1.0658141036401503E-13</v>
      </c>
    </row>
    <row r="21" spans="1:59" s="212" customFormat="1">
      <c r="A21" s="211" t="s">
        <v>32</v>
      </c>
      <c r="B21" s="212" t="s">
        <v>33</v>
      </c>
      <c r="C21" s="213">
        <f>+INGENIERIA!E21</f>
        <v>4666.76</v>
      </c>
      <c r="D21" s="214">
        <f t="shared" si="0"/>
        <v>1512.2400000000002</v>
      </c>
      <c r="F21" s="215">
        <f>+INGENIERIA!E21</f>
        <v>4666.76</v>
      </c>
      <c r="G21" s="215">
        <f t="shared" si="1"/>
        <v>-45.13</v>
      </c>
      <c r="H21" s="215">
        <f>+INGENIERIA!E21*2%</f>
        <v>93.3352</v>
      </c>
      <c r="I21" s="215">
        <f t="shared" ref="I21:I48" si="12">+F21*7.5%</f>
        <v>350.00700000000001</v>
      </c>
      <c r="J21" s="215">
        <f t="shared" ref="J21:J48" si="13">SUM(F21:I21)</f>
        <v>5064.9722000000002</v>
      </c>
      <c r="K21" s="215">
        <f t="shared" ref="K21:K48" si="14">+J21*0.16</f>
        <v>810.39555200000007</v>
      </c>
      <c r="L21" s="215">
        <f t="shared" ref="L21:L48" si="15">+J21+K21</f>
        <v>5875.3677520000001</v>
      </c>
      <c r="M21" s="216"/>
      <c r="N21" s="215">
        <f t="shared" ref="N21:N48" si="16">+D21</f>
        <v>1512.2400000000002</v>
      </c>
      <c r="O21" s="215">
        <f t="shared" ref="O21:O48" si="17">+N21*0.16</f>
        <v>241.95840000000004</v>
      </c>
      <c r="P21" s="215">
        <f t="shared" ref="P21:P48" si="18">+N21+O21</f>
        <v>1754.1984000000002</v>
      </c>
      <c r="Q21" s="226" t="str">
        <f t="shared" si="9"/>
        <v>si</v>
      </c>
      <c r="R21" s="355" t="s">
        <v>115</v>
      </c>
      <c r="S21" s="364" t="s">
        <v>137</v>
      </c>
      <c r="T21" s="367">
        <v>5</v>
      </c>
      <c r="U21" s="378">
        <v>40310</v>
      </c>
      <c r="V21" s="364" t="s">
        <v>138</v>
      </c>
      <c r="W21" s="387">
        <v>1512.2400000000002</v>
      </c>
      <c r="X21" s="368"/>
      <c r="Y21" s="358"/>
      <c r="Z21" s="359">
        <v>45.13</v>
      </c>
      <c r="AA21" s="360">
        <v>1467.1100000000001</v>
      </c>
      <c r="AB21" s="390"/>
      <c r="AC21" s="390"/>
      <c r="AD21" s="361"/>
      <c r="AE21" s="361"/>
      <c r="AF21" s="357"/>
      <c r="AG21" s="357">
        <v>0</v>
      </c>
      <c r="AH21" s="360">
        <v>1467.1100000000001</v>
      </c>
      <c r="AI21" s="362">
        <v>0</v>
      </c>
      <c r="AJ21" s="360">
        <v>1467.1100000000001</v>
      </c>
      <c r="AK21" s="363">
        <v>146.71100000000001</v>
      </c>
      <c r="AL21" s="362" t="e">
        <v>#REF!</v>
      </c>
      <c r="AM21" s="360" t="e">
        <v>#REF!</v>
      </c>
      <c r="AN21" s="380"/>
      <c r="AO21" s="374"/>
      <c r="AP21" s="379">
        <v>-1467.1100000000001</v>
      </c>
      <c r="AQ21" s="373"/>
      <c r="AR21" s="364" t="s">
        <v>139</v>
      </c>
      <c r="AS21" s="226" t="str">
        <f t="shared" si="10"/>
        <v>si</v>
      </c>
      <c r="AT21" s="230" t="s">
        <v>32</v>
      </c>
      <c r="AU21" s="231" t="s">
        <v>33</v>
      </c>
      <c r="AV21" s="161">
        <f>+INGENIERIA!E21+SINDICATO!E21</f>
        <v>4666.76</v>
      </c>
      <c r="AW21" s="161">
        <f t="shared" si="11"/>
        <v>1467.1100000000001</v>
      </c>
      <c r="AX21" s="161">
        <f>+AV21-AW21-INGENIERIA!E21-INGENIERIA!L21</f>
        <v>-1512.2400000000002</v>
      </c>
    </row>
    <row r="22" spans="1:59" s="123" customFormat="1">
      <c r="A22" s="118" t="s">
        <v>34</v>
      </c>
      <c r="B22" s="123" t="s">
        <v>35</v>
      </c>
      <c r="C22" s="121">
        <f>+INGENIERIA!E22</f>
        <v>1026.76</v>
      </c>
      <c r="D22" s="151">
        <f t="shared" si="0"/>
        <v>7583.6</v>
      </c>
      <c r="E22" s="120"/>
      <c r="F22" s="122">
        <f>+INGENIERIA!E22</f>
        <v>1026.76</v>
      </c>
      <c r="G22" s="122">
        <f t="shared" si="1"/>
        <v>-45.13</v>
      </c>
      <c r="H22" s="122">
        <f>+INGENIERIA!E22*2%</f>
        <v>20.5352</v>
      </c>
      <c r="I22" s="122">
        <f t="shared" si="12"/>
        <v>77.006999999999991</v>
      </c>
      <c r="J22" s="122">
        <f t="shared" si="13"/>
        <v>1079.1722</v>
      </c>
      <c r="K22" s="122">
        <f t="shared" si="14"/>
        <v>172.667552</v>
      </c>
      <c r="L22" s="122">
        <f t="shared" si="15"/>
        <v>1251.8397519999999</v>
      </c>
      <c r="M22" s="206"/>
      <c r="N22" s="122">
        <f t="shared" si="16"/>
        <v>7583.6</v>
      </c>
      <c r="O22" s="122">
        <f t="shared" si="17"/>
        <v>1213.376</v>
      </c>
      <c r="P22" s="122">
        <f t="shared" si="18"/>
        <v>8796.9760000000006</v>
      </c>
      <c r="Q22" s="226" t="str">
        <f t="shared" si="9"/>
        <v>si</v>
      </c>
      <c r="R22" s="355" t="s">
        <v>115</v>
      </c>
      <c r="S22" s="364" t="s">
        <v>140</v>
      </c>
      <c r="T22" s="356" t="s">
        <v>141</v>
      </c>
      <c r="U22" s="378">
        <v>41311</v>
      </c>
      <c r="V22" s="355" t="s">
        <v>118</v>
      </c>
      <c r="W22" s="382">
        <v>7583.6</v>
      </c>
      <c r="X22" s="357"/>
      <c r="Y22" s="357"/>
      <c r="Z22" s="359">
        <v>45.13</v>
      </c>
      <c r="AA22" s="360">
        <v>7538.47</v>
      </c>
      <c r="AB22" s="390"/>
      <c r="AC22" s="390"/>
      <c r="AD22" s="361"/>
      <c r="AE22" s="361"/>
      <c r="AF22" s="357"/>
      <c r="AG22" s="357">
        <v>0</v>
      </c>
      <c r="AH22" s="360">
        <v>7538.47</v>
      </c>
      <c r="AI22" s="362">
        <v>753.84700000000009</v>
      </c>
      <c r="AJ22" s="360">
        <v>6784.6230000000005</v>
      </c>
      <c r="AK22" s="363">
        <v>0</v>
      </c>
      <c r="AL22" s="362" t="e">
        <v>#REF!</v>
      </c>
      <c r="AM22" s="360" t="e">
        <v>#REF!</v>
      </c>
      <c r="AN22" s="380"/>
      <c r="AO22" s="374"/>
      <c r="AP22" s="379">
        <v>-6784.6230000000005</v>
      </c>
      <c r="AQ22" s="364"/>
      <c r="AR22" s="364" t="s">
        <v>142</v>
      </c>
      <c r="AS22" s="226" t="str">
        <f t="shared" si="10"/>
        <v>si</v>
      </c>
      <c r="AT22" s="227" t="s">
        <v>34</v>
      </c>
      <c r="AU22" s="180" t="s">
        <v>35</v>
      </c>
      <c r="AV22" s="161">
        <f>+INGENIERIA!E22+SINDICATO!E22</f>
        <v>8610.36</v>
      </c>
      <c r="AW22" s="161">
        <f t="shared" si="11"/>
        <v>7538.47</v>
      </c>
      <c r="AX22" s="161">
        <f>+AV22-AW22-INGENIERIA!E22-INGENIERIA!L22</f>
        <v>3.3395508580724709E-13</v>
      </c>
    </row>
    <row r="23" spans="1:59" s="123" customFormat="1">
      <c r="A23" s="118" t="s">
        <v>36</v>
      </c>
      <c r="B23" s="123" t="s">
        <v>37</v>
      </c>
      <c r="C23" s="121">
        <f>+INGENIERIA!E23</f>
        <v>1166.76</v>
      </c>
      <c r="D23" s="151">
        <f t="shared" si="0"/>
        <v>1065</v>
      </c>
      <c r="E23" s="120"/>
      <c r="F23" s="122">
        <f>+INGENIERIA!E23</f>
        <v>1166.76</v>
      </c>
      <c r="G23" s="122">
        <f t="shared" si="1"/>
        <v>-45.13</v>
      </c>
      <c r="H23" s="122">
        <f>+INGENIERIA!E23*2%</f>
        <v>23.3352</v>
      </c>
      <c r="I23" s="122">
        <f t="shared" si="12"/>
        <v>87.506999999999991</v>
      </c>
      <c r="J23" s="122">
        <f t="shared" si="13"/>
        <v>1232.4721999999999</v>
      </c>
      <c r="K23" s="122">
        <f t="shared" si="14"/>
        <v>197.19555199999999</v>
      </c>
      <c r="L23" s="122">
        <f t="shared" si="15"/>
        <v>1429.6677519999998</v>
      </c>
      <c r="M23" s="206"/>
      <c r="N23" s="122">
        <f t="shared" si="16"/>
        <v>1065</v>
      </c>
      <c r="O23" s="122">
        <f t="shared" si="17"/>
        <v>170.4</v>
      </c>
      <c r="P23" s="122">
        <f t="shared" si="18"/>
        <v>1235.4000000000001</v>
      </c>
      <c r="Q23" s="226" t="str">
        <f t="shared" si="9"/>
        <v>si</v>
      </c>
      <c r="R23" s="355" t="s">
        <v>143</v>
      </c>
      <c r="S23" s="364" t="s">
        <v>144</v>
      </c>
      <c r="T23" s="356" t="s">
        <v>145</v>
      </c>
      <c r="U23" s="378">
        <v>40610</v>
      </c>
      <c r="V23" s="355" t="s">
        <v>146</v>
      </c>
      <c r="W23" s="382">
        <v>1065</v>
      </c>
      <c r="X23" s="357"/>
      <c r="Y23" s="357"/>
      <c r="Z23" s="359">
        <v>45.13</v>
      </c>
      <c r="AA23" s="360">
        <v>1019.87</v>
      </c>
      <c r="AB23" s="390"/>
      <c r="AC23" s="390"/>
      <c r="AD23" s="361"/>
      <c r="AE23" s="361"/>
      <c r="AF23" s="357"/>
      <c r="AG23" s="357">
        <v>528</v>
      </c>
      <c r="AH23" s="360">
        <v>491.87</v>
      </c>
      <c r="AI23" s="362">
        <v>0</v>
      </c>
      <c r="AJ23" s="360">
        <v>491.87</v>
      </c>
      <c r="AK23" s="363">
        <v>101.98700000000001</v>
      </c>
      <c r="AL23" s="362" t="e">
        <v>#REF!</v>
      </c>
      <c r="AM23" s="360" t="e">
        <v>#REF!</v>
      </c>
      <c r="AN23" s="380"/>
      <c r="AO23" s="374"/>
      <c r="AP23" s="379">
        <v>-491.87</v>
      </c>
      <c r="AQ23" s="364"/>
      <c r="AR23" s="364" t="s">
        <v>147</v>
      </c>
      <c r="AS23" s="226" t="str">
        <f t="shared" si="10"/>
        <v>si</v>
      </c>
      <c r="AT23" s="227" t="s">
        <v>36</v>
      </c>
      <c r="AU23" s="180" t="s">
        <v>37</v>
      </c>
      <c r="AV23" s="161">
        <f>+INGENIERIA!E23+SINDICATO!E23</f>
        <v>2231.7600000000002</v>
      </c>
      <c r="AW23" s="161">
        <f t="shared" si="11"/>
        <v>1019.87</v>
      </c>
      <c r="AX23" s="161">
        <f>+AV23-AW23-INGENIERIA!E23-INGENIERIA!L23</f>
        <v>3.3395508580724709E-13</v>
      </c>
    </row>
    <row r="24" spans="1:59" s="123" customFormat="1">
      <c r="A24" s="118" t="s">
        <v>38</v>
      </c>
      <c r="B24" s="123" t="s">
        <v>39</v>
      </c>
      <c r="C24" s="121">
        <f>+INGENIERIA!E24</f>
        <v>1026.76</v>
      </c>
      <c r="D24" s="151">
        <f t="shared" si="0"/>
        <v>4141.41</v>
      </c>
      <c r="E24" s="120"/>
      <c r="F24" s="122">
        <f>+INGENIERIA!E24</f>
        <v>1026.76</v>
      </c>
      <c r="G24" s="122">
        <f t="shared" si="1"/>
        <v>-45.13</v>
      </c>
      <c r="H24" s="122">
        <f>+INGENIERIA!E24*2%</f>
        <v>20.5352</v>
      </c>
      <c r="I24" s="122">
        <f t="shared" si="12"/>
        <v>77.006999999999991</v>
      </c>
      <c r="J24" s="122">
        <f t="shared" si="13"/>
        <v>1079.1722</v>
      </c>
      <c r="K24" s="122">
        <f t="shared" si="14"/>
        <v>172.667552</v>
      </c>
      <c r="L24" s="122">
        <f t="shared" si="15"/>
        <v>1251.8397519999999</v>
      </c>
      <c r="M24" s="206"/>
      <c r="N24" s="122">
        <f t="shared" si="16"/>
        <v>4141.41</v>
      </c>
      <c r="O24" s="122">
        <f t="shared" si="17"/>
        <v>662.62559999999996</v>
      </c>
      <c r="P24" s="122">
        <f t="shared" si="18"/>
        <v>4804.0356000000002</v>
      </c>
      <c r="Q24" s="226" t="str">
        <f t="shared" si="9"/>
        <v>si</v>
      </c>
      <c r="R24" s="355" t="s">
        <v>115</v>
      </c>
      <c r="S24" s="364" t="s">
        <v>148</v>
      </c>
      <c r="T24" s="356" t="s">
        <v>149</v>
      </c>
      <c r="U24" s="378">
        <v>41842</v>
      </c>
      <c r="V24" s="355" t="s">
        <v>118</v>
      </c>
      <c r="W24" s="386">
        <v>4141.41</v>
      </c>
      <c r="X24" s="358"/>
      <c r="Y24" s="358"/>
      <c r="Z24" s="359">
        <v>45.13</v>
      </c>
      <c r="AA24" s="360">
        <v>4096.28</v>
      </c>
      <c r="AB24" s="390"/>
      <c r="AC24" s="390"/>
      <c r="AD24" s="361"/>
      <c r="AE24" s="361"/>
      <c r="AF24" s="357"/>
      <c r="AG24" s="357">
        <v>0</v>
      </c>
      <c r="AH24" s="360">
        <v>4096.28</v>
      </c>
      <c r="AI24" s="362">
        <v>409.62799999999999</v>
      </c>
      <c r="AJ24" s="360">
        <v>3686.6519999999996</v>
      </c>
      <c r="AK24" s="363">
        <v>0</v>
      </c>
      <c r="AL24" s="362" t="e">
        <v>#REF!</v>
      </c>
      <c r="AM24" s="360" t="e">
        <v>#REF!</v>
      </c>
      <c r="AN24" s="380"/>
      <c r="AO24" s="374"/>
      <c r="AP24" s="379">
        <v>-3686.6519999999996</v>
      </c>
      <c r="AQ24" s="364"/>
      <c r="AR24" s="364" t="s">
        <v>150</v>
      </c>
      <c r="AS24" s="226" t="str">
        <f t="shared" si="10"/>
        <v>si</v>
      </c>
      <c r="AT24" s="227" t="s">
        <v>38</v>
      </c>
      <c r="AU24" s="180" t="s">
        <v>39</v>
      </c>
      <c r="AV24" s="161">
        <f>+INGENIERIA!E24+SINDICATO!E24</f>
        <v>5168.17</v>
      </c>
      <c r="AW24" s="161">
        <f t="shared" si="11"/>
        <v>4096.28</v>
      </c>
      <c r="AX24" s="161">
        <f>+AV24-AW24-INGENIERIA!E24-INGENIERIA!L24</f>
        <v>3.3395508580724709E-13</v>
      </c>
    </row>
    <row r="25" spans="1:59" s="123" customFormat="1">
      <c r="A25" s="118" t="s">
        <v>40</v>
      </c>
      <c r="B25" s="123" t="s">
        <v>9087</v>
      </c>
      <c r="C25" s="121">
        <f>+INGENIERIA!E25</f>
        <v>1026.76</v>
      </c>
      <c r="D25" s="151">
        <f t="shared" si="0"/>
        <v>6711.4</v>
      </c>
      <c r="E25" s="120"/>
      <c r="F25" s="122">
        <f>+INGENIERIA!E25</f>
        <v>1026.76</v>
      </c>
      <c r="G25" s="122">
        <f t="shared" si="1"/>
        <v>-45.13</v>
      </c>
      <c r="H25" s="122">
        <f>+INGENIERIA!E25*2%</f>
        <v>20.5352</v>
      </c>
      <c r="I25" s="122">
        <f t="shared" si="12"/>
        <v>77.006999999999991</v>
      </c>
      <c r="J25" s="122">
        <f t="shared" si="13"/>
        <v>1079.1722</v>
      </c>
      <c r="K25" s="122">
        <f t="shared" si="14"/>
        <v>172.667552</v>
      </c>
      <c r="L25" s="122">
        <f t="shared" si="15"/>
        <v>1251.8397519999999</v>
      </c>
      <c r="M25" s="206"/>
      <c r="N25" s="122">
        <f t="shared" si="16"/>
        <v>6711.4</v>
      </c>
      <c r="O25" s="122">
        <f t="shared" si="17"/>
        <v>1073.8240000000001</v>
      </c>
      <c r="P25" s="122">
        <f t="shared" si="18"/>
        <v>7785.2240000000002</v>
      </c>
      <c r="Q25" s="226" t="str">
        <f t="shared" si="9"/>
        <v>si</v>
      </c>
      <c r="R25" s="355" t="s">
        <v>115</v>
      </c>
      <c r="S25" s="364" t="s">
        <v>9081</v>
      </c>
      <c r="T25" s="356" t="s">
        <v>151</v>
      </c>
      <c r="U25" s="378">
        <v>41768</v>
      </c>
      <c r="V25" s="355" t="s">
        <v>118</v>
      </c>
      <c r="W25" s="388">
        <v>6711.4</v>
      </c>
      <c r="X25" s="358"/>
      <c r="Y25" s="358"/>
      <c r="Z25" s="359">
        <v>45.13</v>
      </c>
      <c r="AA25" s="360">
        <v>6666.2699999999995</v>
      </c>
      <c r="AB25" s="390"/>
      <c r="AC25" s="390"/>
      <c r="AD25" s="361"/>
      <c r="AE25" s="361"/>
      <c r="AF25" s="357"/>
      <c r="AG25" s="357">
        <v>0</v>
      </c>
      <c r="AH25" s="360">
        <v>6666.2699999999995</v>
      </c>
      <c r="AI25" s="362">
        <v>666.62699999999995</v>
      </c>
      <c r="AJ25" s="360">
        <v>5999.643</v>
      </c>
      <c r="AK25" s="363">
        <v>0</v>
      </c>
      <c r="AL25" s="362" t="e">
        <v>#REF!</v>
      </c>
      <c r="AM25" s="360" t="e">
        <v>#REF!</v>
      </c>
      <c r="AN25" s="380"/>
      <c r="AO25" s="374"/>
      <c r="AP25" s="379">
        <v>-5999.643</v>
      </c>
      <c r="AQ25" s="364"/>
      <c r="AR25" s="364" t="s">
        <v>152</v>
      </c>
      <c r="AS25" s="226" t="str">
        <f t="shared" si="10"/>
        <v>si</v>
      </c>
      <c r="AT25" s="227" t="s">
        <v>40</v>
      </c>
      <c r="AU25" s="180" t="s">
        <v>9087</v>
      </c>
      <c r="AV25" s="161">
        <f>+INGENIERIA!E25+SINDICATO!E25</f>
        <v>7738.16</v>
      </c>
      <c r="AW25" s="161">
        <f t="shared" si="11"/>
        <v>6666.2699999999995</v>
      </c>
      <c r="AX25" s="161">
        <f>+AV25-AW25-INGENIERIA!E25-INGENIERIA!L25</f>
        <v>3.3395508580724709E-13</v>
      </c>
    </row>
    <row r="26" spans="1:59" s="123" customFormat="1">
      <c r="A26" s="118" t="s">
        <v>42</v>
      </c>
      <c r="B26" s="274" t="s">
        <v>43</v>
      </c>
      <c r="C26" s="121">
        <f>+INGENIERIA!E26</f>
        <v>1026.76</v>
      </c>
      <c r="D26" s="151">
        <f t="shared" si="0"/>
        <v>0</v>
      </c>
      <c r="E26" s="120"/>
      <c r="F26" s="122">
        <f>+INGENIERIA!E26</f>
        <v>1026.76</v>
      </c>
      <c r="G26" s="122">
        <f t="shared" si="1"/>
        <v>-45.13</v>
      </c>
      <c r="H26" s="122">
        <f>+INGENIERIA!E26*2%</f>
        <v>20.5352</v>
      </c>
      <c r="I26" s="122">
        <f t="shared" si="12"/>
        <v>77.006999999999991</v>
      </c>
      <c r="J26" s="122">
        <f t="shared" si="13"/>
        <v>1079.1722</v>
      </c>
      <c r="K26" s="122">
        <f t="shared" si="14"/>
        <v>172.667552</v>
      </c>
      <c r="L26" s="122">
        <f t="shared" si="15"/>
        <v>1251.8397519999999</v>
      </c>
      <c r="M26" s="206"/>
      <c r="N26" s="122">
        <f t="shared" si="16"/>
        <v>0</v>
      </c>
      <c r="O26" s="122">
        <f t="shared" si="17"/>
        <v>0</v>
      </c>
      <c r="P26" s="122">
        <f t="shared" si="18"/>
        <v>0</v>
      </c>
      <c r="Q26" s="226" t="str">
        <f t="shared" si="9"/>
        <v>si</v>
      </c>
      <c r="R26" s="364" t="s">
        <v>115</v>
      </c>
      <c r="S26" s="364" t="s">
        <v>153</v>
      </c>
      <c r="T26" s="367" t="s">
        <v>154</v>
      </c>
      <c r="U26" s="378">
        <v>41957</v>
      </c>
      <c r="V26" s="364" t="s">
        <v>118</v>
      </c>
      <c r="W26" s="388"/>
      <c r="X26" s="365"/>
      <c r="Y26" s="365"/>
      <c r="Z26" s="359">
        <v>45.13</v>
      </c>
      <c r="AA26" s="360">
        <v>-45.13</v>
      </c>
      <c r="AB26" s="390"/>
      <c r="AC26" s="390"/>
      <c r="AD26" s="361"/>
      <c r="AE26" s="361"/>
      <c r="AF26" s="357"/>
      <c r="AG26" s="357">
        <v>0</v>
      </c>
      <c r="AH26" s="360">
        <v>-45.13</v>
      </c>
      <c r="AI26" s="362">
        <v>0</v>
      </c>
      <c r="AJ26" s="360">
        <v>-45.13</v>
      </c>
      <c r="AK26" s="363">
        <v>-4.5130000000000008</v>
      </c>
      <c r="AL26" s="362" t="e">
        <v>#REF!</v>
      </c>
      <c r="AM26" s="360" t="e">
        <v>#REF!</v>
      </c>
      <c r="AN26" s="380"/>
      <c r="AO26" s="374"/>
      <c r="AP26" s="379">
        <v>45.13</v>
      </c>
      <c r="AQ26" s="364"/>
      <c r="AR26" s="364" t="s">
        <v>155</v>
      </c>
      <c r="AS26" s="226" t="str">
        <f t="shared" si="10"/>
        <v>si</v>
      </c>
      <c r="AT26" s="227" t="s">
        <v>42</v>
      </c>
      <c r="AU26" s="180" t="s">
        <v>43</v>
      </c>
      <c r="AV26" s="161">
        <f>+INGENIERIA!E26+SINDICATO!E26</f>
        <v>1026.76</v>
      </c>
      <c r="AW26" s="161">
        <f t="shared" si="11"/>
        <v>-45.13</v>
      </c>
      <c r="AX26" s="161">
        <f>+AV26-AW26-INGENIERIA!E26-INGENIERIA!L26</f>
        <v>1.0658141036401503E-13</v>
      </c>
    </row>
    <row r="27" spans="1:59" s="123" customFormat="1">
      <c r="A27" s="118" t="s">
        <v>9088</v>
      </c>
      <c r="B27" s="277" t="s">
        <v>9090</v>
      </c>
      <c r="C27" s="121">
        <f>+INGENIERIA!E27</f>
        <v>1026.76</v>
      </c>
      <c r="D27" s="151">
        <f t="shared" si="0"/>
        <v>0</v>
      </c>
      <c r="E27" s="120"/>
      <c r="F27" s="122">
        <f>+INGENIERIA!E27</f>
        <v>1026.76</v>
      </c>
      <c r="G27" s="122">
        <f t="shared" si="1"/>
        <v>-45.13</v>
      </c>
      <c r="H27" s="122">
        <f>+INGENIERIA!E27*2%</f>
        <v>20.5352</v>
      </c>
      <c r="I27" s="122">
        <f t="shared" si="12"/>
        <v>77.006999999999991</v>
      </c>
      <c r="J27" s="122">
        <f t="shared" si="13"/>
        <v>1079.1722</v>
      </c>
      <c r="K27" s="122">
        <f t="shared" si="14"/>
        <v>172.667552</v>
      </c>
      <c r="L27" s="122">
        <f t="shared" si="15"/>
        <v>1251.8397519999999</v>
      </c>
      <c r="M27" s="206"/>
      <c r="N27" s="122">
        <f t="shared" si="16"/>
        <v>0</v>
      </c>
      <c r="O27" s="122">
        <f t="shared" si="17"/>
        <v>0</v>
      </c>
      <c r="P27" s="122">
        <f t="shared" si="18"/>
        <v>0</v>
      </c>
      <c r="Q27" s="226" t="str">
        <f t="shared" si="9"/>
        <v>si</v>
      </c>
      <c r="R27" s="364" t="s">
        <v>131</v>
      </c>
      <c r="S27" s="364" t="s">
        <v>9082</v>
      </c>
      <c r="T27" s="367"/>
      <c r="U27" s="378">
        <v>42655</v>
      </c>
      <c r="V27" s="364" t="s">
        <v>118</v>
      </c>
      <c r="W27" s="388"/>
      <c r="X27" s="365"/>
      <c r="Y27" s="365"/>
      <c r="Z27" s="359">
        <v>45.13</v>
      </c>
      <c r="AA27" s="360">
        <v>-45.13</v>
      </c>
      <c r="AB27" s="390"/>
      <c r="AC27" s="390"/>
      <c r="AD27" s="361"/>
      <c r="AE27" s="361"/>
      <c r="AF27" s="357"/>
      <c r="AG27" s="357"/>
      <c r="AH27" s="360">
        <v>-45.13</v>
      </c>
      <c r="AI27" s="362">
        <v>0</v>
      </c>
      <c r="AJ27" s="360">
        <v>-45.13</v>
      </c>
      <c r="AK27" s="363"/>
      <c r="AL27" s="362"/>
      <c r="AM27" s="360"/>
      <c r="AN27" s="380"/>
      <c r="AO27" s="374"/>
      <c r="AP27" s="379"/>
      <c r="AQ27" s="364"/>
      <c r="AR27" s="366">
        <v>1127165366</v>
      </c>
      <c r="AS27" s="226" t="str">
        <f t="shared" si="10"/>
        <v>si</v>
      </c>
      <c r="AT27" s="227"/>
      <c r="AU27" s="180" t="str">
        <f>+B27</f>
        <v>Guia Hernandez Alvaro Paul</v>
      </c>
      <c r="AV27" s="161">
        <f>+INGENIERIA!E27+SINDICATO!E27</f>
        <v>1026.76</v>
      </c>
      <c r="AW27" s="161">
        <f t="shared" si="11"/>
        <v>-45.13</v>
      </c>
      <c r="AX27" s="161">
        <f>+AV27-AW27-INGENIERIA!E27-INGENIERIA!L27</f>
        <v>1.0658141036401503E-13</v>
      </c>
    </row>
    <row r="28" spans="1:59" s="217" customFormat="1">
      <c r="A28" s="211" t="s">
        <v>44</v>
      </c>
      <c r="B28" s="212" t="s">
        <v>45</v>
      </c>
      <c r="C28" s="213">
        <f>+INGENIERIA!E28</f>
        <v>4666.76</v>
      </c>
      <c r="D28" s="214">
        <f t="shared" si="0"/>
        <v>4113.6399999999994</v>
      </c>
      <c r="E28" s="212"/>
      <c r="F28" s="215">
        <f>+INGENIERIA!E28</f>
        <v>4666.76</v>
      </c>
      <c r="G28" s="215">
        <f t="shared" si="1"/>
        <v>-45.13</v>
      </c>
      <c r="H28" s="215">
        <f>+INGENIERIA!E28*2%</f>
        <v>93.3352</v>
      </c>
      <c r="I28" s="215">
        <f t="shared" si="12"/>
        <v>350.00700000000001</v>
      </c>
      <c r="J28" s="215">
        <f t="shared" si="13"/>
        <v>5064.9722000000002</v>
      </c>
      <c r="K28" s="215">
        <f t="shared" si="14"/>
        <v>810.39555200000007</v>
      </c>
      <c r="L28" s="215">
        <f t="shared" si="15"/>
        <v>5875.3677520000001</v>
      </c>
      <c r="M28" s="216"/>
      <c r="N28" s="215">
        <f t="shared" si="16"/>
        <v>4113.6399999999994</v>
      </c>
      <c r="O28" s="215">
        <f t="shared" si="17"/>
        <v>658.18239999999992</v>
      </c>
      <c r="P28" s="215">
        <f t="shared" si="18"/>
        <v>4771.8223999999991</v>
      </c>
      <c r="Q28" s="226" t="str">
        <f t="shared" si="9"/>
        <v>si</v>
      </c>
      <c r="R28" s="364" t="s">
        <v>115</v>
      </c>
      <c r="S28" s="364" t="s">
        <v>156</v>
      </c>
      <c r="T28" s="367"/>
      <c r="U28" s="378">
        <v>41906</v>
      </c>
      <c r="V28" s="364" t="s">
        <v>138</v>
      </c>
      <c r="W28" s="382">
        <v>4113.6399999999994</v>
      </c>
      <c r="X28" s="365"/>
      <c r="Y28" s="365"/>
      <c r="Z28" s="359">
        <v>45.13</v>
      </c>
      <c r="AA28" s="360">
        <v>4068.5099999999993</v>
      </c>
      <c r="AB28" s="390"/>
      <c r="AC28" s="390"/>
      <c r="AD28" s="361"/>
      <c r="AE28" s="361"/>
      <c r="AF28" s="357"/>
      <c r="AG28" s="357">
        <v>350</v>
      </c>
      <c r="AH28" s="360">
        <v>3718.5099999999993</v>
      </c>
      <c r="AI28" s="362"/>
      <c r="AJ28" s="360">
        <v>3718.5099999999993</v>
      </c>
      <c r="AK28" s="363">
        <v>0</v>
      </c>
      <c r="AL28" s="362"/>
      <c r="AM28" s="360"/>
      <c r="AN28" s="380"/>
      <c r="AO28" s="374"/>
      <c r="AP28" s="379"/>
      <c r="AQ28" s="373"/>
      <c r="AR28" s="364"/>
      <c r="AS28" s="226" t="str">
        <f t="shared" si="10"/>
        <v>si</v>
      </c>
      <c r="AT28" s="230" t="s">
        <v>44</v>
      </c>
      <c r="AU28" s="231" t="s">
        <v>45</v>
      </c>
      <c r="AV28" s="161">
        <f>+INGENIERIA!E28+SINDICATO!E28</f>
        <v>4666.76</v>
      </c>
      <c r="AW28" s="161">
        <f t="shared" si="11"/>
        <v>4068.5099999999993</v>
      </c>
      <c r="AX28" s="161">
        <f>+AV28-AW28-INGENIERIA!E28-INGENIERIA!L28</f>
        <v>-4113.6399999999994</v>
      </c>
      <c r="AY28" s="212"/>
      <c r="AZ28" s="212"/>
      <c r="BA28" s="212"/>
      <c r="BB28" s="212"/>
      <c r="BC28" s="212"/>
      <c r="BD28" s="212"/>
      <c r="BE28" s="212"/>
      <c r="BF28" s="212"/>
      <c r="BG28" s="212"/>
    </row>
    <row r="29" spans="1:59" s="123" customFormat="1">
      <c r="A29" s="118" t="s">
        <v>46</v>
      </c>
      <c r="B29" s="123" t="s">
        <v>47</v>
      </c>
      <c r="C29" s="121">
        <f>+INGENIERIA!E29</f>
        <v>1166.76</v>
      </c>
      <c r="D29" s="151">
        <f t="shared" si="0"/>
        <v>1062.5999999999999</v>
      </c>
      <c r="E29" s="120"/>
      <c r="F29" s="122">
        <f>+INGENIERIA!E29</f>
        <v>1166.76</v>
      </c>
      <c r="G29" s="122">
        <f t="shared" si="1"/>
        <v>-45.13</v>
      </c>
      <c r="H29" s="122">
        <f>+INGENIERIA!E29*2%</f>
        <v>23.3352</v>
      </c>
      <c r="I29" s="122">
        <f t="shared" si="12"/>
        <v>87.506999999999991</v>
      </c>
      <c r="J29" s="122">
        <f t="shared" si="13"/>
        <v>1232.4721999999999</v>
      </c>
      <c r="K29" s="122">
        <f t="shared" si="14"/>
        <v>197.19555199999999</v>
      </c>
      <c r="L29" s="122">
        <f t="shared" si="15"/>
        <v>1429.6677519999998</v>
      </c>
      <c r="M29" s="206"/>
      <c r="N29" s="122">
        <f t="shared" si="16"/>
        <v>1062.5999999999999</v>
      </c>
      <c r="O29" s="122">
        <f t="shared" si="17"/>
        <v>170.01599999999999</v>
      </c>
      <c r="P29" s="122">
        <f t="shared" si="18"/>
        <v>1232.616</v>
      </c>
      <c r="Q29" s="226" t="str">
        <f t="shared" si="9"/>
        <v>si</v>
      </c>
      <c r="R29" s="355" t="s">
        <v>143</v>
      </c>
      <c r="S29" s="364" t="s">
        <v>201</v>
      </c>
      <c r="T29" s="356">
        <v>21</v>
      </c>
      <c r="U29" s="378">
        <v>39332</v>
      </c>
      <c r="V29" s="355" t="s">
        <v>146</v>
      </c>
      <c r="W29" s="387">
        <v>1062.5999999999999</v>
      </c>
      <c r="X29" s="357"/>
      <c r="Y29" s="357"/>
      <c r="Z29" s="359">
        <v>45.13</v>
      </c>
      <c r="AA29" s="360">
        <v>1017.4699999999999</v>
      </c>
      <c r="AB29" s="390"/>
      <c r="AC29" s="390"/>
      <c r="AD29" s="361"/>
      <c r="AE29" s="361"/>
      <c r="AF29" s="357"/>
      <c r="AG29" s="357">
        <v>89</v>
      </c>
      <c r="AH29" s="360">
        <v>928.46999999999991</v>
      </c>
      <c r="AI29" s="362">
        <v>0</v>
      </c>
      <c r="AJ29" s="360">
        <v>928.46999999999991</v>
      </c>
      <c r="AK29" s="363">
        <v>101.747</v>
      </c>
      <c r="AL29" s="362" t="e">
        <v>#REF!</v>
      </c>
      <c r="AM29" s="360" t="e">
        <v>#REF!</v>
      </c>
      <c r="AN29" s="380"/>
      <c r="AO29" s="374"/>
      <c r="AP29" s="379">
        <v>-928.46999999999991</v>
      </c>
      <c r="AQ29" s="364"/>
      <c r="AR29" s="364" t="s">
        <v>157</v>
      </c>
      <c r="AS29" s="226" t="str">
        <f t="shared" si="10"/>
        <v>si</v>
      </c>
      <c r="AT29" s="227" t="s">
        <v>46</v>
      </c>
      <c r="AU29" s="180" t="s">
        <v>47</v>
      </c>
      <c r="AV29" s="161">
        <f>+INGENIERIA!E29+SINDICATO!E29</f>
        <v>2229.3599999999997</v>
      </c>
      <c r="AW29" s="161">
        <f t="shared" si="11"/>
        <v>1017.4699999999999</v>
      </c>
      <c r="AX29" s="161">
        <f>+AV29-AW29-INGENIERIA!E29-INGENIERIA!L29</f>
        <v>-1.2079226507921703E-13</v>
      </c>
    </row>
    <row r="30" spans="1:59" s="123" customFormat="1">
      <c r="A30" s="278" t="s">
        <v>9096</v>
      </c>
      <c r="B30" s="277" t="s">
        <v>9097</v>
      </c>
      <c r="C30" s="121">
        <f>+INGENIERIA!E30</f>
        <v>1026.76</v>
      </c>
      <c r="D30" s="151">
        <f t="shared" si="0"/>
        <v>0</v>
      </c>
      <c r="E30" s="120"/>
      <c r="F30" s="122">
        <f>+INGENIERIA!E30</f>
        <v>1026.76</v>
      </c>
      <c r="G30" s="122">
        <f t="shared" si="1"/>
        <v>-45.13</v>
      </c>
      <c r="H30" s="122">
        <f>+INGENIERIA!E30*2%</f>
        <v>20.5352</v>
      </c>
      <c r="I30" s="122">
        <f t="shared" si="12"/>
        <v>77.006999999999991</v>
      </c>
      <c r="J30" s="122">
        <f t="shared" si="13"/>
        <v>1079.1722</v>
      </c>
      <c r="K30" s="122">
        <f t="shared" si="14"/>
        <v>172.667552</v>
      </c>
      <c r="L30" s="122">
        <f t="shared" si="15"/>
        <v>1251.8397519999999</v>
      </c>
      <c r="M30" s="206"/>
      <c r="N30" s="122">
        <f t="shared" si="16"/>
        <v>0</v>
      </c>
      <c r="O30" s="122">
        <f t="shared" si="17"/>
        <v>0</v>
      </c>
      <c r="P30" s="122">
        <f t="shared" si="18"/>
        <v>0</v>
      </c>
      <c r="Q30" s="226" t="str">
        <f t="shared" si="9"/>
        <v>si</v>
      </c>
      <c r="R30" s="355" t="s">
        <v>115</v>
      </c>
      <c r="S30" s="364" t="s">
        <v>9093</v>
      </c>
      <c r="T30" s="356"/>
      <c r="U30" s="378">
        <v>42667</v>
      </c>
      <c r="V30" s="355" t="s">
        <v>118</v>
      </c>
      <c r="W30" s="387"/>
      <c r="X30" s="357"/>
      <c r="Y30" s="357"/>
      <c r="Z30" s="359">
        <v>45.13</v>
      </c>
      <c r="AA30" s="360">
        <v>-45.13</v>
      </c>
      <c r="AB30" s="390"/>
      <c r="AC30" s="390"/>
      <c r="AD30" s="361"/>
      <c r="AE30" s="361"/>
      <c r="AF30" s="357"/>
      <c r="AG30" s="357"/>
      <c r="AH30" s="360">
        <v>-45.13</v>
      </c>
      <c r="AI30" s="362">
        <v>0</v>
      </c>
      <c r="AJ30" s="360">
        <v>-45.13</v>
      </c>
      <c r="AK30" s="363"/>
      <c r="AL30" s="362"/>
      <c r="AM30" s="360"/>
      <c r="AN30" s="380"/>
      <c r="AO30" s="374"/>
      <c r="AP30" s="379"/>
      <c r="AQ30" s="364"/>
      <c r="AR30" s="364"/>
      <c r="AS30" s="226" t="str">
        <f t="shared" si="10"/>
        <v>si</v>
      </c>
      <c r="AT30" s="227"/>
      <c r="AU30" s="180" t="str">
        <f>+B30</f>
        <v>Hernandez Ortiz Oscar</v>
      </c>
      <c r="AV30" s="161">
        <f>+INGENIERIA!E30+SINDICATO!E30</f>
        <v>1026.76</v>
      </c>
      <c r="AW30" s="161">
        <f t="shared" si="11"/>
        <v>-45.13</v>
      </c>
      <c r="AX30" s="161">
        <f>+AV30-AW30-INGENIERIA!E30-INGENIERIA!L30</f>
        <v>1.0658141036401503E-13</v>
      </c>
    </row>
    <row r="31" spans="1:59" s="123" customFormat="1">
      <c r="A31" s="118" t="s">
        <v>48</v>
      </c>
      <c r="B31" s="123" t="s">
        <v>49</v>
      </c>
      <c r="C31" s="121">
        <f>+INGENIERIA!E31</f>
        <v>1026.76</v>
      </c>
      <c r="D31" s="151">
        <f t="shared" si="0"/>
        <v>0</v>
      </c>
      <c r="E31" s="120"/>
      <c r="F31" s="122">
        <f>+INGENIERIA!E31</f>
        <v>1026.76</v>
      </c>
      <c r="G31" s="122">
        <f t="shared" si="1"/>
        <v>-45.13</v>
      </c>
      <c r="H31" s="122">
        <f>+INGENIERIA!E31*2%</f>
        <v>20.5352</v>
      </c>
      <c r="I31" s="122">
        <f t="shared" si="12"/>
        <v>77.006999999999991</v>
      </c>
      <c r="J31" s="122">
        <f t="shared" si="13"/>
        <v>1079.1722</v>
      </c>
      <c r="K31" s="122">
        <f t="shared" si="14"/>
        <v>172.667552</v>
      </c>
      <c r="L31" s="122">
        <f t="shared" si="15"/>
        <v>1251.8397519999999</v>
      </c>
      <c r="M31" s="206"/>
      <c r="N31" s="122">
        <f t="shared" si="16"/>
        <v>0</v>
      </c>
      <c r="O31" s="122">
        <f t="shared" si="17"/>
        <v>0</v>
      </c>
      <c r="P31" s="122">
        <f t="shared" si="18"/>
        <v>0</v>
      </c>
      <c r="Q31" s="226" t="str">
        <f t="shared" si="9"/>
        <v>si</v>
      </c>
      <c r="R31" s="364" t="s">
        <v>115</v>
      </c>
      <c r="S31" s="364" t="s">
        <v>158</v>
      </c>
      <c r="T31" s="367" t="s">
        <v>159</v>
      </c>
      <c r="U31" s="378">
        <v>41680</v>
      </c>
      <c r="V31" s="364" t="s">
        <v>118</v>
      </c>
      <c r="W31" s="388"/>
      <c r="X31" s="365"/>
      <c r="Y31" s="365"/>
      <c r="Z31" s="359">
        <v>45.13</v>
      </c>
      <c r="AA31" s="360">
        <v>-45.13</v>
      </c>
      <c r="AB31" s="390"/>
      <c r="AC31" s="390"/>
      <c r="AD31" s="361"/>
      <c r="AE31" s="361"/>
      <c r="AF31" s="357"/>
      <c r="AG31" s="357">
        <v>0</v>
      </c>
      <c r="AH31" s="360">
        <v>-45.13</v>
      </c>
      <c r="AI31" s="362">
        <v>0</v>
      </c>
      <c r="AJ31" s="360">
        <v>-45.13</v>
      </c>
      <c r="AK31" s="363">
        <v>-4.5130000000000008</v>
      </c>
      <c r="AL31" s="362" t="e">
        <v>#REF!</v>
      </c>
      <c r="AM31" s="360" t="e">
        <v>#REF!</v>
      </c>
      <c r="AN31" s="380"/>
      <c r="AO31" s="374"/>
      <c r="AP31" s="379">
        <v>45.13</v>
      </c>
      <c r="AQ31" s="364"/>
      <c r="AR31" s="364" t="s">
        <v>160</v>
      </c>
      <c r="AS31" s="226" t="str">
        <f t="shared" si="10"/>
        <v>si</v>
      </c>
      <c r="AT31" s="227" t="s">
        <v>48</v>
      </c>
      <c r="AU31" s="180" t="s">
        <v>49</v>
      </c>
      <c r="AV31" s="161">
        <f>+INGENIERIA!E31+SINDICATO!E31</f>
        <v>1026.76</v>
      </c>
      <c r="AW31" s="161">
        <f t="shared" si="11"/>
        <v>-45.13</v>
      </c>
      <c r="AX31" s="161">
        <f>+AV31-AW31-INGENIERIA!E31-INGENIERIA!L31</f>
        <v>1.0658141036401503E-13</v>
      </c>
    </row>
    <row r="32" spans="1:59" s="123" customFormat="1">
      <c r="A32" s="118" t="s">
        <v>50</v>
      </c>
      <c r="B32" s="123" t="s">
        <v>51</v>
      </c>
      <c r="C32" s="121">
        <f>+INGENIERIA!E32</f>
        <v>1026.76</v>
      </c>
      <c r="D32" s="151">
        <f t="shared" si="0"/>
        <v>0</v>
      </c>
      <c r="E32" s="120"/>
      <c r="F32" s="122">
        <f>+INGENIERIA!E32</f>
        <v>1026.76</v>
      </c>
      <c r="G32" s="122">
        <f t="shared" si="1"/>
        <v>-45.13</v>
      </c>
      <c r="H32" s="122">
        <f>+INGENIERIA!E32*2%</f>
        <v>20.5352</v>
      </c>
      <c r="I32" s="122">
        <f t="shared" si="12"/>
        <v>77.006999999999991</v>
      </c>
      <c r="J32" s="122">
        <f t="shared" si="13"/>
        <v>1079.1722</v>
      </c>
      <c r="K32" s="122">
        <f t="shared" si="14"/>
        <v>172.667552</v>
      </c>
      <c r="L32" s="122">
        <f t="shared" si="15"/>
        <v>1251.8397519999999</v>
      </c>
      <c r="M32" s="206"/>
      <c r="N32" s="122">
        <f t="shared" si="16"/>
        <v>0</v>
      </c>
      <c r="O32" s="122">
        <f t="shared" si="17"/>
        <v>0</v>
      </c>
      <c r="P32" s="122">
        <f t="shared" si="18"/>
        <v>0</v>
      </c>
      <c r="Q32" s="226" t="str">
        <f t="shared" si="9"/>
        <v>si</v>
      </c>
      <c r="R32" s="364" t="s">
        <v>115</v>
      </c>
      <c r="S32" s="364" t="s">
        <v>161</v>
      </c>
      <c r="T32" s="367" t="s">
        <v>162</v>
      </c>
      <c r="U32" s="378">
        <v>41944</v>
      </c>
      <c r="V32" s="364" t="s">
        <v>118</v>
      </c>
      <c r="W32" s="386"/>
      <c r="X32" s="365"/>
      <c r="Y32" s="365"/>
      <c r="Z32" s="359">
        <v>45.13</v>
      </c>
      <c r="AA32" s="360">
        <v>-45.13</v>
      </c>
      <c r="AB32" s="390"/>
      <c r="AC32" s="390"/>
      <c r="AD32" s="361"/>
      <c r="AE32" s="361"/>
      <c r="AF32" s="357"/>
      <c r="AG32" s="357">
        <v>0</v>
      </c>
      <c r="AH32" s="360">
        <v>-45.13</v>
      </c>
      <c r="AI32" s="362">
        <v>0</v>
      </c>
      <c r="AJ32" s="360">
        <v>-45.13</v>
      </c>
      <c r="AK32" s="363">
        <v>-4.5130000000000008</v>
      </c>
      <c r="AL32" s="362" t="e">
        <v>#REF!</v>
      </c>
      <c r="AM32" s="360" t="e">
        <v>#REF!</v>
      </c>
      <c r="AN32" s="380"/>
      <c r="AO32" s="374"/>
      <c r="AP32" s="379">
        <v>45.13</v>
      </c>
      <c r="AQ32" s="364"/>
      <c r="AR32" s="364" t="s">
        <v>163</v>
      </c>
      <c r="AS32" s="226" t="str">
        <f t="shared" si="10"/>
        <v>si</v>
      </c>
      <c r="AT32" s="227" t="s">
        <v>50</v>
      </c>
      <c r="AU32" s="180" t="s">
        <v>51</v>
      </c>
      <c r="AV32" s="161">
        <f>+INGENIERIA!E32+SINDICATO!E32</f>
        <v>1026.76</v>
      </c>
      <c r="AW32" s="161">
        <f t="shared" si="11"/>
        <v>-45.13</v>
      </c>
      <c r="AX32" s="161">
        <f>+AV32-AW32-INGENIERIA!E32-INGENIERIA!L32</f>
        <v>1.0658141036401503E-13</v>
      </c>
    </row>
    <row r="33" spans="1:59" s="123" customFormat="1">
      <c r="A33" s="118" t="s">
        <v>52</v>
      </c>
      <c r="B33" s="123" t="s">
        <v>53</v>
      </c>
      <c r="C33" s="121">
        <f>+INGENIERIA!E33</f>
        <v>1166.76</v>
      </c>
      <c r="D33" s="151">
        <f t="shared" si="0"/>
        <v>750.13</v>
      </c>
      <c r="E33" s="120"/>
      <c r="F33" s="122">
        <f>+INGENIERIA!E33</f>
        <v>1166.76</v>
      </c>
      <c r="G33" s="122">
        <f t="shared" si="1"/>
        <v>-45.13</v>
      </c>
      <c r="H33" s="122">
        <f>+INGENIERIA!E33*2%</f>
        <v>23.3352</v>
      </c>
      <c r="I33" s="122">
        <f t="shared" si="12"/>
        <v>87.506999999999991</v>
      </c>
      <c r="J33" s="122">
        <f t="shared" si="13"/>
        <v>1232.4721999999999</v>
      </c>
      <c r="K33" s="122">
        <f t="shared" si="14"/>
        <v>197.19555199999999</v>
      </c>
      <c r="L33" s="122">
        <f t="shared" si="15"/>
        <v>1429.6677519999998</v>
      </c>
      <c r="M33" s="206"/>
      <c r="N33" s="122">
        <f t="shared" si="16"/>
        <v>750.13</v>
      </c>
      <c r="O33" s="122">
        <f t="shared" si="17"/>
        <v>120.02080000000001</v>
      </c>
      <c r="P33" s="122">
        <f t="shared" si="18"/>
        <v>870.1508</v>
      </c>
      <c r="Q33" s="226" t="str">
        <f t="shared" si="9"/>
        <v>si</v>
      </c>
      <c r="R33" s="355" t="s">
        <v>143</v>
      </c>
      <c r="S33" s="364" t="s">
        <v>164</v>
      </c>
      <c r="T33" s="356" t="s">
        <v>165</v>
      </c>
      <c r="U33" s="378">
        <v>40362</v>
      </c>
      <c r="V33" s="355" t="s">
        <v>146</v>
      </c>
      <c r="W33" s="387">
        <v>750.13</v>
      </c>
      <c r="X33" s="357"/>
      <c r="Y33" s="357"/>
      <c r="Z33" s="359">
        <v>45.13</v>
      </c>
      <c r="AA33" s="360">
        <v>705</v>
      </c>
      <c r="AB33" s="390"/>
      <c r="AC33" s="390"/>
      <c r="AD33" s="361"/>
      <c r="AE33" s="361"/>
      <c r="AF33" s="357"/>
      <c r="AG33" s="357">
        <v>0</v>
      </c>
      <c r="AH33" s="360">
        <v>705</v>
      </c>
      <c r="AI33" s="362">
        <v>0</v>
      </c>
      <c r="AJ33" s="360">
        <v>705</v>
      </c>
      <c r="AK33" s="363">
        <v>70.5</v>
      </c>
      <c r="AL33" s="362" t="e">
        <v>#REF!</v>
      </c>
      <c r="AM33" s="360" t="e">
        <v>#REF!</v>
      </c>
      <c r="AN33" s="380"/>
      <c r="AO33" s="374"/>
      <c r="AP33" s="379">
        <v>-705</v>
      </c>
      <c r="AQ33" s="364"/>
      <c r="AR33" s="364" t="s">
        <v>166</v>
      </c>
      <c r="AS33" s="226" t="str">
        <f t="shared" si="10"/>
        <v>si</v>
      </c>
      <c r="AT33" s="227" t="s">
        <v>52</v>
      </c>
      <c r="AU33" s="180" t="s">
        <v>53</v>
      </c>
      <c r="AV33" s="161">
        <f>+INGENIERIA!E33+SINDICATO!E33</f>
        <v>1916.8899999999999</v>
      </c>
      <c r="AW33" s="161">
        <f t="shared" si="11"/>
        <v>705</v>
      </c>
      <c r="AX33" s="161">
        <f>+AV33-AW33-INGENIERIA!E33-INGENIERIA!L33</f>
        <v>-1.2079226507921703E-13</v>
      </c>
    </row>
    <row r="34" spans="1:59" s="123" customFormat="1">
      <c r="A34" s="118" t="s">
        <v>54</v>
      </c>
      <c r="B34" s="123" t="s">
        <v>55</v>
      </c>
      <c r="C34" s="121">
        <f>+INGENIERIA!E34</f>
        <v>1026.76</v>
      </c>
      <c r="D34" s="151">
        <f t="shared" si="0"/>
        <v>406.04</v>
      </c>
      <c r="E34" s="120"/>
      <c r="F34" s="122">
        <f>+INGENIERIA!E34</f>
        <v>1026.76</v>
      </c>
      <c r="G34" s="122">
        <f t="shared" si="1"/>
        <v>-45.13</v>
      </c>
      <c r="H34" s="122">
        <f>+INGENIERIA!E34*2%</f>
        <v>20.5352</v>
      </c>
      <c r="I34" s="122">
        <f t="shared" si="12"/>
        <v>77.006999999999991</v>
      </c>
      <c r="J34" s="122">
        <f t="shared" si="13"/>
        <v>1079.1722</v>
      </c>
      <c r="K34" s="122">
        <f t="shared" si="14"/>
        <v>172.667552</v>
      </c>
      <c r="L34" s="122">
        <f t="shared" si="15"/>
        <v>1251.8397519999999</v>
      </c>
      <c r="M34" s="206"/>
      <c r="N34" s="122">
        <f t="shared" si="16"/>
        <v>406.04</v>
      </c>
      <c r="O34" s="122">
        <f t="shared" si="17"/>
        <v>64.966400000000007</v>
      </c>
      <c r="P34" s="122">
        <f t="shared" si="18"/>
        <v>471.00640000000004</v>
      </c>
      <c r="Q34" s="226" t="str">
        <f t="shared" si="9"/>
        <v>si</v>
      </c>
      <c r="R34" s="364" t="s">
        <v>115</v>
      </c>
      <c r="S34" s="364" t="s">
        <v>167</v>
      </c>
      <c r="T34" s="367"/>
      <c r="U34" s="378">
        <v>42557</v>
      </c>
      <c r="V34" s="364" t="s">
        <v>118</v>
      </c>
      <c r="W34" s="387">
        <v>406.04</v>
      </c>
      <c r="X34" s="365"/>
      <c r="Y34" s="365"/>
      <c r="Z34" s="359">
        <v>45.13</v>
      </c>
      <c r="AA34" s="360">
        <v>360.91</v>
      </c>
      <c r="AB34" s="390"/>
      <c r="AC34" s="390"/>
      <c r="AD34" s="361"/>
      <c r="AE34" s="361"/>
      <c r="AF34" s="357"/>
      <c r="AG34" s="357"/>
      <c r="AH34" s="360">
        <v>360.91</v>
      </c>
      <c r="AI34" s="362">
        <v>0</v>
      </c>
      <c r="AJ34" s="360">
        <v>360.91</v>
      </c>
      <c r="AK34" s="363">
        <v>36.091000000000001</v>
      </c>
      <c r="AL34" s="362" t="e">
        <v>#REF!</v>
      </c>
      <c r="AM34" s="360" t="e">
        <v>#REF!</v>
      </c>
      <c r="AN34" s="380"/>
      <c r="AO34" s="380"/>
      <c r="AP34" s="379"/>
      <c r="AQ34" s="364" t="s">
        <v>119</v>
      </c>
      <c r="AR34" s="366">
        <v>405715097</v>
      </c>
      <c r="AS34" s="226" t="str">
        <f t="shared" si="10"/>
        <v>si</v>
      </c>
      <c r="AT34" s="227" t="s">
        <v>54</v>
      </c>
      <c r="AU34" s="180" t="s">
        <v>55</v>
      </c>
      <c r="AV34" s="161">
        <f>+INGENIERIA!E34+SINDICATO!E34</f>
        <v>1432.8</v>
      </c>
      <c r="AW34" s="161">
        <f t="shared" si="11"/>
        <v>360.91</v>
      </c>
      <c r="AX34" s="161">
        <f>+AV34-AW34-INGENIERIA!E34-INGENIERIA!L34</f>
        <v>-1.2079226507921703E-13</v>
      </c>
    </row>
    <row r="35" spans="1:59" s="212" customFormat="1">
      <c r="A35" s="211" t="s">
        <v>56</v>
      </c>
      <c r="B35" s="212" t="s">
        <v>57</v>
      </c>
      <c r="C35" s="213">
        <f>+INGENIERIA!E35</f>
        <v>4666.76</v>
      </c>
      <c r="D35" s="214">
        <f t="shared" si="0"/>
        <v>1263.95</v>
      </c>
      <c r="F35" s="215">
        <f>+INGENIERIA!E35</f>
        <v>4666.76</v>
      </c>
      <c r="G35" s="215">
        <f t="shared" si="1"/>
        <v>-45.13</v>
      </c>
      <c r="H35" s="215">
        <f>+INGENIERIA!E35*2%</f>
        <v>93.3352</v>
      </c>
      <c r="I35" s="215">
        <f t="shared" si="12"/>
        <v>350.00700000000001</v>
      </c>
      <c r="J35" s="215">
        <f t="shared" si="13"/>
        <v>5064.9722000000002</v>
      </c>
      <c r="K35" s="215">
        <f t="shared" si="14"/>
        <v>810.39555200000007</v>
      </c>
      <c r="L35" s="215">
        <f t="shared" si="15"/>
        <v>5875.3677520000001</v>
      </c>
      <c r="M35" s="216"/>
      <c r="N35" s="215">
        <f t="shared" si="16"/>
        <v>1263.95</v>
      </c>
      <c r="O35" s="215">
        <f t="shared" si="17"/>
        <v>202.232</v>
      </c>
      <c r="P35" s="215">
        <f t="shared" si="18"/>
        <v>1466.182</v>
      </c>
      <c r="Q35" s="226" t="str">
        <f t="shared" si="9"/>
        <v>si</v>
      </c>
      <c r="R35" s="364" t="s">
        <v>131</v>
      </c>
      <c r="S35" s="364" t="s">
        <v>168</v>
      </c>
      <c r="T35" s="367"/>
      <c r="U35" s="378">
        <v>42478</v>
      </c>
      <c r="V35" s="355" t="s">
        <v>138</v>
      </c>
      <c r="W35" s="387">
        <v>1263.95</v>
      </c>
      <c r="X35" s="365"/>
      <c r="Y35" s="365"/>
      <c r="Z35" s="359">
        <v>45.13</v>
      </c>
      <c r="AA35" s="360">
        <v>1218.82</v>
      </c>
      <c r="AB35" s="390"/>
      <c r="AC35" s="390"/>
      <c r="AD35" s="361"/>
      <c r="AE35" s="361"/>
      <c r="AF35" s="357"/>
      <c r="AG35" s="357">
        <v>204</v>
      </c>
      <c r="AH35" s="360">
        <v>1014.8199999999999</v>
      </c>
      <c r="AI35" s="362">
        <v>0</v>
      </c>
      <c r="AJ35" s="360">
        <v>1014.8199999999999</v>
      </c>
      <c r="AK35" s="363">
        <v>121.88200000000001</v>
      </c>
      <c r="AL35" s="362" t="e">
        <v>#REF!</v>
      </c>
      <c r="AM35" s="360" t="e">
        <v>#REF!</v>
      </c>
      <c r="AN35" s="380"/>
      <c r="AO35" s="374"/>
      <c r="AP35" s="379">
        <v>-1014.8199999999999</v>
      </c>
      <c r="AQ35" s="373"/>
      <c r="AR35" s="364" t="s">
        <v>169</v>
      </c>
      <c r="AS35" s="226" t="str">
        <f t="shared" si="10"/>
        <v>si</v>
      </c>
      <c r="AT35" s="230" t="s">
        <v>56</v>
      </c>
      <c r="AU35" s="231" t="s">
        <v>57</v>
      </c>
      <c r="AV35" s="161">
        <f>+INGENIERIA!E35+SINDICATO!E35</f>
        <v>4666.76</v>
      </c>
      <c r="AW35" s="161">
        <f t="shared" si="11"/>
        <v>1218.82</v>
      </c>
      <c r="AX35" s="161">
        <f>+AV35-AW35-INGENIERIA!E35-INGENIERIA!L35</f>
        <v>-1263.9499999999998</v>
      </c>
      <c r="AY35" s="217"/>
      <c r="AZ35" s="217"/>
      <c r="BA35" s="217"/>
      <c r="BB35" s="217"/>
      <c r="BC35" s="217"/>
      <c r="BD35" s="217"/>
      <c r="BE35" s="217"/>
      <c r="BF35" s="217"/>
      <c r="BG35" s="217"/>
    </row>
    <row r="36" spans="1:59" s="123" customFormat="1">
      <c r="A36" s="118" t="s">
        <v>58</v>
      </c>
      <c r="B36" s="274" t="s">
        <v>59</v>
      </c>
      <c r="C36" s="121">
        <f>+INGENIERIA!E36</f>
        <v>0</v>
      </c>
      <c r="D36" s="151">
        <v>0</v>
      </c>
      <c r="E36" s="120"/>
      <c r="F36" s="122">
        <f>+INGENIERIA!E36</f>
        <v>0</v>
      </c>
      <c r="G36" s="122">
        <f t="shared" si="1"/>
        <v>0</v>
      </c>
      <c r="H36" s="122">
        <f>+INGENIERIA!E36*2%</f>
        <v>0</v>
      </c>
      <c r="I36" s="122">
        <f t="shared" si="12"/>
        <v>0</v>
      </c>
      <c r="J36" s="122">
        <f t="shared" si="13"/>
        <v>0</v>
      </c>
      <c r="K36" s="122">
        <f t="shared" si="14"/>
        <v>0</v>
      </c>
      <c r="L36" s="122">
        <f t="shared" si="15"/>
        <v>0</v>
      </c>
      <c r="M36" s="206"/>
      <c r="N36" s="122">
        <f t="shared" si="16"/>
        <v>0</v>
      </c>
      <c r="O36" s="122">
        <f t="shared" si="17"/>
        <v>0</v>
      </c>
      <c r="P36" s="122">
        <f t="shared" si="18"/>
        <v>0</v>
      </c>
      <c r="Q36" s="451" t="s">
        <v>9131</v>
      </c>
      <c r="R36" s="392" t="s">
        <v>115</v>
      </c>
      <c r="S36" s="392" t="s">
        <v>170</v>
      </c>
      <c r="T36" s="393"/>
      <c r="U36" s="394">
        <v>42430</v>
      </c>
      <c r="V36" s="392" t="s">
        <v>118</v>
      </c>
      <c r="W36" s="395">
        <v>531.19000000000005</v>
      </c>
      <c r="X36" s="396"/>
      <c r="Y36" s="396"/>
      <c r="Z36" s="397"/>
      <c r="AA36" s="360">
        <v>531.19000000000005</v>
      </c>
      <c r="AB36" s="390"/>
      <c r="AC36" s="390"/>
      <c r="AD36" s="361"/>
      <c r="AE36" s="361"/>
      <c r="AF36" s="357"/>
      <c r="AG36" s="357">
        <v>0</v>
      </c>
      <c r="AH36" s="360">
        <v>531.19000000000005</v>
      </c>
      <c r="AI36" s="362">
        <v>0</v>
      </c>
      <c r="AJ36" s="360">
        <v>531.19000000000005</v>
      </c>
      <c r="AK36" s="363">
        <v>53.119000000000007</v>
      </c>
      <c r="AL36" s="362" t="e">
        <v>#REF!</v>
      </c>
      <c r="AM36" s="360" t="e">
        <v>#REF!</v>
      </c>
      <c r="AN36" s="380"/>
      <c r="AO36" s="374"/>
      <c r="AP36" s="379">
        <v>-531.19000000000005</v>
      </c>
      <c r="AQ36" s="398" t="s">
        <v>9118</v>
      </c>
      <c r="AR36" s="399"/>
      <c r="AS36" s="226" t="str">
        <f t="shared" si="10"/>
        <v>si</v>
      </c>
      <c r="AT36" s="227" t="s">
        <v>58</v>
      </c>
      <c r="AU36" s="180" t="s">
        <v>59</v>
      </c>
      <c r="AV36" s="161">
        <f>+INGENIERIA!E36+SINDICATO!E36</f>
        <v>0</v>
      </c>
      <c r="AW36" s="161">
        <f t="shared" si="11"/>
        <v>531.19000000000005</v>
      </c>
      <c r="AX36" s="161">
        <f>+AV36-AW36-INGENIERIA!E36-INGENIERIA!L36</f>
        <v>-531.19000000000005</v>
      </c>
    </row>
    <row r="37" spans="1:59" s="123" customFormat="1">
      <c r="A37" s="118" t="s">
        <v>60</v>
      </c>
      <c r="B37" s="274" t="s">
        <v>61</v>
      </c>
      <c r="C37" s="121">
        <f>+INGENIERIA!E37</f>
        <v>1026.76</v>
      </c>
      <c r="D37" s="151">
        <f t="shared" si="0"/>
        <v>0</v>
      </c>
      <c r="E37" s="120"/>
      <c r="F37" s="122">
        <f>+INGENIERIA!E37</f>
        <v>1026.76</v>
      </c>
      <c r="G37" s="122">
        <f t="shared" si="1"/>
        <v>-45.13</v>
      </c>
      <c r="H37" s="122">
        <f>+INGENIERIA!E37*2%</f>
        <v>20.5352</v>
      </c>
      <c r="I37" s="122">
        <f t="shared" si="12"/>
        <v>77.006999999999991</v>
      </c>
      <c r="J37" s="122">
        <f t="shared" si="13"/>
        <v>1079.1722</v>
      </c>
      <c r="K37" s="122">
        <f t="shared" si="14"/>
        <v>172.667552</v>
      </c>
      <c r="L37" s="122">
        <f t="shared" si="15"/>
        <v>1251.8397519999999</v>
      </c>
      <c r="M37" s="206"/>
      <c r="N37" s="122">
        <f t="shared" si="16"/>
        <v>0</v>
      </c>
      <c r="O37" s="122">
        <f t="shared" si="17"/>
        <v>0</v>
      </c>
      <c r="P37" s="122">
        <f t="shared" si="18"/>
        <v>0</v>
      </c>
      <c r="Q37" s="226" t="str">
        <f t="shared" si="9"/>
        <v>si</v>
      </c>
      <c r="R37" s="364" t="s">
        <v>115</v>
      </c>
      <c r="S37" s="364" t="s">
        <v>171</v>
      </c>
      <c r="T37" s="367"/>
      <c r="U37" s="378">
        <v>42570</v>
      </c>
      <c r="V37" s="364" t="s">
        <v>118</v>
      </c>
      <c r="W37" s="388"/>
      <c r="X37" s="365"/>
      <c r="Y37" s="365"/>
      <c r="Z37" s="359">
        <v>45.13</v>
      </c>
      <c r="AA37" s="360">
        <v>-45.13</v>
      </c>
      <c r="AB37" s="390"/>
      <c r="AC37" s="390"/>
      <c r="AD37" s="361"/>
      <c r="AE37" s="361"/>
      <c r="AF37" s="357"/>
      <c r="AG37" s="357">
        <v>500</v>
      </c>
      <c r="AH37" s="360">
        <v>-545.13</v>
      </c>
      <c r="AI37" s="362">
        <v>0</v>
      </c>
      <c r="AJ37" s="360">
        <v>-545.13</v>
      </c>
      <c r="AK37" s="363">
        <v>-4.5130000000000008</v>
      </c>
      <c r="AL37" s="362" t="e">
        <v>#REF!</v>
      </c>
      <c r="AM37" s="360" t="e">
        <v>#REF!</v>
      </c>
      <c r="AN37" s="380"/>
      <c r="AO37" s="374"/>
      <c r="AP37" s="379"/>
      <c r="AQ37" s="364"/>
      <c r="AR37" s="366"/>
      <c r="AS37" s="226" t="str">
        <f t="shared" si="10"/>
        <v>si</v>
      </c>
      <c r="AT37" s="227" t="s">
        <v>60</v>
      </c>
      <c r="AU37" s="180" t="s">
        <v>61</v>
      </c>
      <c r="AV37" s="161">
        <f>+INGENIERIA!E37+SINDICATO!E37</f>
        <v>1026.76</v>
      </c>
      <c r="AW37" s="161">
        <f t="shared" si="11"/>
        <v>-45.13</v>
      </c>
      <c r="AX37" s="161">
        <f>+AV37-AW37-INGENIERIA!E37-INGENIERIA!L37</f>
        <v>1.0658141036401503E-13</v>
      </c>
    </row>
    <row r="38" spans="1:59" s="123" customFormat="1">
      <c r="A38" s="118" t="s">
        <v>9089</v>
      </c>
      <c r="B38" s="275" t="s">
        <v>9083</v>
      </c>
      <c r="C38" s="121">
        <f>+INGENIERIA!E38</f>
        <v>1026.76</v>
      </c>
      <c r="D38" s="151">
        <f t="shared" si="0"/>
        <v>361.89</v>
      </c>
      <c r="E38" s="120"/>
      <c r="F38" s="122">
        <f>+INGENIERIA!E38</f>
        <v>1026.76</v>
      </c>
      <c r="G38" s="122">
        <f t="shared" si="1"/>
        <v>-45.13</v>
      </c>
      <c r="H38" s="122">
        <f>+INGENIERIA!E38*2%</f>
        <v>20.5352</v>
      </c>
      <c r="I38" s="122">
        <f t="shared" si="12"/>
        <v>77.006999999999991</v>
      </c>
      <c r="J38" s="122">
        <f t="shared" si="13"/>
        <v>1079.1722</v>
      </c>
      <c r="K38" s="122">
        <f t="shared" si="14"/>
        <v>172.667552</v>
      </c>
      <c r="L38" s="122">
        <f t="shared" si="15"/>
        <v>1251.8397519999999</v>
      </c>
      <c r="M38" s="206"/>
      <c r="N38" s="122">
        <f t="shared" si="16"/>
        <v>361.89</v>
      </c>
      <c r="O38" s="122">
        <f t="shared" si="17"/>
        <v>57.9024</v>
      </c>
      <c r="P38" s="122">
        <f t="shared" si="18"/>
        <v>419.79239999999999</v>
      </c>
      <c r="Q38" s="226" t="str">
        <f t="shared" si="9"/>
        <v>si</v>
      </c>
      <c r="R38" s="364" t="s">
        <v>115</v>
      </c>
      <c r="S38" s="364" t="s">
        <v>9083</v>
      </c>
      <c r="T38" s="367"/>
      <c r="U38" s="378">
        <v>42655</v>
      </c>
      <c r="V38" s="364" t="s">
        <v>118</v>
      </c>
      <c r="W38" s="388">
        <v>361.89</v>
      </c>
      <c r="X38" s="365"/>
      <c r="Y38" s="365"/>
      <c r="Z38" s="359">
        <v>45.13</v>
      </c>
      <c r="AA38" s="360">
        <v>316.76</v>
      </c>
      <c r="AB38" s="390"/>
      <c r="AC38" s="390"/>
      <c r="AD38" s="361"/>
      <c r="AE38" s="361"/>
      <c r="AF38" s="357"/>
      <c r="AG38" s="357"/>
      <c r="AH38" s="360">
        <v>316.76</v>
      </c>
      <c r="AI38" s="362">
        <v>0</v>
      </c>
      <c r="AJ38" s="360">
        <v>316.76</v>
      </c>
      <c r="AK38" s="363"/>
      <c r="AL38" s="362"/>
      <c r="AM38" s="360"/>
      <c r="AN38" s="380"/>
      <c r="AO38" s="374"/>
      <c r="AP38" s="379"/>
      <c r="AQ38" s="364"/>
      <c r="AR38" s="366">
        <v>1469380671</v>
      </c>
      <c r="AS38" s="226" t="str">
        <f t="shared" si="10"/>
        <v>si</v>
      </c>
      <c r="AT38" s="227"/>
      <c r="AU38" s="180" t="str">
        <f>+B38</f>
        <v>ORTIZ RODRIGUEZ LUIS JAVIER</v>
      </c>
      <c r="AV38" s="161">
        <f>+INGENIERIA!E38+SINDICATO!E38</f>
        <v>1388.65</v>
      </c>
      <c r="AW38" s="161">
        <f t="shared" si="11"/>
        <v>316.76</v>
      </c>
      <c r="AX38" s="161">
        <f>+AV38-AW38-INGENIERIA!E38-INGENIERIA!L38</f>
        <v>1.0658141036401503E-13</v>
      </c>
    </row>
    <row r="39" spans="1:59" s="123" customFormat="1">
      <c r="A39" s="118" t="s">
        <v>62</v>
      </c>
      <c r="B39" s="274" t="s">
        <v>63</v>
      </c>
      <c r="C39" s="121">
        <f>+INGENIERIA!E39</f>
        <v>1026.76</v>
      </c>
      <c r="D39" s="151">
        <f t="shared" si="0"/>
        <v>571.66</v>
      </c>
      <c r="E39" s="120"/>
      <c r="F39" s="122">
        <f>+INGENIERIA!E39</f>
        <v>1026.76</v>
      </c>
      <c r="G39" s="122">
        <f t="shared" si="1"/>
        <v>-45.13</v>
      </c>
      <c r="H39" s="122">
        <f>+INGENIERIA!E39*2%</f>
        <v>20.5352</v>
      </c>
      <c r="I39" s="122">
        <f t="shared" si="12"/>
        <v>77.006999999999991</v>
      </c>
      <c r="J39" s="122">
        <f t="shared" si="13"/>
        <v>1079.1722</v>
      </c>
      <c r="K39" s="122">
        <f t="shared" si="14"/>
        <v>172.667552</v>
      </c>
      <c r="L39" s="122">
        <f t="shared" si="15"/>
        <v>1251.8397519999999</v>
      </c>
      <c r="M39" s="206"/>
      <c r="N39" s="122">
        <f t="shared" si="16"/>
        <v>571.66</v>
      </c>
      <c r="O39" s="122">
        <f t="shared" si="17"/>
        <v>91.465599999999995</v>
      </c>
      <c r="P39" s="122">
        <f t="shared" si="18"/>
        <v>663.12559999999996</v>
      </c>
      <c r="Q39" s="226" t="str">
        <f t="shared" si="9"/>
        <v>si</v>
      </c>
      <c r="R39" s="364" t="s">
        <v>131</v>
      </c>
      <c r="S39" s="364" t="s">
        <v>172</v>
      </c>
      <c r="T39" s="367"/>
      <c r="U39" s="378">
        <v>42632</v>
      </c>
      <c r="V39" s="364" t="s">
        <v>118</v>
      </c>
      <c r="W39" s="388">
        <v>571.66</v>
      </c>
      <c r="X39" s="365"/>
      <c r="Y39" s="365"/>
      <c r="Z39" s="359">
        <v>45.13</v>
      </c>
      <c r="AA39" s="360">
        <v>526.53</v>
      </c>
      <c r="AB39" s="390"/>
      <c r="AC39" s="390"/>
      <c r="AD39" s="361">
        <v>215</v>
      </c>
      <c r="AE39" s="361"/>
      <c r="AF39" s="357"/>
      <c r="AG39" s="357"/>
      <c r="AH39" s="360">
        <v>311.52999999999997</v>
      </c>
      <c r="AI39" s="362">
        <v>0</v>
      </c>
      <c r="AJ39" s="360">
        <v>311.52999999999997</v>
      </c>
      <c r="AK39" s="363"/>
      <c r="AL39" s="362"/>
      <c r="AM39" s="360"/>
      <c r="AN39" s="380"/>
      <c r="AO39" s="374"/>
      <c r="AP39" s="379"/>
      <c r="AQ39" s="364"/>
      <c r="AR39" s="366"/>
      <c r="AS39" s="226" t="str">
        <f t="shared" si="10"/>
        <v>si</v>
      </c>
      <c r="AT39" s="227" t="s">
        <v>62</v>
      </c>
      <c r="AU39" s="180" t="s">
        <v>63</v>
      </c>
      <c r="AV39" s="161">
        <f>+INGENIERIA!E39+SINDICATO!E39</f>
        <v>1598.42</v>
      </c>
      <c r="AW39" s="161">
        <f t="shared" si="11"/>
        <v>526.53</v>
      </c>
      <c r="AX39" s="161">
        <f>+AV39-AW39-INGENIERIA!E39-INGENIERIA!L39</f>
        <v>1.0658141036401503E-13</v>
      </c>
    </row>
    <row r="40" spans="1:59" s="123" customFormat="1">
      <c r="A40" s="118" t="s">
        <v>64</v>
      </c>
      <c r="B40" s="274" t="s">
        <v>65</v>
      </c>
      <c r="C40" s="121">
        <f>+INGENIERIA!E40</f>
        <v>1026.76</v>
      </c>
      <c r="D40" s="151">
        <f t="shared" si="0"/>
        <v>3763.86</v>
      </c>
      <c r="E40" s="120"/>
      <c r="F40" s="122">
        <f>+INGENIERIA!E40</f>
        <v>1026.76</v>
      </c>
      <c r="G40" s="122">
        <f t="shared" si="1"/>
        <v>-45.13</v>
      </c>
      <c r="H40" s="122">
        <f>+INGENIERIA!E40*2%</f>
        <v>20.5352</v>
      </c>
      <c r="I40" s="122">
        <f t="shared" si="12"/>
        <v>77.006999999999991</v>
      </c>
      <c r="J40" s="122">
        <f t="shared" si="13"/>
        <v>1079.1722</v>
      </c>
      <c r="K40" s="122">
        <f t="shared" si="14"/>
        <v>172.667552</v>
      </c>
      <c r="L40" s="122">
        <f t="shared" si="15"/>
        <v>1251.8397519999999</v>
      </c>
      <c r="M40" s="206"/>
      <c r="N40" s="122">
        <f t="shared" si="16"/>
        <v>3763.86</v>
      </c>
      <c r="O40" s="122">
        <f t="shared" si="17"/>
        <v>602.21760000000006</v>
      </c>
      <c r="P40" s="122">
        <f t="shared" si="18"/>
        <v>4366.0776000000005</v>
      </c>
      <c r="Q40" s="226" t="str">
        <f t="shared" si="9"/>
        <v>si</v>
      </c>
      <c r="R40" s="355" t="s">
        <v>115</v>
      </c>
      <c r="S40" s="364" t="s">
        <v>202</v>
      </c>
      <c r="T40" s="356" t="s">
        <v>174</v>
      </c>
      <c r="U40" s="378">
        <v>41592</v>
      </c>
      <c r="V40" s="355" t="s">
        <v>118</v>
      </c>
      <c r="W40" s="387">
        <v>3763.86</v>
      </c>
      <c r="X40" s="358"/>
      <c r="Y40" s="358"/>
      <c r="Z40" s="359">
        <v>45.13</v>
      </c>
      <c r="AA40" s="360">
        <v>3718.73</v>
      </c>
      <c r="AB40" s="390"/>
      <c r="AC40" s="390"/>
      <c r="AD40" s="361"/>
      <c r="AE40" s="361"/>
      <c r="AF40" s="357"/>
      <c r="AG40" s="357">
        <v>0</v>
      </c>
      <c r="AH40" s="360">
        <v>3718.73</v>
      </c>
      <c r="AI40" s="362">
        <v>371.87300000000005</v>
      </c>
      <c r="AJ40" s="360">
        <v>3346.857</v>
      </c>
      <c r="AK40" s="363">
        <v>0</v>
      </c>
      <c r="AL40" s="362" t="e">
        <v>#REF!</v>
      </c>
      <c r="AM40" s="360" t="e">
        <v>#REF!</v>
      </c>
      <c r="AN40" s="380"/>
      <c r="AO40" s="374"/>
      <c r="AP40" s="379">
        <v>-3346.857</v>
      </c>
      <c r="AQ40" s="364"/>
      <c r="AR40" s="364" t="s">
        <v>175</v>
      </c>
      <c r="AS40" s="226" t="str">
        <f t="shared" si="10"/>
        <v>si</v>
      </c>
      <c r="AT40" s="227" t="s">
        <v>64</v>
      </c>
      <c r="AU40" s="180" t="s">
        <v>65</v>
      </c>
      <c r="AV40" s="161">
        <f>+INGENIERIA!E40+SINDICATO!E40</f>
        <v>4790.62</v>
      </c>
      <c r="AW40" s="161">
        <f t="shared" si="11"/>
        <v>3718.73</v>
      </c>
      <c r="AX40" s="161">
        <f>+AV40-AW40-INGENIERIA!E40-INGENIERIA!L40</f>
        <v>-1.2079226507921703E-13</v>
      </c>
    </row>
    <row r="41" spans="1:59" s="123" customFormat="1">
      <c r="A41" s="118" t="s">
        <v>66</v>
      </c>
      <c r="B41" s="123" t="s">
        <v>67</v>
      </c>
      <c r="C41" s="121">
        <f>+INGENIERIA!E41</f>
        <v>1026.76</v>
      </c>
      <c r="D41" s="151">
        <f t="shared" si="0"/>
        <v>4450.33</v>
      </c>
      <c r="E41" s="120"/>
      <c r="F41" s="122">
        <f>+INGENIERIA!E41</f>
        <v>1026.76</v>
      </c>
      <c r="G41" s="122">
        <f t="shared" si="1"/>
        <v>-45.13</v>
      </c>
      <c r="H41" s="122">
        <f>+INGENIERIA!E41*2%</f>
        <v>20.5352</v>
      </c>
      <c r="I41" s="122">
        <f t="shared" si="12"/>
        <v>77.006999999999991</v>
      </c>
      <c r="J41" s="122">
        <f t="shared" si="13"/>
        <v>1079.1722</v>
      </c>
      <c r="K41" s="122">
        <f t="shared" si="14"/>
        <v>172.667552</v>
      </c>
      <c r="L41" s="122">
        <f t="shared" si="15"/>
        <v>1251.8397519999999</v>
      </c>
      <c r="M41" s="206"/>
      <c r="N41" s="122">
        <f t="shared" si="16"/>
        <v>4450.33</v>
      </c>
      <c r="O41" s="122">
        <f t="shared" si="17"/>
        <v>712.05280000000005</v>
      </c>
      <c r="P41" s="122">
        <f t="shared" si="18"/>
        <v>5162.3828000000003</v>
      </c>
      <c r="Q41" s="226" t="str">
        <f t="shared" si="9"/>
        <v>si</v>
      </c>
      <c r="R41" s="355" t="s">
        <v>131</v>
      </c>
      <c r="S41" s="364" t="s">
        <v>203</v>
      </c>
      <c r="T41" s="356" t="s">
        <v>176</v>
      </c>
      <c r="U41" s="378">
        <v>42030</v>
      </c>
      <c r="V41" s="355" t="s">
        <v>118</v>
      </c>
      <c r="W41" s="387">
        <v>4450.33</v>
      </c>
      <c r="X41" s="357"/>
      <c r="Y41" s="357"/>
      <c r="Z41" s="359">
        <v>45.13</v>
      </c>
      <c r="AA41" s="360">
        <v>4405.2</v>
      </c>
      <c r="AB41" s="390"/>
      <c r="AC41" s="390"/>
      <c r="AD41" s="361"/>
      <c r="AE41" s="361"/>
      <c r="AF41" s="357"/>
      <c r="AG41" s="357">
        <v>0</v>
      </c>
      <c r="AH41" s="360">
        <v>4405.2</v>
      </c>
      <c r="AI41" s="362">
        <v>440.52</v>
      </c>
      <c r="AJ41" s="360">
        <v>3964.68</v>
      </c>
      <c r="AK41" s="363">
        <v>0</v>
      </c>
      <c r="AL41" s="362" t="e">
        <v>#REF!</v>
      </c>
      <c r="AM41" s="360" t="e">
        <v>#REF!</v>
      </c>
      <c r="AN41" s="380"/>
      <c r="AO41" s="375"/>
      <c r="AP41" s="379">
        <v>-3964.68</v>
      </c>
      <c r="AQ41" s="364"/>
      <c r="AR41" s="364" t="s">
        <v>177</v>
      </c>
      <c r="AS41" s="226" t="str">
        <f t="shared" si="10"/>
        <v>si</v>
      </c>
      <c r="AT41" s="227" t="s">
        <v>66</v>
      </c>
      <c r="AU41" s="180" t="s">
        <v>67</v>
      </c>
      <c r="AV41" s="161">
        <f>+INGENIERIA!E41+SINDICATO!E41</f>
        <v>5477.09</v>
      </c>
      <c r="AW41" s="161">
        <f t="shared" si="11"/>
        <v>4405.2</v>
      </c>
      <c r="AX41" s="161">
        <f>+AV41-AW41-INGENIERIA!E41-INGENIERIA!L41</f>
        <v>3.3395508580724709E-13</v>
      </c>
    </row>
    <row r="42" spans="1:59" s="123" customFormat="1">
      <c r="A42" s="118" t="s">
        <v>68</v>
      </c>
      <c r="B42" s="123" t="s">
        <v>69</v>
      </c>
      <c r="C42" s="121">
        <f>+INGENIERIA!E42</f>
        <v>1026.76</v>
      </c>
      <c r="D42" s="151">
        <f t="shared" si="0"/>
        <v>0</v>
      </c>
      <c r="E42" s="120"/>
      <c r="F42" s="122">
        <f>+INGENIERIA!E42</f>
        <v>1026.76</v>
      </c>
      <c r="G42" s="122">
        <f t="shared" si="1"/>
        <v>-45.13</v>
      </c>
      <c r="H42" s="122">
        <f>+INGENIERIA!E42*2%</f>
        <v>20.5352</v>
      </c>
      <c r="I42" s="122">
        <f t="shared" si="12"/>
        <v>77.006999999999991</v>
      </c>
      <c r="J42" s="122">
        <f t="shared" si="13"/>
        <v>1079.1722</v>
      </c>
      <c r="K42" s="122">
        <f t="shared" si="14"/>
        <v>172.667552</v>
      </c>
      <c r="L42" s="122">
        <f t="shared" si="15"/>
        <v>1251.8397519999999</v>
      </c>
      <c r="M42" s="206"/>
      <c r="N42" s="122">
        <f t="shared" si="16"/>
        <v>0</v>
      </c>
      <c r="O42" s="122">
        <f t="shared" si="17"/>
        <v>0</v>
      </c>
      <c r="P42" s="122">
        <f t="shared" si="18"/>
        <v>0</v>
      </c>
      <c r="Q42" s="226" t="str">
        <f t="shared" si="9"/>
        <v>si</v>
      </c>
      <c r="R42" s="355" t="s">
        <v>115</v>
      </c>
      <c r="S42" s="364" t="s">
        <v>178</v>
      </c>
      <c r="T42" s="356"/>
      <c r="U42" s="378">
        <v>42597</v>
      </c>
      <c r="V42" s="355" t="s">
        <v>118</v>
      </c>
      <c r="W42" s="387"/>
      <c r="X42" s="357"/>
      <c r="Y42" s="357"/>
      <c r="Z42" s="359">
        <v>45.13</v>
      </c>
      <c r="AA42" s="360">
        <v>-45.13</v>
      </c>
      <c r="AB42" s="390"/>
      <c r="AC42" s="390"/>
      <c r="AD42" s="361"/>
      <c r="AE42" s="361"/>
      <c r="AF42" s="357"/>
      <c r="AG42" s="357"/>
      <c r="AH42" s="360">
        <v>-45.13</v>
      </c>
      <c r="AI42" s="362">
        <v>0</v>
      </c>
      <c r="AJ42" s="360">
        <v>-45.13</v>
      </c>
      <c r="AK42" s="363"/>
      <c r="AL42" s="362"/>
      <c r="AM42" s="360"/>
      <c r="AN42" s="380"/>
      <c r="AO42" s="375"/>
      <c r="AP42" s="379"/>
      <c r="AQ42" s="364"/>
      <c r="AR42" s="366">
        <v>1148534756</v>
      </c>
      <c r="AS42" s="226" t="str">
        <f t="shared" si="10"/>
        <v>si</v>
      </c>
      <c r="AT42" s="227" t="s">
        <v>68</v>
      </c>
      <c r="AU42" s="180" t="s">
        <v>69</v>
      </c>
      <c r="AV42" s="161">
        <f>+INGENIERIA!E42+SINDICATO!E42</f>
        <v>1026.76</v>
      </c>
      <c r="AW42" s="161">
        <f t="shared" si="11"/>
        <v>-45.13</v>
      </c>
      <c r="AX42" s="161">
        <f>+AV42-AW42-INGENIERIA!E42-INGENIERIA!L42</f>
        <v>1.0658141036401503E-13</v>
      </c>
      <c r="AY42" s="212"/>
      <c r="AZ42" s="212"/>
      <c r="BA42" s="212"/>
      <c r="BB42" s="212"/>
      <c r="BC42" s="212"/>
      <c r="BD42" s="212"/>
      <c r="BE42" s="212"/>
      <c r="BF42" s="212"/>
      <c r="BG42" s="212"/>
    </row>
    <row r="43" spans="1:59" s="123" customFormat="1">
      <c r="A43" s="118"/>
      <c r="B43" s="400" t="s">
        <v>9132</v>
      </c>
      <c r="C43" s="121">
        <f>+INGENIERIA!E43</f>
        <v>666.68000000000006</v>
      </c>
      <c r="D43" s="151">
        <f t="shared" si="0"/>
        <v>0</v>
      </c>
      <c r="E43" s="120"/>
      <c r="F43" s="122">
        <f>+INGENIERIA!E43</f>
        <v>666.68000000000006</v>
      </c>
      <c r="G43" s="122">
        <f t="shared" si="1"/>
        <v>-45.13</v>
      </c>
      <c r="H43" s="122">
        <f>+INGENIERIA!E43*2%</f>
        <v>13.333600000000002</v>
      </c>
      <c r="I43" s="122">
        <f t="shared" si="12"/>
        <v>50.001000000000005</v>
      </c>
      <c r="J43" s="122">
        <f t="shared" si="13"/>
        <v>684.88460000000009</v>
      </c>
      <c r="K43" s="122">
        <f t="shared" si="14"/>
        <v>109.58153600000001</v>
      </c>
      <c r="L43" s="122">
        <f t="shared" si="15"/>
        <v>794.46613600000012</v>
      </c>
      <c r="M43" s="206"/>
      <c r="N43" s="122">
        <f t="shared" si="16"/>
        <v>0</v>
      </c>
      <c r="O43" s="122">
        <f t="shared" si="17"/>
        <v>0</v>
      </c>
      <c r="P43" s="122">
        <f t="shared" si="18"/>
        <v>0</v>
      </c>
      <c r="Q43" s="226" t="str">
        <f t="shared" si="9"/>
        <v>si</v>
      </c>
      <c r="R43" s="355" t="s">
        <v>143</v>
      </c>
      <c r="S43" s="364" t="s">
        <v>9132</v>
      </c>
      <c r="T43" s="356"/>
      <c r="U43" s="378">
        <v>42679</v>
      </c>
      <c r="V43" s="355" t="s">
        <v>146</v>
      </c>
      <c r="W43" s="387"/>
      <c r="X43" s="357"/>
      <c r="Y43" s="357"/>
      <c r="Z43" s="359">
        <v>45.13</v>
      </c>
      <c r="AA43" s="360">
        <v>-45.13</v>
      </c>
      <c r="AB43" s="390"/>
      <c r="AC43" s="390"/>
      <c r="AD43" s="361"/>
      <c r="AE43" s="361"/>
      <c r="AF43" s="357"/>
      <c r="AG43" s="357"/>
      <c r="AH43" s="360">
        <v>-45.13</v>
      </c>
      <c r="AI43" s="362"/>
      <c r="AJ43" s="360">
        <v>-45.13</v>
      </c>
      <c r="AK43" s="363"/>
      <c r="AL43" s="362"/>
      <c r="AM43" s="360"/>
      <c r="AN43" s="380"/>
      <c r="AO43" s="375"/>
      <c r="AP43" s="379"/>
      <c r="AQ43" s="364"/>
      <c r="AR43" s="366"/>
      <c r="AS43" s="226"/>
      <c r="AT43" s="227"/>
      <c r="AU43" s="180"/>
      <c r="AV43" s="161"/>
      <c r="AW43" s="161"/>
      <c r="AX43" s="161"/>
      <c r="AY43" s="212"/>
      <c r="AZ43" s="212"/>
      <c r="BA43" s="212"/>
      <c r="BB43" s="212"/>
      <c r="BC43" s="212"/>
      <c r="BD43" s="212"/>
      <c r="BE43" s="212"/>
      <c r="BF43" s="212"/>
      <c r="BG43" s="212"/>
    </row>
    <row r="44" spans="1:59" s="123" customFormat="1">
      <c r="A44" s="118" t="s">
        <v>70</v>
      </c>
      <c r="B44" s="123" t="s">
        <v>71</v>
      </c>
      <c r="C44" s="121">
        <f>+INGENIERIA!E44</f>
        <v>0</v>
      </c>
      <c r="D44" s="151">
        <v>0</v>
      </c>
      <c r="E44" s="120"/>
      <c r="F44" s="122">
        <f>+INGENIERIA!E44</f>
        <v>0</v>
      </c>
      <c r="G44" s="122">
        <f t="shared" si="1"/>
        <v>0</v>
      </c>
      <c r="H44" s="122">
        <f>+INGENIERIA!E44*2%</f>
        <v>0</v>
      </c>
      <c r="I44" s="122">
        <f t="shared" si="12"/>
        <v>0</v>
      </c>
      <c r="J44" s="122">
        <f t="shared" si="13"/>
        <v>0</v>
      </c>
      <c r="K44" s="122">
        <f t="shared" si="14"/>
        <v>0</v>
      </c>
      <c r="L44" s="122">
        <f t="shared" si="15"/>
        <v>0</v>
      </c>
      <c r="M44" s="206"/>
      <c r="N44" s="122">
        <f t="shared" si="16"/>
        <v>0</v>
      </c>
      <c r="O44" s="122">
        <f t="shared" si="17"/>
        <v>0</v>
      </c>
      <c r="P44" s="122">
        <f t="shared" si="18"/>
        <v>0</v>
      </c>
      <c r="Q44" s="451" t="s">
        <v>9131</v>
      </c>
      <c r="R44" s="392" t="s">
        <v>143</v>
      </c>
      <c r="S44" s="392" t="s">
        <v>179</v>
      </c>
      <c r="T44" s="393"/>
      <c r="U44" s="394">
        <v>42618</v>
      </c>
      <c r="V44" s="392" t="s">
        <v>146</v>
      </c>
      <c r="W44" s="395">
        <v>257.29000000000002</v>
      </c>
      <c r="X44" s="396"/>
      <c r="Y44" s="396"/>
      <c r="Z44" s="397"/>
      <c r="AA44" s="360">
        <v>257.29000000000002</v>
      </c>
      <c r="AB44" s="390"/>
      <c r="AC44" s="390"/>
      <c r="AD44" s="361"/>
      <c r="AE44" s="361"/>
      <c r="AF44" s="357"/>
      <c r="AG44" s="357"/>
      <c r="AH44" s="360">
        <v>257.29000000000002</v>
      </c>
      <c r="AI44" s="362">
        <v>0</v>
      </c>
      <c r="AJ44" s="360">
        <v>257.29000000000002</v>
      </c>
      <c r="AK44" s="363"/>
      <c r="AL44" s="362"/>
      <c r="AM44" s="360"/>
      <c r="AN44" s="380"/>
      <c r="AO44" s="374"/>
      <c r="AP44" s="379"/>
      <c r="AQ44" s="398" t="s">
        <v>9118</v>
      </c>
      <c r="AR44" s="399">
        <v>1137834713</v>
      </c>
      <c r="AS44" s="226" t="str">
        <f t="shared" si="10"/>
        <v>si</v>
      </c>
      <c r="AT44" s="227" t="s">
        <v>70</v>
      </c>
      <c r="AU44" s="180" t="s">
        <v>71</v>
      </c>
      <c r="AV44" s="161">
        <f>+INGENIERIA!E44+SINDICATO!E44</f>
        <v>0</v>
      </c>
      <c r="AW44" s="161">
        <f t="shared" si="11"/>
        <v>257.29000000000002</v>
      </c>
      <c r="AX44" s="161">
        <f>+AV44-AW44-INGENIERIA!E44-INGENIERIA!L44</f>
        <v>-257.29000000000002</v>
      </c>
    </row>
    <row r="45" spans="1:59" s="123" customFormat="1">
      <c r="A45" s="118" t="s">
        <v>72</v>
      </c>
      <c r="B45" s="123" t="s">
        <v>73</v>
      </c>
      <c r="C45" s="121">
        <f>+INGENIERIA!E45</f>
        <v>1026.76</v>
      </c>
      <c r="D45" s="151">
        <f t="shared" si="0"/>
        <v>0</v>
      </c>
      <c r="E45" s="120"/>
      <c r="F45" s="122">
        <f>+INGENIERIA!E45</f>
        <v>1026.76</v>
      </c>
      <c r="G45" s="122">
        <f t="shared" si="1"/>
        <v>-45.13</v>
      </c>
      <c r="H45" s="122">
        <f>+INGENIERIA!E45*2%</f>
        <v>20.5352</v>
      </c>
      <c r="I45" s="122">
        <f t="shared" si="12"/>
        <v>77.006999999999991</v>
      </c>
      <c r="J45" s="122">
        <f t="shared" si="13"/>
        <v>1079.1722</v>
      </c>
      <c r="K45" s="122">
        <f t="shared" si="14"/>
        <v>172.667552</v>
      </c>
      <c r="L45" s="122">
        <f t="shared" si="15"/>
        <v>1251.8397519999999</v>
      </c>
      <c r="M45" s="206"/>
      <c r="N45" s="122">
        <f t="shared" si="16"/>
        <v>0</v>
      </c>
      <c r="O45" s="122">
        <f t="shared" si="17"/>
        <v>0</v>
      </c>
      <c r="P45" s="122">
        <f t="shared" si="18"/>
        <v>0</v>
      </c>
      <c r="Q45" s="226" t="str">
        <f t="shared" si="9"/>
        <v>si</v>
      </c>
      <c r="R45" s="355" t="s">
        <v>131</v>
      </c>
      <c r="S45" s="364" t="s">
        <v>204</v>
      </c>
      <c r="T45" s="356" t="s">
        <v>180</v>
      </c>
      <c r="U45" s="378">
        <v>41435</v>
      </c>
      <c r="V45" s="355" t="s">
        <v>118</v>
      </c>
      <c r="W45" s="381"/>
      <c r="X45" s="357"/>
      <c r="Y45" s="357"/>
      <c r="Z45" s="359">
        <v>45.13</v>
      </c>
      <c r="AA45" s="360">
        <v>-45.13</v>
      </c>
      <c r="AB45" s="390"/>
      <c r="AC45" s="390"/>
      <c r="AD45" s="361"/>
      <c r="AE45" s="361"/>
      <c r="AF45" s="357"/>
      <c r="AG45" s="357">
        <v>600</v>
      </c>
      <c r="AH45" s="360">
        <v>-645.13</v>
      </c>
      <c r="AI45" s="362">
        <v>0</v>
      </c>
      <c r="AJ45" s="360">
        <v>-645.13</v>
      </c>
      <c r="AK45" s="363">
        <v>-4.5130000000000008</v>
      </c>
      <c r="AL45" s="362" t="e">
        <v>#REF!</v>
      </c>
      <c r="AM45" s="360" t="e">
        <v>#REF!</v>
      </c>
      <c r="AN45" s="380"/>
      <c r="AO45" s="375"/>
      <c r="AP45" s="379">
        <v>645.13</v>
      </c>
      <c r="AQ45" s="364"/>
      <c r="AR45" s="364" t="s">
        <v>181</v>
      </c>
      <c r="AS45" s="226" t="str">
        <f t="shared" si="10"/>
        <v>si</v>
      </c>
      <c r="AT45" s="227" t="s">
        <v>72</v>
      </c>
      <c r="AU45" s="180" t="s">
        <v>73</v>
      </c>
      <c r="AV45" s="161">
        <f>+INGENIERIA!E45+SINDICATO!E45</f>
        <v>1026.76</v>
      </c>
      <c r="AW45" s="161">
        <f t="shared" si="11"/>
        <v>-45.13</v>
      </c>
      <c r="AX45" s="161">
        <f>+AV45-AW45-INGENIERIA!E45-INGENIERIA!L45</f>
        <v>1.0658141036401503E-13</v>
      </c>
    </row>
    <row r="46" spans="1:59" s="123" customFormat="1">
      <c r="A46" s="118"/>
      <c r="B46" s="400" t="s">
        <v>9119</v>
      </c>
      <c r="C46" s="121">
        <f>+INGENIERIA!E46</f>
        <v>1026.76</v>
      </c>
      <c r="D46" s="151">
        <f t="shared" si="0"/>
        <v>0</v>
      </c>
      <c r="E46" s="120"/>
      <c r="F46" s="122">
        <f>+INGENIERIA!E46</f>
        <v>1026.76</v>
      </c>
      <c r="G46" s="122">
        <f t="shared" si="1"/>
        <v>-45.13</v>
      </c>
      <c r="H46" s="122">
        <f>+INGENIERIA!E46*2%</f>
        <v>20.5352</v>
      </c>
      <c r="I46" s="122">
        <f t="shared" si="12"/>
        <v>77.006999999999991</v>
      </c>
      <c r="J46" s="122">
        <f t="shared" si="13"/>
        <v>1079.1722</v>
      </c>
      <c r="K46" s="122">
        <f t="shared" si="14"/>
        <v>172.667552</v>
      </c>
      <c r="L46" s="122">
        <f t="shared" si="15"/>
        <v>1251.8397519999999</v>
      </c>
      <c r="M46" s="206"/>
      <c r="N46" s="122">
        <f t="shared" si="16"/>
        <v>0</v>
      </c>
      <c r="O46" s="122">
        <f t="shared" si="17"/>
        <v>0</v>
      </c>
      <c r="P46" s="122">
        <f t="shared" si="18"/>
        <v>0</v>
      </c>
      <c r="Q46" s="226" t="str">
        <f t="shared" si="9"/>
        <v>si</v>
      </c>
      <c r="R46" s="400" t="s">
        <v>115</v>
      </c>
      <c r="S46" s="400" t="s">
        <v>9119</v>
      </c>
      <c r="T46" s="401"/>
      <c r="U46" s="402">
        <v>42676</v>
      </c>
      <c r="V46" s="400" t="s">
        <v>118</v>
      </c>
      <c r="W46" s="403"/>
      <c r="X46" s="404"/>
      <c r="Y46" s="404"/>
      <c r="Z46" s="405">
        <v>45.13</v>
      </c>
      <c r="AA46" s="360">
        <v>-45.13</v>
      </c>
      <c r="AB46" s="390"/>
      <c r="AC46" s="390"/>
      <c r="AD46" s="361"/>
      <c r="AE46" s="361"/>
      <c r="AF46" s="357"/>
      <c r="AG46" s="357"/>
      <c r="AH46" s="360">
        <v>-45.13</v>
      </c>
      <c r="AI46" s="362">
        <v>0</v>
      </c>
      <c r="AJ46" s="360">
        <v>-45.13</v>
      </c>
      <c r="AK46" s="363"/>
      <c r="AL46" s="362"/>
      <c r="AM46" s="360"/>
      <c r="AN46" s="380"/>
      <c r="AO46" s="374"/>
      <c r="AP46" s="379"/>
      <c r="AQ46" s="407" t="s">
        <v>9120</v>
      </c>
      <c r="AR46" s="406">
        <v>1117153988</v>
      </c>
      <c r="AS46" s="226" t="str">
        <f t="shared" si="10"/>
        <v>si</v>
      </c>
      <c r="AT46" s="227"/>
      <c r="AU46" s="180" t="str">
        <f>+B46</f>
        <v>VEGA DURAN OSCAR IVAN</v>
      </c>
      <c r="AV46" s="161">
        <f>+INGENIERIA!E46+SINDICATO!E46</f>
        <v>1026.76</v>
      </c>
      <c r="AW46" s="161">
        <f t="shared" si="11"/>
        <v>-45.13</v>
      </c>
      <c r="AX46" s="161">
        <f>+AV46-AW46-INGENIERIA!E46-INGENIERIA!L46</f>
        <v>1.0658141036401503E-13</v>
      </c>
    </row>
    <row r="47" spans="1:59" s="123" customFormat="1">
      <c r="A47" s="118" t="s">
        <v>76</v>
      </c>
      <c r="B47" s="123" t="s">
        <v>77</v>
      </c>
      <c r="C47" s="121">
        <f>+INGENIERIA!E47</f>
        <v>1026.76</v>
      </c>
      <c r="D47" s="151">
        <f t="shared" si="0"/>
        <v>637.87</v>
      </c>
      <c r="E47" s="120"/>
      <c r="F47" s="122">
        <f>+INGENIERIA!E47</f>
        <v>1026.76</v>
      </c>
      <c r="G47" s="122">
        <f t="shared" si="1"/>
        <v>-45.13</v>
      </c>
      <c r="H47" s="122">
        <f>+INGENIERIA!E47*2%</f>
        <v>20.5352</v>
      </c>
      <c r="I47" s="122">
        <f t="shared" si="12"/>
        <v>77.006999999999991</v>
      </c>
      <c r="J47" s="122">
        <f t="shared" si="13"/>
        <v>1079.1722</v>
      </c>
      <c r="K47" s="122">
        <f t="shared" si="14"/>
        <v>172.667552</v>
      </c>
      <c r="L47" s="122">
        <f t="shared" si="15"/>
        <v>1251.8397519999999</v>
      </c>
      <c r="M47" s="206"/>
      <c r="N47" s="122">
        <f t="shared" si="16"/>
        <v>637.87</v>
      </c>
      <c r="O47" s="122">
        <f t="shared" si="17"/>
        <v>102.0592</v>
      </c>
      <c r="P47" s="122">
        <f t="shared" si="18"/>
        <v>739.92920000000004</v>
      </c>
      <c r="Q47" s="226" t="str">
        <f t="shared" si="9"/>
        <v>si</v>
      </c>
      <c r="R47" s="371" t="s">
        <v>115</v>
      </c>
      <c r="S47" s="371" t="s">
        <v>183</v>
      </c>
      <c r="T47" s="372"/>
      <c r="U47" s="378">
        <v>42496</v>
      </c>
      <c r="V47" s="364" t="s">
        <v>184</v>
      </c>
      <c r="W47" s="382">
        <v>637.87</v>
      </c>
      <c r="X47" s="365"/>
      <c r="Y47" s="365"/>
      <c r="Z47" s="359">
        <v>45.13</v>
      </c>
      <c r="AA47" s="360">
        <v>592.74</v>
      </c>
      <c r="AB47" s="390"/>
      <c r="AC47" s="390"/>
      <c r="AD47" s="361"/>
      <c r="AE47" s="361"/>
      <c r="AF47" s="357"/>
      <c r="AG47" s="357">
        <v>0</v>
      </c>
      <c r="AH47" s="360">
        <v>592.74</v>
      </c>
      <c r="AI47" s="362">
        <v>0</v>
      </c>
      <c r="AJ47" s="369">
        <v>592.74</v>
      </c>
      <c r="AK47" s="363">
        <v>59.274000000000001</v>
      </c>
      <c r="AL47" s="362" t="e">
        <v>#REF!</v>
      </c>
      <c r="AM47" s="360" t="e">
        <v>#REF!</v>
      </c>
      <c r="AN47" s="380"/>
      <c r="AO47" s="380"/>
      <c r="AP47" s="379">
        <v>-592.74</v>
      </c>
      <c r="AQ47" s="370"/>
      <c r="AR47" s="366">
        <v>1129582916</v>
      </c>
      <c r="AS47" s="226" t="str">
        <f t="shared" si="10"/>
        <v>si</v>
      </c>
      <c r="AT47" s="227" t="s">
        <v>76</v>
      </c>
      <c r="AU47" s="180" t="s">
        <v>77</v>
      </c>
      <c r="AV47" s="161">
        <f>+INGENIERIA!E47+SINDICATO!E47</f>
        <v>1664.63</v>
      </c>
      <c r="AW47" s="161">
        <f t="shared" si="11"/>
        <v>592.74</v>
      </c>
      <c r="AX47" s="161">
        <f>+AV47-AW47-INGENIERIA!E47-INGENIERIA!L47</f>
        <v>1.0658141036401503E-13</v>
      </c>
    </row>
    <row r="48" spans="1:59" s="123" customFormat="1">
      <c r="A48" s="118" t="s">
        <v>78</v>
      </c>
      <c r="B48" s="123" t="s">
        <v>79</v>
      </c>
      <c r="C48" s="121">
        <f>+INGENIERIA!E48</f>
        <v>1026.76</v>
      </c>
      <c r="D48" s="151">
        <f t="shared" si="0"/>
        <v>5090.05</v>
      </c>
      <c r="E48" s="120"/>
      <c r="F48" s="122">
        <f>+INGENIERIA!E48</f>
        <v>1026.76</v>
      </c>
      <c r="G48" s="122">
        <f t="shared" si="1"/>
        <v>-45.13</v>
      </c>
      <c r="H48" s="122">
        <f>+INGENIERIA!E48*2%</f>
        <v>20.5352</v>
      </c>
      <c r="I48" s="122">
        <f t="shared" si="12"/>
        <v>77.006999999999991</v>
      </c>
      <c r="J48" s="122">
        <f t="shared" si="13"/>
        <v>1079.1722</v>
      </c>
      <c r="K48" s="122">
        <f t="shared" si="14"/>
        <v>172.667552</v>
      </c>
      <c r="L48" s="122">
        <f t="shared" si="15"/>
        <v>1251.8397519999999</v>
      </c>
      <c r="M48" s="206"/>
      <c r="N48" s="122">
        <f t="shared" si="16"/>
        <v>5090.05</v>
      </c>
      <c r="O48" s="122">
        <f t="shared" si="17"/>
        <v>814.40800000000002</v>
      </c>
      <c r="P48" s="122">
        <f t="shared" si="18"/>
        <v>5904.4580000000005</v>
      </c>
      <c r="Q48" s="226" t="str">
        <f t="shared" si="9"/>
        <v>si</v>
      </c>
      <c r="R48" s="355" t="s">
        <v>115</v>
      </c>
      <c r="S48" s="364" t="s">
        <v>185</v>
      </c>
      <c r="T48" s="356" t="s">
        <v>186</v>
      </c>
      <c r="U48" s="378">
        <v>42215</v>
      </c>
      <c r="V48" s="355" t="s">
        <v>118</v>
      </c>
      <c r="W48" s="388">
        <v>5090.05</v>
      </c>
      <c r="X48" s="358"/>
      <c r="Y48" s="358"/>
      <c r="Z48" s="359">
        <v>45.13</v>
      </c>
      <c r="AA48" s="360">
        <v>5044.92</v>
      </c>
      <c r="AB48" s="391">
        <v>638</v>
      </c>
      <c r="AC48" s="390"/>
      <c r="AD48" s="361"/>
      <c r="AE48" s="361"/>
      <c r="AF48" s="357"/>
      <c r="AG48" s="357">
        <v>0</v>
      </c>
      <c r="AH48" s="360">
        <v>4406.92</v>
      </c>
      <c r="AI48" s="362">
        <v>504.49200000000002</v>
      </c>
      <c r="AJ48" s="360">
        <v>3902.4279999999999</v>
      </c>
      <c r="AK48" s="363">
        <v>0</v>
      </c>
      <c r="AL48" s="362" t="e">
        <v>#REF!</v>
      </c>
      <c r="AM48" s="360" t="e">
        <v>#REF!</v>
      </c>
      <c r="AN48" s="380"/>
      <c r="AO48" s="374"/>
      <c r="AP48" s="379">
        <v>-3902.4279999999999</v>
      </c>
      <c r="AQ48" s="373" t="s">
        <v>9121</v>
      </c>
      <c r="AR48" s="364" t="s">
        <v>187</v>
      </c>
      <c r="AS48" s="226" t="str">
        <f t="shared" si="10"/>
        <v>si</v>
      </c>
      <c r="AT48" s="227" t="s">
        <v>78</v>
      </c>
      <c r="AU48" s="180" t="s">
        <v>79</v>
      </c>
      <c r="AV48" s="161">
        <f>+INGENIERIA!E48+SINDICATO!E48</f>
        <v>6116.81</v>
      </c>
      <c r="AW48" s="161">
        <f t="shared" si="11"/>
        <v>5044.92</v>
      </c>
      <c r="AX48" s="161">
        <f>+AV48-AW48-INGENIERIA!E48-INGENIERIA!L48</f>
        <v>3.3395508580724709E-13</v>
      </c>
    </row>
    <row r="49" spans="1:59" s="123" customFormat="1">
      <c r="A49" s="118"/>
      <c r="D49" s="120"/>
      <c r="E49" s="120"/>
      <c r="F49" s="122"/>
      <c r="G49" s="122"/>
      <c r="H49" s="122"/>
      <c r="I49" s="122"/>
      <c r="J49" s="122"/>
      <c r="K49" s="122"/>
      <c r="L49" s="122"/>
      <c r="M49" s="206"/>
      <c r="N49" s="119"/>
      <c r="O49" s="119"/>
      <c r="P49" s="119"/>
      <c r="Q49" s="226"/>
      <c r="R49" s="345"/>
      <c r="S49" s="345"/>
      <c r="T49" s="346"/>
      <c r="U49" s="346"/>
      <c r="V49" s="345"/>
      <c r="W49" s="347"/>
      <c r="X49" s="348"/>
      <c r="Y49" s="348"/>
      <c r="Z49" s="349"/>
      <c r="AA49" s="350"/>
      <c r="AB49" s="351"/>
      <c r="AC49" s="390"/>
      <c r="AD49" s="352"/>
      <c r="AE49" s="352"/>
      <c r="AF49" s="347"/>
      <c r="AG49" s="347"/>
      <c r="AH49" s="350"/>
      <c r="AI49" s="353"/>
      <c r="AJ49" s="350"/>
      <c r="AK49" s="354"/>
      <c r="AL49" s="353"/>
      <c r="AM49" s="350"/>
      <c r="AN49" s="328"/>
      <c r="AO49" s="328"/>
      <c r="AP49" s="329">
        <v>0</v>
      </c>
      <c r="AQ49" s="328"/>
      <c r="AR49" s="328"/>
      <c r="AS49" s="226"/>
      <c r="AT49" s="226"/>
      <c r="AU49" s="226"/>
    </row>
    <row r="50" spans="1:59" s="123" customFormat="1" ht="15.75" thickBot="1">
      <c r="A50" s="118"/>
      <c r="C50" s="125">
        <f>SUM(C13:C49)</f>
        <v>46466.320000000007</v>
      </c>
      <c r="D50" s="125">
        <f>SUM(D13:D49)</f>
        <v>57253.33</v>
      </c>
      <c r="E50" s="120"/>
      <c r="F50" s="125">
        <f>SUM(F13:F49)</f>
        <v>46466.320000000007</v>
      </c>
      <c r="G50" s="125">
        <f t="shared" ref="G50:P50" si="19">SUM(G13:G49)</f>
        <v>-1534.4200000000012</v>
      </c>
      <c r="H50" s="125">
        <f t="shared" si="19"/>
        <v>929.32640000000026</v>
      </c>
      <c r="I50" s="125">
        <f t="shared" si="19"/>
        <v>3484.9740000000015</v>
      </c>
      <c r="J50" s="125">
        <f t="shared" si="19"/>
        <v>49346.200400000009</v>
      </c>
      <c r="K50" s="125">
        <f t="shared" si="19"/>
        <v>7895.3920639999978</v>
      </c>
      <c r="L50" s="125">
        <f t="shared" si="19"/>
        <v>57241.592464000001</v>
      </c>
      <c r="M50" s="206"/>
      <c r="N50" s="125">
        <f>SUM(N13:N49)</f>
        <v>57253.33</v>
      </c>
      <c r="O50" s="125">
        <f t="shared" si="19"/>
        <v>9160.5327999999972</v>
      </c>
      <c r="P50" s="125">
        <f t="shared" si="19"/>
        <v>66413.862800000003</v>
      </c>
      <c r="Q50" s="226"/>
      <c r="R50" s="333"/>
      <c r="S50" s="321"/>
      <c r="T50" s="331"/>
      <c r="U50" s="331"/>
      <c r="V50" s="321"/>
      <c r="W50" s="303"/>
      <c r="X50" s="303"/>
      <c r="Y50" s="303"/>
      <c r="Z50" s="322"/>
      <c r="AA50" s="323"/>
      <c r="AB50" s="324"/>
      <c r="AC50" s="390"/>
      <c r="AD50" s="325"/>
      <c r="AE50" s="325"/>
      <c r="AF50" s="303"/>
      <c r="AG50" s="303"/>
      <c r="AH50" s="323"/>
      <c r="AI50" s="326"/>
      <c r="AJ50" s="323"/>
      <c r="AK50" s="327"/>
      <c r="AL50" s="326"/>
      <c r="AM50" s="323"/>
      <c r="AN50" s="328"/>
      <c r="AO50" s="328"/>
      <c r="AP50" s="329">
        <v>0</v>
      </c>
      <c r="AQ50" s="328"/>
      <c r="AR50" s="328"/>
      <c r="AS50" s="226"/>
      <c r="AT50" s="226"/>
      <c r="AU50" s="226"/>
    </row>
    <row r="51" spans="1:59" s="185" customFormat="1" ht="15.75" thickTop="1">
      <c r="A51" s="184"/>
      <c r="F51" s="124"/>
      <c r="G51" s="124"/>
      <c r="H51" s="124"/>
      <c r="I51" s="124"/>
      <c r="J51" s="124"/>
      <c r="K51" s="124"/>
      <c r="L51" s="124"/>
      <c r="M51" s="206"/>
      <c r="N51" s="124"/>
      <c r="O51" s="124"/>
      <c r="P51" s="124"/>
      <c r="Q51" s="123"/>
      <c r="R51" s="333"/>
      <c r="S51" s="321"/>
      <c r="T51" s="331"/>
      <c r="U51" s="331"/>
      <c r="V51" s="321"/>
      <c r="W51" s="303"/>
      <c r="X51" s="303"/>
      <c r="Y51" s="303"/>
      <c r="Z51" s="322"/>
      <c r="AA51" s="323"/>
      <c r="AB51" s="324"/>
      <c r="AC51" s="390"/>
      <c r="AD51" s="325"/>
      <c r="AE51" s="325"/>
      <c r="AF51" s="326"/>
      <c r="AG51" s="326"/>
      <c r="AH51" s="323"/>
      <c r="AI51" s="326"/>
      <c r="AJ51" s="323"/>
      <c r="AK51" s="327"/>
      <c r="AL51" s="326"/>
      <c r="AM51" s="323"/>
      <c r="AN51" s="328"/>
      <c r="AO51" s="328"/>
      <c r="AP51" s="329">
        <v>0</v>
      </c>
      <c r="AQ51" s="328"/>
      <c r="AR51" s="328"/>
      <c r="AS51" s="226"/>
      <c r="AT51" s="226"/>
      <c r="AU51" s="226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</row>
    <row r="52" spans="1:59" s="123" customFormat="1">
      <c r="A52" s="186" t="s">
        <v>81</v>
      </c>
      <c r="B52" s="123" t="s">
        <v>82</v>
      </c>
      <c r="C52" s="187"/>
      <c r="M52" s="206"/>
      <c r="N52" s="185"/>
      <c r="O52" s="185"/>
      <c r="P52" s="185"/>
      <c r="R52" s="333"/>
      <c r="S52" s="334"/>
      <c r="T52" s="334"/>
      <c r="U52" s="334"/>
      <c r="V52" s="334"/>
      <c r="W52" s="335"/>
      <c r="X52" s="335"/>
      <c r="Y52" s="335"/>
      <c r="Z52" s="335"/>
      <c r="AA52" s="336"/>
      <c r="AB52" s="335"/>
      <c r="AC52" s="335"/>
      <c r="AD52" s="326"/>
      <c r="AE52" s="326"/>
      <c r="AF52" s="326"/>
      <c r="AG52" s="326"/>
      <c r="AH52" s="337"/>
      <c r="AI52" s="326"/>
      <c r="AJ52" s="336"/>
      <c r="AK52" s="326"/>
      <c r="AL52" s="326"/>
      <c r="AM52" s="336"/>
      <c r="AN52" s="328"/>
      <c r="AO52" s="328"/>
      <c r="AP52" s="329">
        <v>0</v>
      </c>
      <c r="AQ52" s="328"/>
      <c r="AR52" s="328"/>
      <c r="AS52" s="226"/>
      <c r="AT52" s="226"/>
      <c r="AU52" s="226"/>
    </row>
    <row r="53" spans="1:59" s="123" customFormat="1" ht="15.75" thickBot="1">
      <c r="A53" s="118"/>
      <c r="M53" s="206"/>
      <c r="N53" s="185"/>
      <c r="O53" s="185"/>
      <c r="P53" s="185"/>
      <c r="R53" s="302"/>
      <c r="S53" s="338" t="s">
        <v>188</v>
      </c>
      <c r="T53" s="338"/>
      <c r="U53" s="338"/>
      <c r="V53" s="338"/>
      <c r="W53" s="339">
        <v>58041.810000000005</v>
      </c>
      <c r="X53" s="339">
        <v>0</v>
      </c>
      <c r="Y53" s="339">
        <v>0</v>
      </c>
      <c r="Z53" s="339">
        <f>SUM(Z13:Z48)</f>
        <v>1534.4200000000012</v>
      </c>
      <c r="AA53" s="339">
        <v>56552.520000000033</v>
      </c>
      <c r="AB53" s="339">
        <f>SUM(AB13:AB48)</f>
        <v>638</v>
      </c>
      <c r="AC53" s="339"/>
      <c r="AD53" s="339">
        <v>215</v>
      </c>
      <c r="AE53" s="339">
        <v>0</v>
      </c>
      <c r="AF53" s="339">
        <v>0</v>
      </c>
      <c r="AG53" s="339">
        <v>3236</v>
      </c>
      <c r="AH53" s="339">
        <v>52463.520000000026</v>
      </c>
      <c r="AI53" s="339">
        <v>4414.7240000000002</v>
      </c>
      <c r="AJ53" s="339">
        <v>48048.796000000031</v>
      </c>
      <c r="AK53" s="339">
        <v>691.423</v>
      </c>
      <c r="AL53" s="339" t="e">
        <v>#REF!</v>
      </c>
      <c r="AM53" s="339" t="e">
        <v>#REF!</v>
      </c>
      <c r="AN53" s="328"/>
      <c r="AO53" s="328"/>
      <c r="AP53" s="329"/>
      <c r="AQ53" s="302"/>
      <c r="AR53" s="328"/>
      <c r="AS53" s="226"/>
      <c r="AT53" s="228"/>
      <c r="AU53" s="228"/>
    </row>
    <row r="54" spans="1:59" s="123" customFormat="1" ht="15.75" thickTop="1">
      <c r="A54" s="120"/>
      <c r="B54" s="120"/>
      <c r="C54" s="123" t="s">
        <v>82</v>
      </c>
      <c r="M54" s="206"/>
      <c r="N54" s="185"/>
      <c r="O54" s="185"/>
      <c r="P54" s="185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17" t="e">
        <v>#REF!</v>
      </c>
      <c r="AN54" s="328"/>
      <c r="AO54" s="328"/>
      <c r="AP54" s="329">
        <v>0</v>
      </c>
      <c r="AQ54" s="302"/>
      <c r="AR54" s="328"/>
      <c r="AS54" s="228"/>
      <c r="AT54" s="228"/>
      <c r="AU54" s="228"/>
    </row>
    <row r="55" spans="1:59" s="123" customFormat="1">
      <c r="A55" s="118" t="s">
        <v>82</v>
      </c>
      <c r="B55" s="123" t="s">
        <v>82</v>
      </c>
      <c r="C55" s="188"/>
      <c r="M55" s="206"/>
      <c r="N55" s="185"/>
      <c r="O55" s="185"/>
      <c r="P55" s="185"/>
      <c r="R55" s="453" t="s">
        <v>189</v>
      </c>
      <c r="S55" s="453"/>
      <c r="T55" s="302"/>
      <c r="U55" s="302"/>
      <c r="V55" s="302"/>
      <c r="W55" s="414"/>
      <c r="X55" s="302"/>
      <c r="Y55" s="302"/>
      <c r="Z55" s="414">
        <f>+INGENIERIA!L52-FACTURA!Z53</f>
        <v>0</v>
      </c>
      <c r="AA55" s="302"/>
      <c r="AB55" s="414">
        <f>+INGENIERIA!I52-FACTURA!AB53</f>
        <v>0</v>
      </c>
      <c r="AC55" s="302"/>
      <c r="AD55" s="414">
        <f>+INGENIERIA!K52-AD53</f>
        <v>0</v>
      </c>
      <c r="AE55" s="302"/>
      <c r="AF55" s="302"/>
      <c r="AG55" s="414">
        <f>+AG53-INGENIERIA!J52</f>
        <v>0</v>
      </c>
      <c r="AH55" s="302"/>
      <c r="AI55" s="305">
        <v>4414.7240000000002</v>
      </c>
      <c r="AJ55" s="302"/>
      <c r="AK55" s="302"/>
      <c r="AL55" s="302"/>
      <c r="AM55" s="317" t="e">
        <v>#REF!</v>
      </c>
      <c r="AN55" s="328"/>
      <c r="AO55" s="328"/>
      <c r="AP55" s="329">
        <v>0</v>
      </c>
      <c r="AQ55" s="305">
        <v>112981.14</v>
      </c>
      <c r="AR55" s="302"/>
      <c r="AS55" s="228"/>
      <c r="AT55" s="228"/>
      <c r="AU55" s="228"/>
    </row>
    <row r="56" spans="1:59" s="123" customFormat="1">
      <c r="A56" s="118"/>
      <c r="D56" s="120"/>
      <c r="M56" s="206"/>
      <c r="N56" s="124"/>
      <c r="O56" s="124"/>
      <c r="P56" s="124"/>
      <c r="R56" s="228"/>
      <c r="S56" s="228"/>
      <c r="T56" s="228"/>
      <c r="U56" s="228"/>
      <c r="V56" s="228"/>
      <c r="W56" s="268"/>
      <c r="X56" s="268"/>
      <c r="Y56" s="268"/>
      <c r="Z56" s="268"/>
      <c r="AA56" s="269"/>
      <c r="AB56" s="268"/>
      <c r="AC56" s="268"/>
      <c r="AD56" s="268"/>
      <c r="AE56" s="268"/>
      <c r="AF56" s="268"/>
      <c r="AG56" s="268"/>
      <c r="AH56" s="269"/>
      <c r="AI56" s="268"/>
      <c r="AJ56" s="269"/>
      <c r="AK56" s="268"/>
      <c r="AL56" s="268"/>
      <c r="AM56" s="269"/>
      <c r="AN56" s="228"/>
      <c r="AO56" s="228"/>
      <c r="AP56" s="228"/>
      <c r="AQ56" s="228"/>
      <c r="AR56" s="228"/>
      <c r="AS56" s="228"/>
      <c r="AT56" s="228"/>
      <c r="AU56" s="228"/>
    </row>
    <row r="57" spans="1:59" s="123" customFormat="1">
      <c r="A57" s="118"/>
      <c r="M57" s="206"/>
      <c r="N57" s="124"/>
      <c r="O57" s="124"/>
      <c r="P57" s="124"/>
      <c r="R57" s="333"/>
      <c r="S57" s="331"/>
      <c r="T57" s="331"/>
      <c r="U57" s="331"/>
      <c r="V57" s="331"/>
      <c r="W57" s="304"/>
      <c r="X57" s="304"/>
      <c r="Y57" s="304"/>
      <c r="Z57" s="304"/>
      <c r="AA57" s="323">
        <v>0</v>
      </c>
      <c r="AB57" s="324"/>
      <c r="AC57" s="324"/>
      <c r="AD57" s="325"/>
      <c r="AE57" s="325"/>
      <c r="AF57" s="325"/>
      <c r="AG57" s="325"/>
      <c r="AH57" s="323">
        <v>0</v>
      </c>
      <c r="AI57" s="326">
        <v>0</v>
      </c>
      <c r="AJ57" s="323">
        <v>0</v>
      </c>
      <c r="AK57" s="327">
        <v>0</v>
      </c>
      <c r="AL57" s="326">
        <v>0</v>
      </c>
      <c r="AM57" s="323">
        <v>0</v>
      </c>
      <c r="AN57" s="328"/>
      <c r="AO57" s="328"/>
      <c r="AP57" s="329">
        <v>0</v>
      </c>
      <c r="AQ57" s="302"/>
      <c r="AR57" s="302"/>
      <c r="AS57" s="228"/>
      <c r="AT57" s="228"/>
      <c r="AU57" s="228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</row>
    <row r="58" spans="1:59" s="123" customFormat="1">
      <c r="A58" s="118"/>
      <c r="D58" s="120"/>
      <c r="E58" s="120"/>
      <c r="F58" s="124"/>
      <c r="G58" s="124"/>
      <c r="H58" s="124"/>
      <c r="I58" s="124"/>
      <c r="J58" s="124"/>
      <c r="K58" s="124"/>
      <c r="L58" s="124"/>
      <c r="M58" s="206"/>
      <c r="N58" s="124"/>
      <c r="O58" s="124"/>
      <c r="P58" s="124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17" t="e">
        <v>#REF!</v>
      </c>
      <c r="AN58" s="328"/>
      <c r="AO58" s="328"/>
      <c r="AP58" s="329">
        <v>0</v>
      </c>
      <c r="AQ58" s="302"/>
      <c r="AR58" s="302"/>
      <c r="AS58" s="228"/>
      <c r="AT58" s="228"/>
      <c r="AU58" s="228"/>
    </row>
    <row r="59" spans="1:59" s="123" customFormat="1">
      <c r="A59" s="118"/>
      <c r="D59" s="120"/>
      <c r="E59" s="120"/>
      <c r="F59" s="124"/>
      <c r="G59" s="124"/>
      <c r="H59" s="124"/>
      <c r="I59" s="124"/>
      <c r="J59" s="124"/>
      <c r="K59" s="124"/>
      <c r="L59" s="124"/>
      <c r="M59" s="206"/>
      <c r="N59" s="124"/>
      <c r="O59" s="124"/>
      <c r="P59" s="124"/>
      <c r="R59" s="302"/>
      <c r="S59" s="340" t="s">
        <v>190</v>
      </c>
      <c r="T59" s="340"/>
      <c r="U59" s="340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17" t="e">
        <v>#REF!</v>
      </c>
      <c r="AN59" s="328"/>
      <c r="AO59" s="328"/>
      <c r="AP59" s="329">
        <v>0</v>
      </c>
      <c r="AQ59" s="302"/>
      <c r="AR59" s="302"/>
      <c r="AS59" s="228"/>
      <c r="AT59" s="228"/>
      <c r="AU59" s="228"/>
    </row>
    <row r="60" spans="1:59" s="123" customFormat="1">
      <c r="A60" s="118"/>
      <c r="D60" s="120"/>
      <c r="E60" s="120"/>
      <c r="F60" s="124"/>
      <c r="G60" s="124"/>
      <c r="H60" s="124"/>
      <c r="I60" s="124"/>
      <c r="J60" s="124"/>
      <c r="K60" s="124"/>
      <c r="L60" s="124"/>
      <c r="M60" s="206"/>
      <c r="N60" s="124"/>
      <c r="O60" s="124"/>
      <c r="P60" s="124"/>
      <c r="R60" s="302"/>
      <c r="S60" s="340"/>
      <c r="T60" s="340"/>
      <c r="U60" s="340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17" t="e">
        <v>#REF!</v>
      </c>
      <c r="AN60" s="332"/>
      <c r="AO60" s="332"/>
      <c r="AP60" s="329">
        <v>0</v>
      </c>
      <c r="AQ60" s="302"/>
      <c r="AR60" s="302"/>
      <c r="AS60" s="228"/>
      <c r="AT60" s="228"/>
      <c r="AU60" s="228"/>
    </row>
    <row r="61" spans="1:59" s="123" customFormat="1">
      <c r="A61" s="118"/>
      <c r="D61" s="120"/>
      <c r="E61" s="120"/>
      <c r="F61" s="124"/>
      <c r="G61" s="124"/>
      <c r="H61" s="124"/>
      <c r="I61" s="124"/>
      <c r="J61" s="124"/>
      <c r="K61" s="124"/>
      <c r="L61" s="124"/>
      <c r="M61" s="206"/>
      <c r="N61" s="124"/>
      <c r="O61" s="124"/>
      <c r="P61" s="124"/>
      <c r="R61" s="302"/>
      <c r="S61" s="340"/>
      <c r="T61" s="340"/>
      <c r="U61" s="340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28"/>
      <c r="AO61" s="328"/>
      <c r="AP61" s="328"/>
      <c r="AQ61" s="302"/>
      <c r="AR61" s="302"/>
      <c r="AS61" s="229" t="s">
        <v>244</v>
      </c>
      <c r="AT61" s="228"/>
      <c r="AU61" s="228"/>
    </row>
    <row r="62" spans="1:59" s="123" customFormat="1">
      <c r="A62" s="118"/>
      <c r="D62" s="120"/>
      <c r="E62" s="120"/>
      <c r="F62" s="124"/>
      <c r="G62" s="124"/>
      <c r="H62" s="124"/>
      <c r="I62" s="124"/>
      <c r="J62" s="124"/>
      <c r="K62" s="124"/>
      <c r="L62" s="124"/>
      <c r="M62" s="206"/>
      <c r="N62" s="124"/>
      <c r="O62" s="124"/>
      <c r="P62" s="124"/>
      <c r="R62" s="302"/>
      <c r="S62" s="340" t="s">
        <v>191</v>
      </c>
      <c r="T62" s="340"/>
      <c r="U62" s="340"/>
      <c r="V62" s="302"/>
      <c r="W62" s="302"/>
      <c r="X62" s="302"/>
      <c r="Y62" s="302"/>
      <c r="Z62" s="302"/>
      <c r="AA62" s="302"/>
      <c r="AB62" s="302"/>
      <c r="AC62" s="302"/>
      <c r="AD62" s="302"/>
      <c r="AE62" s="302"/>
      <c r="AF62" s="302"/>
      <c r="AG62" s="302"/>
      <c r="AH62" s="302"/>
      <c r="AI62" s="302"/>
      <c r="AJ62" s="302"/>
      <c r="AK62" s="302"/>
      <c r="AL62" s="302"/>
      <c r="AM62" s="317" t="e">
        <v>#REF!</v>
      </c>
      <c r="AN62" s="328"/>
      <c r="AO62" s="328"/>
      <c r="AP62" s="328"/>
      <c r="AQ62" s="302"/>
      <c r="AR62" s="302"/>
      <c r="AS62" s="229" t="s">
        <v>244</v>
      </c>
      <c r="AT62" s="228"/>
      <c r="AU62" s="228"/>
    </row>
    <row r="63" spans="1:59" s="212" customFormat="1" ht="14.25">
      <c r="A63" s="211" t="s">
        <v>32</v>
      </c>
      <c r="B63" s="212" t="s">
        <v>33</v>
      </c>
      <c r="C63" s="213">
        <v>4666.76</v>
      </c>
      <c r="D63" s="214">
        <v>981.48</v>
      </c>
      <c r="F63" s="215">
        <v>4666.76</v>
      </c>
      <c r="G63" s="215">
        <v>0</v>
      </c>
      <c r="H63" s="215">
        <v>93.3352</v>
      </c>
      <c r="I63" s="215">
        <v>350.00700000000001</v>
      </c>
      <c r="J63" s="215">
        <v>5110.1022000000003</v>
      </c>
      <c r="K63" s="215">
        <v>817.61635200000001</v>
      </c>
      <c r="L63" s="215">
        <v>5927.7185520000003</v>
      </c>
      <c r="M63" s="216"/>
      <c r="N63" s="215">
        <v>981.48</v>
      </c>
      <c r="O63" s="215">
        <v>157.0368</v>
      </c>
      <c r="P63" s="215">
        <v>1138.5168000000001</v>
      </c>
      <c r="R63" s="302"/>
      <c r="S63" s="328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28"/>
      <c r="AO63" s="328"/>
      <c r="AP63" s="328"/>
      <c r="AQ63" s="302"/>
      <c r="AR63" s="302"/>
      <c r="AS63" s="228"/>
      <c r="AT63" s="230" t="s">
        <v>32</v>
      </c>
      <c r="AU63" s="231" t="s">
        <v>33</v>
      </c>
    </row>
    <row r="64" spans="1:59" s="212" customFormat="1" ht="14.25">
      <c r="A64" s="211" t="s">
        <v>56</v>
      </c>
      <c r="B64" s="212" t="s">
        <v>57</v>
      </c>
      <c r="C64" s="213">
        <v>4666.76</v>
      </c>
      <c r="D64" s="214">
        <v>11680.36</v>
      </c>
      <c r="F64" s="215">
        <v>4666.76</v>
      </c>
      <c r="G64" s="215">
        <v>0</v>
      </c>
      <c r="H64" s="215">
        <v>93.3352</v>
      </c>
      <c r="I64" s="215">
        <v>350.00700000000001</v>
      </c>
      <c r="J64" s="215">
        <v>5110.1022000000003</v>
      </c>
      <c r="K64" s="215">
        <v>817.61635200000001</v>
      </c>
      <c r="L64" s="215">
        <v>5927.7185520000003</v>
      </c>
      <c r="M64" s="216"/>
      <c r="N64" s="215">
        <v>11680.36</v>
      </c>
      <c r="O64" s="215">
        <v>1868.8576</v>
      </c>
      <c r="P64" s="215">
        <v>13549.2176</v>
      </c>
      <c r="R64" s="302"/>
      <c r="S64" s="328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28"/>
      <c r="AO64" s="328"/>
      <c r="AP64" s="328"/>
      <c r="AQ64" s="302"/>
      <c r="AR64" s="302"/>
      <c r="AS64" s="228"/>
      <c r="AT64" s="230" t="s">
        <v>56</v>
      </c>
      <c r="AU64" s="231" t="s">
        <v>57</v>
      </c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</row>
    <row r="65" spans="1:47" s="123" customFormat="1">
      <c r="A65" s="118"/>
      <c r="D65" s="120"/>
      <c r="E65" s="120"/>
      <c r="F65" s="124"/>
      <c r="G65" s="124"/>
      <c r="H65" s="124"/>
      <c r="I65" s="124"/>
      <c r="J65" s="124"/>
      <c r="K65" s="124"/>
      <c r="L65" s="124"/>
      <c r="M65" s="206"/>
      <c r="N65" s="124"/>
      <c r="O65" s="124"/>
      <c r="P65" s="124"/>
      <c r="R65" s="302"/>
      <c r="S65" s="328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28"/>
      <c r="AO65" s="328"/>
      <c r="AP65" s="328"/>
      <c r="AQ65" s="302"/>
      <c r="AR65" s="302"/>
      <c r="AS65" s="228"/>
      <c r="AT65" s="228"/>
      <c r="AU65" s="228"/>
    </row>
    <row r="66" spans="1:47" s="123" customFormat="1">
      <c r="A66" s="118"/>
      <c r="D66" s="120"/>
      <c r="E66" s="120"/>
      <c r="F66" s="120"/>
      <c r="G66" s="120"/>
      <c r="H66" s="120"/>
      <c r="I66" s="120"/>
      <c r="J66" s="120"/>
      <c r="K66" s="120"/>
      <c r="L66" s="120"/>
      <c r="M66" s="208"/>
      <c r="N66" s="120"/>
      <c r="O66" s="120"/>
      <c r="P66" s="120"/>
      <c r="R66" s="302"/>
      <c r="S66" s="328"/>
      <c r="T66" s="302"/>
      <c r="U66" s="302"/>
      <c r="V66" s="302"/>
      <c r="W66" s="302"/>
      <c r="X66" s="302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  <c r="AJ66" s="302"/>
      <c r="AK66" s="302"/>
      <c r="AL66" s="302"/>
      <c r="AM66" s="302"/>
      <c r="AN66" s="328"/>
      <c r="AO66" s="328"/>
      <c r="AP66" s="328"/>
      <c r="AQ66" s="228"/>
      <c r="AR66" s="228"/>
      <c r="AS66" s="228"/>
      <c r="AT66" s="228"/>
      <c r="AU66" s="228"/>
    </row>
    <row r="67" spans="1:47" s="123" customFormat="1">
      <c r="A67" s="118"/>
      <c r="D67" s="120"/>
      <c r="E67" s="120"/>
      <c r="F67" s="120"/>
      <c r="G67" s="120"/>
      <c r="H67" s="120"/>
      <c r="I67" s="120"/>
      <c r="J67" s="120"/>
      <c r="K67" s="120"/>
      <c r="L67" s="120"/>
      <c r="M67" s="208"/>
      <c r="N67" s="120"/>
      <c r="O67" s="120"/>
      <c r="P67" s="120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2"/>
      <c r="AM67" s="302"/>
      <c r="AN67" s="328"/>
      <c r="AO67" s="328"/>
      <c r="AP67" s="328"/>
      <c r="AQ67" s="228"/>
      <c r="AR67" s="228"/>
      <c r="AS67" s="228"/>
      <c r="AT67" s="228"/>
      <c r="AU67" s="228"/>
    </row>
    <row r="68" spans="1:47" s="123" customFormat="1">
      <c r="A68" s="118"/>
      <c r="D68" s="120"/>
      <c r="E68" s="120"/>
      <c r="F68" s="120"/>
      <c r="G68" s="120"/>
      <c r="H68" s="120"/>
      <c r="I68" s="120"/>
      <c r="J68" s="120"/>
      <c r="K68" s="120"/>
      <c r="L68" s="120"/>
      <c r="M68" s="208"/>
      <c r="N68" s="120"/>
      <c r="O68" s="120"/>
      <c r="P68" s="120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28"/>
      <c r="AO68" s="328"/>
      <c r="AP68" s="328"/>
      <c r="AQ68" s="228"/>
      <c r="AR68" s="228"/>
      <c r="AS68" s="228"/>
      <c r="AT68" s="228"/>
      <c r="AU68" s="228"/>
    </row>
    <row r="69" spans="1:47" s="123" customFormat="1">
      <c r="A69" s="118"/>
      <c r="D69" s="120"/>
      <c r="E69" s="120"/>
      <c r="F69" s="120"/>
      <c r="G69" s="120"/>
      <c r="H69" s="120"/>
      <c r="I69" s="120"/>
      <c r="J69" s="120"/>
      <c r="K69" s="120"/>
      <c r="L69" s="120"/>
      <c r="M69" s="208"/>
      <c r="N69" s="120"/>
      <c r="O69" s="120"/>
      <c r="P69" s="120"/>
      <c r="R69" s="330" t="s">
        <v>192</v>
      </c>
      <c r="S69" s="305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28"/>
      <c r="AO69" s="328"/>
      <c r="AP69" s="328"/>
      <c r="AQ69" s="228"/>
      <c r="AR69" s="228"/>
      <c r="AS69" s="228"/>
      <c r="AT69" s="228"/>
      <c r="AU69" s="228"/>
    </row>
    <row r="70" spans="1:47" s="123" customFormat="1">
      <c r="A70" s="118"/>
      <c r="D70" s="120"/>
      <c r="E70" s="120"/>
      <c r="F70" s="120"/>
      <c r="G70" s="120"/>
      <c r="H70" s="120"/>
      <c r="I70" s="120"/>
      <c r="J70" s="120"/>
      <c r="K70" s="120"/>
      <c r="L70" s="120"/>
      <c r="M70" s="208"/>
      <c r="N70" s="120"/>
      <c r="O70" s="120"/>
      <c r="P70" s="120"/>
      <c r="R70" s="330" t="s">
        <v>193</v>
      </c>
      <c r="S70" s="305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28"/>
      <c r="AO70" s="328"/>
      <c r="AP70" s="328"/>
      <c r="AQ70" s="228"/>
      <c r="AR70" s="228"/>
      <c r="AS70" s="228"/>
      <c r="AT70" s="228"/>
      <c r="AU70" s="228"/>
    </row>
    <row r="71" spans="1:47" s="123" customFormat="1" ht="14.25">
      <c r="A71" s="118"/>
      <c r="M71" s="209"/>
      <c r="R71" s="330" t="s">
        <v>194</v>
      </c>
      <c r="S71" s="305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28"/>
      <c r="AO71" s="328"/>
      <c r="AP71" s="328"/>
      <c r="AQ71" s="228"/>
      <c r="AR71" s="228"/>
      <c r="AS71" s="228"/>
      <c r="AT71" s="228"/>
      <c r="AU71" s="228"/>
    </row>
    <row r="72" spans="1:47" s="123" customFormat="1" ht="14.25">
      <c r="A72" s="118"/>
      <c r="M72" s="209"/>
      <c r="R72" s="330" t="s">
        <v>195</v>
      </c>
      <c r="S72" s="305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28"/>
      <c r="AO72" s="328"/>
      <c r="AP72" s="328"/>
      <c r="AQ72" s="228"/>
      <c r="AR72" s="228"/>
      <c r="AS72" s="228"/>
      <c r="AT72" s="228"/>
      <c r="AU72" s="228"/>
    </row>
    <row r="73" spans="1:47" s="123" customFormat="1" ht="14.25">
      <c r="A73" s="118"/>
      <c r="M73" s="209"/>
      <c r="R73" s="330" t="s">
        <v>196</v>
      </c>
      <c r="S73" s="305"/>
      <c r="T73" s="302"/>
      <c r="U73" s="302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28"/>
      <c r="AO73" s="328"/>
      <c r="AP73" s="328"/>
      <c r="AQ73" s="228"/>
      <c r="AR73" s="228"/>
      <c r="AS73" s="228"/>
      <c r="AT73" s="228"/>
      <c r="AU73" s="228"/>
    </row>
    <row r="74" spans="1:47" s="123" customFormat="1" ht="14.25">
      <c r="A74" s="118"/>
      <c r="M74" s="209"/>
      <c r="R74" s="330" t="s">
        <v>197</v>
      </c>
      <c r="S74" s="305"/>
      <c r="T74" s="302"/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28"/>
      <c r="AO74" s="328"/>
      <c r="AP74" s="328"/>
      <c r="AQ74" s="228"/>
      <c r="AR74" s="228"/>
      <c r="AS74" s="228"/>
      <c r="AT74" s="228"/>
      <c r="AU74" s="228"/>
    </row>
    <row r="75" spans="1:47" s="123" customFormat="1" ht="14.25">
      <c r="A75" s="118"/>
      <c r="M75" s="209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28"/>
      <c r="AO75" s="328"/>
      <c r="AP75" s="328"/>
      <c r="AQ75" s="228"/>
      <c r="AR75" s="228"/>
      <c r="AS75" s="228"/>
      <c r="AT75" s="228"/>
      <c r="AU75" s="228"/>
    </row>
    <row r="76" spans="1:47" s="123" customFormat="1" ht="14.25">
      <c r="A76" s="118"/>
      <c r="M76" s="209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28"/>
      <c r="AO76" s="328"/>
      <c r="AP76" s="328"/>
      <c r="AQ76" s="228"/>
      <c r="AR76" s="228"/>
      <c r="AS76" s="228"/>
      <c r="AT76" s="228"/>
      <c r="AU76" s="228"/>
    </row>
    <row r="77" spans="1:47" s="123" customFormat="1" ht="14.25">
      <c r="A77" s="118"/>
      <c r="M77" s="209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28"/>
      <c r="AO77" s="328"/>
      <c r="AP77" s="328"/>
      <c r="AQ77" s="228"/>
      <c r="AR77" s="228"/>
      <c r="AS77" s="228"/>
      <c r="AT77" s="228"/>
      <c r="AU77" s="228"/>
    </row>
    <row r="78" spans="1:47" s="123" customFormat="1" ht="14.25">
      <c r="A78" s="118"/>
      <c r="M78" s="209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28"/>
      <c r="AO78" s="328"/>
      <c r="AP78" s="328"/>
      <c r="AQ78" s="228"/>
      <c r="AR78" s="228"/>
      <c r="AS78" s="228"/>
      <c r="AT78" s="228"/>
      <c r="AU78" s="228"/>
    </row>
    <row r="79" spans="1:47" s="123" customFormat="1" ht="14.25">
      <c r="A79" s="118"/>
      <c r="M79" s="209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32"/>
      <c r="AO79" s="332"/>
      <c r="AP79" s="332"/>
      <c r="AQ79" s="228"/>
      <c r="AR79" s="228"/>
      <c r="AS79" s="228"/>
      <c r="AT79" s="228"/>
      <c r="AU79" s="228"/>
    </row>
    <row r="80" spans="1:47" s="123" customFormat="1" ht="14.25">
      <c r="A80" s="118"/>
      <c r="M80" s="209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28"/>
      <c r="AO80" s="328"/>
      <c r="AP80" s="328"/>
      <c r="AQ80" s="228"/>
      <c r="AR80" s="228"/>
      <c r="AS80" s="228"/>
      <c r="AT80" s="228"/>
      <c r="AU80" s="228"/>
    </row>
    <row r="81" spans="1:47" s="123" customFormat="1" ht="14.25">
      <c r="A81" s="118"/>
      <c r="M81" s="209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28"/>
      <c r="AO81" s="328"/>
      <c r="AP81" s="328"/>
      <c r="AQ81" s="228"/>
      <c r="AR81" s="228"/>
      <c r="AS81" s="228"/>
      <c r="AT81" s="228"/>
      <c r="AU81" s="228"/>
    </row>
    <row r="82" spans="1:47" s="123" customFormat="1">
      <c r="A82" s="118"/>
      <c r="M82" s="209"/>
      <c r="R82" s="228"/>
      <c r="S82" s="228"/>
      <c r="T82" s="228"/>
      <c r="U82" s="228"/>
      <c r="V82" s="228"/>
      <c r="W82" s="268"/>
      <c r="X82" s="268"/>
      <c r="Y82" s="268"/>
      <c r="Z82" s="268"/>
      <c r="AA82" s="269"/>
      <c r="AB82" s="268"/>
      <c r="AC82" s="268"/>
      <c r="AD82" s="268"/>
      <c r="AE82" s="268"/>
      <c r="AF82" s="268"/>
      <c r="AG82" s="268"/>
      <c r="AH82" s="269"/>
      <c r="AI82" s="268"/>
      <c r="AJ82" s="269"/>
      <c r="AK82" s="268"/>
      <c r="AL82" s="268"/>
      <c r="AM82" s="269"/>
      <c r="AN82" s="328"/>
      <c r="AO82" s="328"/>
      <c r="AP82" s="328"/>
      <c r="AQ82" s="228"/>
      <c r="AR82" s="228"/>
      <c r="AS82" s="228"/>
      <c r="AT82" s="228"/>
      <c r="AU82" s="228"/>
    </row>
    <row r="83" spans="1:47" s="123" customFormat="1">
      <c r="A83" s="118"/>
      <c r="M83" s="209"/>
      <c r="R83" s="228"/>
      <c r="S83" s="228"/>
      <c r="T83" s="228"/>
      <c r="U83" s="228"/>
      <c r="V83" s="228"/>
      <c r="W83" s="268"/>
      <c r="X83" s="268"/>
      <c r="Y83" s="268"/>
      <c r="Z83" s="268"/>
      <c r="AA83" s="269"/>
      <c r="AB83" s="268"/>
      <c r="AC83" s="268"/>
      <c r="AD83" s="268"/>
      <c r="AE83" s="268"/>
      <c r="AF83" s="268"/>
      <c r="AG83" s="268"/>
      <c r="AH83" s="269"/>
      <c r="AI83" s="268"/>
      <c r="AJ83" s="269"/>
      <c r="AK83" s="268"/>
      <c r="AL83" s="268"/>
      <c r="AM83" s="269"/>
      <c r="AN83" s="328"/>
      <c r="AO83" s="328"/>
      <c r="AP83" s="328"/>
      <c r="AQ83" s="228"/>
      <c r="AR83" s="228"/>
      <c r="AS83" s="228"/>
      <c r="AT83" s="228"/>
      <c r="AU83" s="228"/>
    </row>
    <row r="84" spans="1:47" s="123" customFormat="1">
      <c r="A84" s="118"/>
      <c r="M84" s="209"/>
      <c r="R84" s="228"/>
      <c r="S84" s="228"/>
      <c r="T84" s="228"/>
      <c r="U84" s="228"/>
      <c r="V84" s="228"/>
      <c r="W84" s="268"/>
      <c r="X84" s="268"/>
      <c r="Y84" s="268"/>
      <c r="Z84" s="268"/>
      <c r="AA84" s="269"/>
      <c r="AB84" s="268"/>
      <c r="AC84" s="268"/>
      <c r="AD84" s="268"/>
      <c r="AE84" s="268"/>
      <c r="AF84" s="268"/>
      <c r="AG84" s="268"/>
      <c r="AH84" s="269"/>
      <c r="AI84" s="268"/>
      <c r="AJ84" s="269"/>
      <c r="AK84" s="268"/>
      <c r="AL84" s="268"/>
      <c r="AM84" s="269"/>
      <c r="AN84" s="328"/>
      <c r="AO84" s="328"/>
      <c r="AP84" s="328"/>
      <c r="AQ84" s="228"/>
      <c r="AR84" s="228"/>
      <c r="AS84" s="228"/>
      <c r="AT84" s="228"/>
      <c r="AU84" s="228"/>
    </row>
    <row r="85" spans="1:47" s="123" customFormat="1">
      <c r="A85" s="118"/>
      <c r="M85" s="209"/>
      <c r="R85" s="228"/>
      <c r="S85" s="228"/>
      <c r="T85" s="228"/>
      <c r="U85" s="228"/>
      <c r="V85" s="228"/>
      <c r="W85" s="268"/>
      <c r="X85" s="268"/>
      <c r="Y85" s="268"/>
      <c r="Z85" s="268"/>
      <c r="AA85" s="269"/>
      <c r="AB85" s="268"/>
      <c r="AC85" s="268"/>
      <c r="AD85" s="268"/>
      <c r="AE85" s="268"/>
      <c r="AF85" s="268"/>
      <c r="AG85" s="268"/>
      <c r="AH85" s="269"/>
      <c r="AI85" s="268"/>
      <c r="AJ85" s="269"/>
      <c r="AK85" s="268"/>
      <c r="AL85" s="268"/>
      <c r="AM85" s="269"/>
      <c r="AN85" s="328"/>
      <c r="AO85" s="328"/>
      <c r="AP85" s="328"/>
      <c r="AQ85" s="228"/>
      <c r="AR85" s="228"/>
      <c r="AS85" s="228"/>
      <c r="AT85" s="228"/>
      <c r="AU85" s="228"/>
    </row>
    <row r="86" spans="1:47" s="123" customFormat="1">
      <c r="A86" s="118"/>
      <c r="M86" s="209"/>
      <c r="R86" s="228"/>
      <c r="S86" s="228"/>
      <c r="T86" s="228"/>
      <c r="U86" s="228"/>
      <c r="V86" s="228"/>
      <c r="W86" s="268"/>
      <c r="X86" s="268"/>
      <c r="Y86" s="268"/>
      <c r="Z86" s="268"/>
      <c r="AA86" s="269"/>
      <c r="AB86" s="268"/>
      <c r="AC86" s="268"/>
      <c r="AD86" s="268"/>
      <c r="AE86" s="268"/>
      <c r="AF86" s="268"/>
      <c r="AG86" s="268"/>
      <c r="AH86" s="269"/>
      <c r="AI86" s="268"/>
      <c r="AJ86" s="269"/>
      <c r="AK86" s="268"/>
      <c r="AL86" s="268"/>
      <c r="AM86" s="269"/>
      <c r="AN86" s="328"/>
      <c r="AO86" s="328"/>
      <c r="AP86" s="328"/>
      <c r="AQ86" s="228"/>
      <c r="AR86" s="228"/>
      <c r="AS86" s="228"/>
      <c r="AT86" s="228"/>
      <c r="AU86" s="228"/>
    </row>
    <row r="87" spans="1:47" s="123" customFormat="1">
      <c r="A87" s="118"/>
      <c r="M87" s="209"/>
      <c r="R87" s="228"/>
      <c r="S87" s="228"/>
      <c r="T87" s="228"/>
      <c r="U87" s="228"/>
      <c r="V87" s="228"/>
      <c r="W87" s="268"/>
      <c r="X87" s="268"/>
      <c r="Y87" s="268"/>
      <c r="Z87" s="268"/>
      <c r="AA87" s="269"/>
      <c r="AB87" s="268"/>
      <c r="AC87" s="268"/>
      <c r="AD87" s="268"/>
      <c r="AE87" s="268"/>
      <c r="AF87" s="268"/>
      <c r="AG87" s="268"/>
      <c r="AH87" s="269"/>
      <c r="AI87" s="268"/>
      <c r="AJ87" s="269"/>
      <c r="AK87" s="268"/>
      <c r="AL87" s="268"/>
      <c r="AM87" s="269"/>
      <c r="AN87" s="328"/>
      <c r="AO87" s="328"/>
      <c r="AP87" s="328"/>
      <c r="AQ87" s="228"/>
      <c r="AR87" s="228"/>
      <c r="AS87" s="228"/>
      <c r="AT87" s="228"/>
      <c r="AU87" s="228"/>
    </row>
    <row r="88" spans="1:47" s="123" customFormat="1">
      <c r="A88" s="118"/>
      <c r="M88" s="209"/>
      <c r="R88" s="228"/>
      <c r="S88" s="228"/>
      <c r="T88" s="228"/>
      <c r="U88" s="228"/>
      <c r="V88" s="228"/>
      <c r="W88" s="268"/>
      <c r="X88" s="268"/>
      <c r="Y88" s="268"/>
      <c r="Z88" s="268"/>
      <c r="AA88" s="269"/>
      <c r="AB88" s="268"/>
      <c r="AC88" s="268"/>
      <c r="AD88" s="268"/>
      <c r="AE88" s="268"/>
      <c r="AF88" s="268"/>
      <c r="AG88" s="268"/>
      <c r="AH88" s="269"/>
      <c r="AI88" s="268"/>
      <c r="AJ88" s="269"/>
      <c r="AK88" s="268"/>
      <c r="AL88" s="268"/>
      <c r="AM88" s="269"/>
      <c r="AN88" s="328"/>
      <c r="AO88" s="328"/>
      <c r="AP88" s="328"/>
      <c r="AQ88" s="228"/>
      <c r="AR88" s="228"/>
      <c r="AS88" s="228"/>
      <c r="AT88" s="228"/>
      <c r="AU88" s="228"/>
    </row>
    <row r="89" spans="1:47" s="123" customFormat="1">
      <c r="A89" s="118"/>
      <c r="M89" s="209"/>
      <c r="R89" s="228"/>
      <c r="S89" s="228"/>
      <c r="T89" s="228"/>
      <c r="U89" s="228"/>
      <c r="V89" s="228"/>
      <c r="W89" s="268"/>
      <c r="X89" s="268"/>
      <c r="Y89" s="268"/>
      <c r="Z89" s="268"/>
      <c r="AA89" s="269"/>
      <c r="AB89" s="268"/>
      <c r="AC89" s="268"/>
      <c r="AD89" s="268"/>
      <c r="AE89" s="268"/>
      <c r="AF89" s="268"/>
      <c r="AG89" s="268"/>
      <c r="AH89" s="269"/>
      <c r="AI89" s="268"/>
      <c r="AJ89" s="269"/>
      <c r="AK89" s="268"/>
      <c r="AL89" s="268"/>
      <c r="AM89" s="269"/>
      <c r="AN89" s="332"/>
      <c r="AO89" s="332"/>
      <c r="AP89" s="332"/>
      <c r="AQ89" s="228"/>
      <c r="AR89" s="228"/>
      <c r="AS89" s="228"/>
      <c r="AT89" s="228"/>
      <c r="AU89" s="228"/>
    </row>
    <row r="90" spans="1:47" s="123" customFormat="1">
      <c r="A90" s="118"/>
      <c r="M90" s="209"/>
      <c r="R90" s="228"/>
      <c r="S90" s="228"/>
      <c r="T90" s="228"/>
      <c r="U90" s="228"/>
      <c r="V90" s="228"/>
      <c r="W90" s="268"/>
      <c r="X90" s="268"/>
      <c r="Y90" s="268"/>
      <c r="Z90" s="268"/>
      <c r="AA90" s="269"/>
      <c r="AB90" s="268"/>
      <c r="AC90" s="268"/>
      <c r="AD90" s="268"/>
      <c r="AE90" s="268"/>
      <c r="AF90" s="268"/>
      <c r="AG90" s="268"/>
      <c r="AH90" s="269"/>
      <c r="AI90" s="268"/>
      <c r="AJ90" s="269"/>
      <c r="AK90" s="268"/>
      <c r="AL90" s="268"/>
      <c r="AM90" s="269"/>
      <c r="AN90" s="328"/>
      <c r="AO90" s="328"/>
      <c r="AP90" s="328"/>
      <c r="AQ90" s="228"/>
      <c r="AR90" s="228"/>
      <c r="AS90" s="228"/>
      <c r="AT90" s="228"/>
      <c r="AU90" s="228"/>
    </row>
    <row r="91" spans="1:47" s="123" customFormat="1">
      <c r="A91" s="118"/>
      <c r="M91" s="209"/>
      <c r="R91" s="228"/>
      <c r="S91" s="228"/>
      <c r="T91" s="228"/>
      <c r="U91" s="228"/>
      <c r="V91" s="228"/>
      <c r="W91" s="268"/>
      <c r="X91" s="268"/>
      <c r="Y91" s="268"/>
      <c r="Z91" s="268"/>
      <c r="AA91" s="269"/>
      <c r="AB91" s="268"/>
      <c r="AC91" s="268"/>
      <c r="AD91" s="268"/>
      <c r="AE91" s="268"/>
      <c r="AF91" s="268"/>
      <c r="AG91" s="268"/>
      <c r="AH91" s="269"/>
      <c r="AI91" s="268"/>
      <c r="AJ91" s="269"/>
      <c r="AK91" s="268"/>
      <c r="AL91" s="268"/>
      <c r="AM91" s="269"/>
      <c r="AN91" s="328"/>
      <c r="AO91" s="328"/>
      <c r="AP91" s="328"/>
      <c r="AQ91" s="228"/>
      <c r="AR91" s="228"/>
      <c r="AS91" s="228"/>
      <c r="AT91" s="228"/>
      <c r="AU91" s="228"/>
    </row>
    <row r="92" spans="1:47" s="123" customFormat="1">
      <c r="A92" s="118"/>
      <c r="M92" s="209"/>
      <c r="R92" s="228"/>
      <c r="S92" s="228"/>
      <c r="T92" s="228"/>
      <c r="U92" s="228"/>
      <c r="V92" s="228"/>
      <c r="W92" s="268"/>
      <c r="X92" s="268"/>
      <c r="Y92" s="268"/>
      <c r="Z92" s="268"/>
      <c r="AA92" s="269"/>
      <c r="AB92" s="268"/>
      <c r="AC92" s="268"/>
      <c r="AD92" s="268"/>
      <c r="AE92" s="268"/>
      <c r="AF92" s="268"/>
      <c r="AG92" s="268"/>
      <c r="AH92" s="269"/>
      <c r="AI92" s="268"/>
      <c r="AJ92" s="269"/>
      <c r="AK92" s="268"/>
      <c r="AL92" s="268"/>
      <c r="AM92" s="269"/>
      <c r="AN92" s="328"/>
      <c r="AO92" s="328"/>
      <c r="AP92" s="328"/>
      <c r="AQ92" s="228"/>
      <c r="AR92" s="228"/>
      <c r="AS92" s="228"/>
      <c r="AT92" s="228"/>
      <c r="AU92" s="228"/>
    </row>
    <row r="93" spans="1:47" s="123" customFormat="1">
      <c r="A93" s="118"/>
      <c r="M93" s="209"/>
      <c r="R93" s="228"/>
      <c r="S93" s="228"/>
      <c r="T93" s="228"/>
      <c r="U93" s="228"/>
      <c r="V93" s="228"/>
      <c r="W93" s="268"/>
      <c r="X93" s="268"/>
      <c r="Y93" s="268"/>
      <c r="Z93" s="268"/>
      <c r="AA93" s="269"/>
      <c r="AB93" s="268"/>
      <c r="AC93" s="268"/>
      <c r="AD93" s="268"/>
      <c r="AE93" s="268"/>
      <c r="AF93" s="268"/>
      <c r="AG93" s="268"/>
      <c r="AH93" s="269"/>
      <c r="AI93" s="268"/>
      <c r="AJ93" s="269"/>
      <c r="AK93" s="268"/>
      <c r="AL93" s="268"/>
      <c r="AM93" s="269"/>
      <c r="AN93" s="328"/>
      <c r="AO93" s="328"/>
      <c r="AP93" s="328"/>
      <c r="AQ93" s="228"/>
      <c r="AR93" s="228"/>
      <c r="AS93" s="228"/>
      <c r="AT93" s="228"/>
      <c r="AU93" s="228"/>
    </row>
    <row r="94" spans="1:47" s="123" customFormat="1">
      <c r="A94" s="118"/>
      <c r="M94" s="209"/>
      <c r="R94" s="228"/>
      <c r="S94" s="228"/>
      <c r="T94" s="228"/>
      <c r="U94" s="228"/>
      <c r="V94" s="228"/>
      <c r="W94" s="268"/>
      <c r="X94" s="268"/>
      <c r="Y94" s="268"/>
      <c r="Z94" s="268"/>
      <c r="AA94" s="269"/>
      <c r="AB94" s="268"/>
      <c r="AC94" s="268"/>
      <c r="AD94" s="268"/>
      <c r="AE94" s="268"/>
      <c r="AF94" s="268"/>
      <c r="AG94" s="268"/>
      <c r="AH94" s="269"/>
      <c r="AI94" s="268"/>
      <c r="AJ94" s="269"/>
      <c r="AK94" s="268"/>
      <c r="AL94" s="268"/>
      <c r="AM94" s="269"/>
      <c r="AN94" s="328"/>
      <c r="AO94" s="328"/>
      <c r="AP94" s="328"/>
      <c r="AQ94" s="228"/>
      <c r="AR94" s="228"/>
      <c r="AS94" s="228"/>
      <c r="AT94" s="228"/>
      <c r="AU94" s="228"/>
    </row>
    <row r="95" spans="1:47" s="123" customFormat="1">
      <c r="A95" s="118"/>
      <c r="M95" s="209"/>
      <c r="R95" s="228"/>
      <c r="S95" s="228"/>
      <c r="T95" s="228"/>
      <c r="U95" s="228"/>
      <c r="V95" s="228"/>
      <c r="W95" s="268"/>
      <c r="X95" s="268"/>
      <c r="Y95" s="268"/>
      <c r="Z95" s="268"/>
      <c r="AA95" s="269"/>
      <c r="AB95" s="268"/>
      <c r="AC95" s="268"/>
      <c r="AD95" s="268"/>
      <c r="AE95" s="268"/>
      <c r="AF95" s="268"/>
      <c r="AG95" s="268"/>
      <c r="AH95" s="269"/>
      <c r="AI95" s="268"/>
      <c r="AJ95" s="269"/>
      <c r="AK95" s="268"/>
      <c r="AL95" s="268"/>
      <c r="AM95" s="269"/>
      <c r="AN95" s="328"/>
      <c r="AO95" s="328"/>
      <c r="AP95" s="328"/>
      <c r="AQ95" s="228"/>
      <c r="AR95" s="228"/>
      <c r="AS95" s="228"/>
      <c r="AT95" s="228"/>
      <c r="AU95" s="228"/>
    </row>
    <row r="96" spans="1:47" s="123" customFormat="1">
      <c r="A96" s="118"/>
      <c r="M96" s="209"/>
      <c r="R96" s="228"/>
      <c r="S96" s="228"/>
      <c r="T96" s="228"/>
      <c r="U96" s="228"/>
      <c r="V96" s="228"/>
      <c r="W96" s="268"/>
      <c r="X96" s="268"/>
      <c r="Y96" s="268"/>
      <c r="Z96" s="268"/>
      <c r="AA96" s="269"/>
      <c r="AB96" s="268"/>
      <c r="AC96" s="268"/>
      <c r="AD96" s="268"/>
      <c r="AE96" s="268"/>
      <c r="AF96" s="268"/>
      <c r="AG96" s="268"/>
      <c r="AH96" s="269"/>
      <c r="AI96" s="268"/>
      <c r="AJ96" s="269"/>
      <c r="AK96" s="268"/>
      <c r="AL96" s="268"/>
      <c r="AM96" s="269"/>
      <c r="AN96" s="328"/>
      <c r="AO96" s="328"/>
      <c r="AP96" s="328"/>
      <c r="AQ96" s="228"/>
      <c r="AR96" s="228"/>
      <c r="AS96" s="228"/>
      <c r="AT96" s="228"/>
      <c r="AU96" s="228"/>
    </row>
    <row r="97" spans="1:59" s="123" customFormat="1">
      <c r="A97" s="118"/>
      <c r="M97" s="209"/>
      <c r="R97" s="228"/>
      <c r="S97" s="228"/>
      <c r="T97" s="228"/>
      <c r="U97" s="228"/>
      <c r="V97" s="228"/>
      <c r="W97" s="268"/>
      <c r="X97" s="268"/>
      <c r="Y97" s="268"/>
      <c r="Z97" s="268"/>
      <c r="AA97" s="269"/>
      <c r="AB97" s="268"/>
      <c r="AC97" s="268"/>
      <c r="AD97" s="268"/>
      <c r="AE97" s="268"/>
      <c r="AF97" s="268"/>
      <c r="AG97" s="268"/>
      <c r="AH97" s="269"/>
      <c r="AI97" s="268"/>
      <c r="AJ97" s="269"/>
      <c r="AK97" s="268"/>
      <c r="AL97" s="268"/>
      <c r="AM97" s="269"/>
      <c r="AN97" s="328"/>
      <c r="AO97" s="328"/>
      <c r="AP97" s="328"/>
      <c r="AQ97" s="228"/>
      <c r="AR97" s="228"/>
      <c r="AS97" s="228"/>
      <c r="AT97" s="228"/>
      <c r="AU97" s="228"/>
    </row>
    <row r="98" spans="1:59" s="123" customFormat="1">
      <c r="A98" s="118"/>
      <c r="M98" s="209"/>
      <c r="R98" s="228"/>
      <c r="S98" s="228"/>
      <c r="T98" s="228"/>
      <c r="U98" s="228"/>
      <c r="V98" s="228"/>
      <c r="W98" s="268"/>
      <c r="X98" s="268"/>
      <c r="Y98" s="268"/>
      <c r="Z98" s="268"/>
      <c r="AA98" s="269"/>
      <c r="AB98" s="268"/>
      <c r="AC98" s="268"/>
      <c r="AD98" s="268"/>
      <c r="AE98" s="268"/>
      <c r="AF98" s="268"/>
      <c r="AG98" s="268"/>
      <c r="AH98" s="269"/>
      <c r="AI98" s="268"/>
      <c r="AJ98" s="269"/>
      <c r="AK98" s="268"/>
      <c r="AL98" s="268"/>
      <c r="AM98" s="269"/>
      <c r="AN98" s="328"/>
      <c r="AO98" s="328"/>
      <c r="AP98" s="328"/>
      <c r="AQ98" s="228"/>
      <c r="AR98" s="228"/>
      <c r="AS98" s="228"/>
      <c r="AT98" s="228"/>
      <c r="AU98" s="228"/>
    </row>
    <row r="99" spans="1:59" s="123" customFormat="1">
      <c r="A99" s="118"/>
      <c r="M99" s="209"/>
      <c r="R99" s="228"/>
      <c r="S99" s="228"/>
      <c r="T99" s="228"/>
      <c r="U99" s="228"/>
      <c r="V99" s="228"/>
      <c r="W99" s="268"/>
      <c r="X99" s="268"/>
      <c r="Y99" s="268"/>
      <c r="Z99" s="268"/>
      <c r="AA99" s="269"/>
      <c r="AB99" s="268"/>
      <c r="AC99" s="268"/>
      <c r="AD99" s="268"/>
      <c r="AE99" s="268"/>
      <c r="AF99" s="268"/>
      <c r="AG99" s="268"/>
      <c r="AH99" s="269"/>
      <c r="AI99" s="268"/>
      <c r="AJ99" s="269"/>
      <c r="AK99" s="268"/>
      <c r="AL99" s="268"/>
      <c r="AM99" s="269"/>
      <c r="AN99" s="328"/>
      <c r="AO99" s="328"/>
      <c r="AP99" s="328"/>
      <c r="AQ99" s="228"/>
      <c r="AR99" s="228"/>
      <c r="AS99" s="228"/>
      <c r="AT99" s="228"/>
      <c r="AU99" s="228"/>
    </row>
    <row r="100" spans="1:59" s="123" customFormat="1">
      <c r="A100" s="118"/>
      <c r="M100" s="209"/>
      <c r="R100" s="228"/>
      <c r="S100" s="228"/>
      <c r="T100" s="228"/>
      <c r="U100" s="228"/>
      <c r="V100" s="228"/>
      <c r="W100" s="268"/>
      <c r="X100" s="268"/>
      <c r="Y100" s="268"/>
      <c r="Z100" s="268"/>
      <c r="AA100" s="269"/>
      <c r="AB100" s="268"/>
      <c r="AC100" s="268"/>
      <c r="AD100" s="268"/>
      <c r="AE100" s="268"/>
      <c r="AF100" s="268"/>
      <c r="AG100" s="268"/>
      <c r="AH100" s="269"/>
      <c r="AI100" s="268"/>
      <c r="AJ100" s="269"/>
      <c r="AK100" s="268"/>
      <c r="AL100" s="268"/>
      <c r="AM100" s="269"/>
      <c r="AN100" s="328"/>
      <c r="AO100" s="328"/>
      <c r="AP100" s="328"/>
      <c r="AQ100" s="228"/>
      <c r="AR100" s="228"/>
      <c r="AS100" s="228"/>
      <c r="AT100" s="228"/>
      <c r="AU100" s="228"/>
    </row>
    <row r="101" spans="1:59" s="123" customFormat="1">
      <c r="A101" s="118"/>
      <c r="M101" s="209"/>
      <c r="R101" s="228"/>
      <c r="S101" s="228"/>
      <c r="T101" s="228"/>
      <c r="U101" s="228"/>
      <c r="V101" s="228"/>
      <c r="W101" s="268"/>
      <c r="X101" s="268"/>
      <c r="Y101" s="268"/>
      <c r="Z101" s="268"/>
      <c r="AA101" s="269"/>
      <c r="AB101" s="268"/>
      <c r="AC101" s="268"/>
      <c r="AD101" s="268"/>
      <c r="AE101" s="268"/>
      <c r="AF101" s="268"/>
      <c r="AG101" s="268"/>
      <c r="AH101" s="269"/>
      <c r="AI101" s="268"/>
      <c r="AJ101" s="269"/>
      <c r="AK101" s="268"/>
      <c r="AL101" s="268"/>
      <c r="AM101" s="269"/>
      <c r="AN101" s="328"/>
      <c r="AO101" s="328"/>
      <c r="AP101" s="328"/>
      <c r="AQ101" s="228"/>
      <c r="AR101" s="228"/>
      <c r="AS101" s="228"/>
      <c r="AT101" s="228"/>
      <c r="AU101" s="228"/>
    </row>
    <row r="102" spans="1:59" s="123" customFormat="1">
      <c r="A102" s="118"/>
      <c r="M102" s="209"/>
      <c r="R102" s="228"/>
      <c r="S102" s="228"/>
      <c r="T102" s="228"/>
      <c r="U102" s="228"/>
      <c r="V102" s="228"/>
      <c r="W102" s="268"/>
      <c r="X102" s="268"/>
      <c r="Y102" s="268"/>
      <c r="Z102" s="268"/>
      <c r="AA102" s="269"/>
      <c r="AB102" s="268"/>
      <c r="AC102" s="268"/>
      <c r="AD102" s="268"/>
      <c r="AE102" s="268"/>
      <c r="AF102" s="268"/>
      <c r="AG102" s="268"/>
      <c r="AH102" s="269"/>
      <c r="AI102" s="268"/>
      <c r="AJ102" s="269"/>
      <c r="AK102" s="268"/>
      <c r="AL102" s="268"/>
      <c r="AM102" s="269"/>
      <c r="AN102" s="328"/>
      <c r="AO102" s="328"/>
      <c r="AP102" s="328"/>
      <c r="AQ102" s="228"/>
      <c r="AR102" s="228"/>
      <c r="AS102" s="228"/>
      <c r="AT102" s="228"/>
      <c r="AU102" s="228"/>
    </row>
    <row r="103" spans="1:59" s="123" customFormat="1">
      <c r="A103" s="118"/>
      <c r="M103" s="209"/>
      <c r="R103" s="228"/>
      <c r="S103" s="228"/>
      <c r="T103" s="228"/>
      <c r="U103" s="228"/>
      <c r="V103" s="228"/>
      <c r="W103" s="268"/>
      <c r="X103" s="268"/>
      <c r="Y103" s="268"/>
      <c r="Z103" s="268"/>
      <c r="AA103" s="269"/>
      <c r="AB103" s="268"/>
      <c r="AC103" s="268"/>
      <c r="AD103" s="268"/>
      <c r="AE103" s="268"/>
      <c r="AF103" s="268"/>
      <c r="AG103" s="268"/>
      <c r="AH103" s="269"/>
      <c r="AI103" s="268"/>
      <c r="AJ103" s="269"/>
      <c r="AK103" s="268"/>
      <c r="AL103" s="268"/>
      <c r="AM103" s="269"/>
      <c r="AN103" s="328"/>
      <c r="AO103" s="328"/>
      <c r="AP103" s="328"/>
      <c r="AQ103" s="228"/>
      <c r="AR103" s="228"/>
      <c r="AS103" s="228"/>
      <c r="AT103" s="228"/>
      <c r="AU103" s="228"/>
    </row>
    <row r="104" spans="1:59" s="123" customFormat="1">
      <c r="A104" s="118"/>
      <c r="M104" s="209"/>
      <c r="R104" s="228"/>
      <c r="S104" s="228"/>
      <c r="T104" s="228"/>
      <c r="U104" s="228"/>
      <c r="V104" s="228"/>
      <c r="W104" s="268"/>
      <c r="X104" s="268"/>
      <c r="Y104" s="268"/>
      <c r="Z104" s="268"/>
      <c r="AA104" s="269"/>
      <c r="AB104" s="268"/>
      <c r="AC104" s="268"/>
      <c r="AD104" s="268"/>
      <c r="AE104" s="268"/>
      <c r="AF104" s="268"/>
      <c r="AG104" s="268"/>
      <c r="AH104" s="269"/>
      <c r="AI104" s="268"/>
      <c r="AJ104" s="269"/>
      <c r="AK104" s="268"/>
      <c r="AL104" s="268"/>
      <c r="AM104" s="269"/>
      <c r="AN104" s="328"/>
      <c r="AO104" s="328"/>
      <c r="AP104" s="328"/>
      <c r="AQ104" s="228"/>
      <c r="AR104" s="228"/>
      <c r="AS104" s="228"/>
      <c r="AT104" s="228"/>
      <c r="AU104" s="228"/>
    </row>
    <row r="105" spans="1:59" s="123" customFormat="1">
      <c r="A105" s="118"/>
      <c r="M105" s="209"/>
      <c r="R105" s="228"/>
      <c r="S105" s="228"/>
      <c r="T105" s="228"/>
      <c r="U105" s="228"/>
      <c r="V105" s="228"/>
      <c r="W105" s="268"/>
      <c r="X105" s="268"/>
      <c r="Y105" s="268"/>
      <c r="Z105" s="268"/>
      <c r="AA105" s="269"/>
      <c r="AB105" s="268"/>
      <c r="AC105" s="268"/>
      <c r="AD105" s="268"/>
      <c r="AE105" s="268"/>
      <c r="AF105" s="268"/>
      <c r="AG105" s="268"/>
      <c r="AH105" s="269"/>
      <c r="AI105" s="268"/>
      <c r="AJ105" s="269"/>
      <c r="AK105" s="268"/>
      <c r="AL105" s="268"/>
      <c r="AM105" s="269"/>
      <c r="AN105" s="328"/>
      <c r="AO105" s="328"/>
      <c r="AP105" s="328"/>
      <c r="AQ105" s="228"/>
      <c r="AR105" s="228"/>
      <c r="AS105" s="228"/>
      <c r="AT105" s="228"/>
      <c r="AU105" s="228"/>
    </row>
    <row r="106" spans="1:59" s="123" customFormat="1">
      <c r="A106" s="118"/>
      <c r="M106" s="209"/>
      <c r="R106" s="228"/>
      <c r="S106" s="228"/>
      <c r="T106" s="228"/>
      <c r="U106" s="228"/>
      <c r="V106" s="228"/>
      <c r="W106" s="268"/>
      <c r="X106" s="268"/>
      <c r="Y106" s="268"/>
      <c r="Z106" s="268"/>
      <c r="AA106" s="269"/>
      <c r="AB106" s="268"/>
      <c r="AC106" s="268"/>
      <c r="AD106" s="268"/>
      <c r="AE106" s="268"/>
      <c r="AF106" s="268"/>
      <c r="AG106" s="268"/>
      <c r="AH106" s="269"/>
      <c r="AI106" s="268"/>
      <c r="AJ106" s="269"/>
      <c r="AK106" s="268"/>
      <c r="AL106" s="268"/>
      <c r="AM106" s="269"/>
      <c r="AN106" s="328"/>
      <c r="AO106" s="328"/>
      <c r="AP106" s="328"/>
      <c r="AQ106" s="228"/>
      <c r="AR106" s="228"/>
      <c r="AS106" s="228"/>
      <c r="AT106" s="228"/>
      <c r="AU106" s="228"/>
    </row>
    <row r="107" spans="1:59" s="123" customFormat="1" ht="15.75" thickBot="1">
      <c r="A107" s="118"/>
      <c r="M107" s="209"/>
      <c r="R107" s="228"/>
      <c r="S107" s="228"/>
      <c r="T107" s="228"/>
      <c r="U107" s="228"/>
      <c r="V107" s="228"/>
      <c r="W107" s="268"/>
      <c r="X107" s="268"/>
      <c r="Y107" s="268"/>
      <c r="Z107" s="268"/>
      <c r="AA107" s="269"/>
      <c r="AB107" s="268"/>
      <c r="AC107" s="268"/>
      <c r="AD107" s="268"/>
      <c r="AE107" s="268"/>
      <c r="AF107" s="268"/>
      <c r="AG107" s="268"/>
      <c r="AH107" s="269"/>
      <c r="AI107" s="268"/>
      <c r="AJ107" s="269"/>
      <c r="AK107" s="268"/>
      <c r="AL107" s="268"/>
      <c r="AM107" s="269"/>
      <c r="AN107" s="339">
        <v>0</v>
      </c>
      <c r="AO107" s="339">
        <v>0</v>
      </c>
      <c r="AP107" s="341"/>
      <c r="AQ107" s="228"/>
      <c r="AR107" s="228"/>
      <c r="AS107" s="228"/>
      <c r="AT107" s="228"/>
      <c r="AU107" s="228"/>
    </row>
    <row r="108" spans="1:59" s="123" customFormat="1" ht="15.75" thickTop="1">
      <c r="A108" s="118"/>
      <c r="M108" s="209"/>
      <c r="R108" s="228"/>
      <c r="S108" s="228"/>
      <c r="T108" s="228"/>
      <c r="U108" s="228"/>
      <c r="V108" s="228"/>
      <c r="W108" s="268"/>
      <c r="X108" s="268"/>
      <c r="Y108" s="268"/>
      <c r="Z108" s="268"/>
      <c r="AA108" s="269"/>
      <c r="AB108" s="268"/>
      <c r="AC108" s="268"/>
      <c r="AD108" s="268"/>
      <c r="AE108" s="268"/>
      <c r="AF108" s="268"/>
      <c r="AG108" s="268"/>
      <c r="AH108" s="269"/>
      <c r="AI108" s="268"/>
      <c r="AJ108" s="269"/>
      <c r="AK108" s="268"/>
      <c r="AL108" s="268"/>
      <c r="AM108" s="269"/>
      <c r="AN108" s="317"/>
      <c r="AO108" s="317"/>
      <c r="AP108" s="317"/>
      <c r="AQ108" s="228"/>
      <c r="AR108" s="228"/>
      <c r="AS108" s="228"/>
      <c r="AT108" s="228"/>
      <c r="AU108" s="228"/>
    </row>
    <row r="109" spans="1:59" s="123" customFormat="1">
      <c r="A109" s="118"/>
      <c r="M109" s="209"/>
      <c r="R109" s="228"/>
      <c r="S109" s="228"/>
      <c r="T109" s="228"/>
      <c r="U109" s="228"/>
      <c r="V109" s="228"/>
      <c r="W109" s="268"/>
      <c r="X109" s="268"/>
      <c r="Y109" s="268"/>
      <c r="Z109" s="268"/>
      <c r="AA109" s="269"/>
      <c r="AB109" s="268"/>
      <c r="AC109" s="268"/>
      <c r="AD109" s="268"/>
      <c r="AE109" s="268"/>
      <c r="AF109" s="268"/>
      <c r="AG109" s="268"/>
      <c r="AH109" s="269"/>
      <c r="AI109" s="268"/>
      <c r="AJ109" s="269"/>
      <c r="AK109" s="268"/>
      <c r="AL109" s="268"/>
      <c r="AM109" s="269"/>
      <c r="AN109" s="317"/>
      <c r="AO109" s="317"/>
      <c r="AP109" s="317"/>
      <c r="AQ109" s="228"/>
      <c r="AR109" s="228"/>
      <c r="AS109" s="228"/>
      <c r="AT109" s="228"/>
      <c r="AU109" s="228"/>
    </row>
    <row r="110" spans="1:59">
      <c r="D110" s="97"/>
      <c r="E110" s="97"/>
      <c r="F110" s="97"/>
      <c r="G110" s="97"/>
      <c r="H110" s="97"/>
      <c r="I110" s="97"/>
      <c r="J110" s="97"/>
      <c r="K110" s="97"/>
      <c r="L110" s="97"/>
      <c r="N110" s="97"/>
      <c r="O110" s="97"/>
      <c r="P110" s="97"/>
      <c r="AN110" s="323" t="e">
        <v>#REF!</v>
      </c>
      <c r="AO110" s="323" t="e">
        <v>#REF!</v>
      </c>
      <c r="AP110" s="342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</row>
    <row r="111" spans="1:59">
      <c r="AN111" s="323" t="e">
        <v>#REF!</v>
      </c>
      <c r="AO111" s="323" t="e">
        <v>#REF!</v>
      </c>
      <c r="AP111" s="342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</row>
    <row r="112" spans="1:59"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</row>
    <row r="113" spans="48:59"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</row>
    <row r="114" spans="48:59"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</row>
    <row r="115" spans="48:59"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</row>
  </sheetData>
  <autoFilter ref="N12:W48"/>
  <mergeCells count="26">
    <mergeCell ref="F7:L7"/>
    <mergeCell ref="N7:P7"/>
    <mergeCell ref="F1:L1"/>
    <mergeCell ref="AR5:AR6"/>
    <mergeCell ref="AK5:AK6"/>
    <mergeCell ref="AH5:AH6"/>
    <mergeCell ref="AJ5:AJ6"/>
    <mergeCell ref="AN5:AO5"/>
    <mergeCell ref="AI5:AI6"/>
    <mergeCell ref="AQ5:AQ6"/>
    <mergeCell ref="AM5:AM6"/>
    <mergeCell ref="AL5:AL6"/>
    <mergeCell ref="R55:S55"/>
    <mergeCell ref="AG5:AG6"/>
    <mergeCell ref="AE5:AE6"/>
    <mergeCell ref="Y5:Y6"/>
    <mergeCell ref="R5:R6"/>
    <mergeCell ref="X5:X6"/>
    <mergeCell ref="Z5:Z6"/>
    <mergeCell ref="V5:V6"/>
    <mergeCell ref="AD5:AD6"/>
    <mergeCell ref="AF5:AF6"/>
    <mergeCell ref="AA5:AA6"/>
    <mergeCell ref="T5:T6"/>
    <mergeCell ref="S5:S6"/>
    <mergeCell ref="AB5:AB6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59"/>
  <sheetViews>
    <sheetView workbookViewId="0">
      <pane xSplit="2" ySplit="12" topLeftCell="C18" activePane="bottomRight" state="frozen"/>
      <selection pane="topRight" activeCell="C1" sqref="C1"/>
      <selection pane="bottomLeft" activeCell="A13" sqref="A13"/>
      <selection pane="bottomRight" activeCell="A52" sqref="A52"/>
    </sheetView>
  </sheetViews>
  <sheetFormatPr baseColWidth="10" defaultRowHeight="11.25"/>
  <cols>
    <col min="1" max="1" width="6.28515625" style="98" customWidth="1"/>
    <col min="2" max="2" width="35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9.85546875" style="277" customWidth="1"/>
    <col min="10" max="10" width="8.7109375" style="97" customWidth="1"/>
    <col min="11" max="11" width="10.42578125" style="97" customWidth="1"/>
    <col min="12" max="12" width="10.42578125" style="297" customWidth="1"/>
    <col min="13" max="13" width="7" style="97" customWidth="1"/>
    <col min="14" max="14" width="13.85546875" style="97" customWidth="1"/>
    <col min="15" max="15" width="9.85546875" style="97" customWidth="1"/>
    <col min="16" max="17" width="11.42578125" style="97"/>
    <col min="18" max="18" width="27.5703125" style="97" bestFit="1" customWidth="1"/>
    <col min="19" max="16384" width="11.42578125" style="97"/>
  </cols>
  <sheetData>
    <row r="1" spans="1:18" ht="9" customHeight="1">
      <c r="A1" s="219" t="s">
        <v>241</v>
      </c>
      <c r="B1" s="469" t="s">
        <v>82</v>
      </c>
      <c r="C1" s="470"/>
      <c r="D1" s="470"/>
      <c r="E1" s="96"/>
      <c r="F1" s="96"/>
      <c r="G1" s="96"/>
      <c r="H1" s="96"/>
      <c r="I1" s="272"/>
      <c r="J1" s="96"/>
      <c r="K1" s="96"/>
      <c r="L1" s="296"/>
      <c r="M1" s="96"/>
      <c r="N1" s="96"/>
      <c r="O1" s="96"/>
    </row>
    <row r="2" spans="1:18" ht="12.75" customHeight="1">
      <c r="A2" s="100" t="s">
        <v>1</v>
      </c>
      <c r="B2" s="471" t="s">
        <v>2</v>
      </c>
      <c r="C2" s="472"/>
      <c r="D2" s="472"/>
      <c r="E2" s="96"/>
      <c r="F2" s="96"/>
      <c r="G2" s="442">
        <v>25.53</v>
      </c>
      <c r="H2" s="96">
        <f>+G2/7</f>
        <v>3.6471428571428572</v>
      </c>
      <c r="I2" s="272">
        <f>+H2*4</f>
        <v>14.588571428571429</v>
      </c>
      <c r="J2" s="96"/>
      <c r="K2" s="96"/>
      <c r="L2" s="296"/>
      <c r="M2" s="96"/>
      <c r="N2" s="96"/>
      <c r="O2" s="96"/>
    </row>
    <row r="3" spans="1:18" ht="9" customHeight="1">
      <c r="A3" s="96"/>
      <c r="B3" s="473" t="s">
        <v>3</v>
      </c>
      <c r="C3" s="474"/>
      <c r="D3" s="474"/>
      <c r="E3" s="96"/>
      <c r="F3" s="96"/>
      <c r="G3" s="96"/>
      <c r="H3" s="96"/>
      <c r="I3" s="272"/>
      <c r="J3" s="96"/>
      <c r="K3" s="96"/>
      <c r="L3" s="296"/>
      <c r="M3" s="96"/>
      <c r="N3" s="96"/>
      <c r="O3" s="96"/>
    </row>
    <row r="4" spans="1:18" ht="9" customHeight="1">
      <c r="A4" s="96"/>
      <c r="B4" s="475" t="str">
        <f>+FACTURA!B4</f>
        <v>Periodo 45 al 45 Semanal del 02/11/2016 al 08/11/2016</v>
      </c>
      <c r="C4" s="474"/>
      <c r="D4" s="474"/>
      <c r="E4" s="96"/>
      <c r="F4" s="96"/>
      <c r="G4" s="96"/>
      <c r="H4" s="96"/>
      <c r="I4" s="272"/>
      <c r="J4" s="96"/>
      <c r="K4" s="96"/>
      <c r="L4" s="296"/>
      <c r="M4" s="96"/>
      <c r="N4" s="96"/>
      <c r="O4" s="96"/>
    </row>
    <row r="5" spans="1:18" ht="9" customHeight="1">
      <c r="A5" s="96"/>
      <c r="B5" s="102" t="s">
        <v>4</v>
      </c>
      <c r="C5" s="96"/>
      <c r="D5" s="96"/>
      <c r="E5" s="96"/>
      <c r="F5" s="96"/>
      <c r="G5" s="96"/>
      <c r="H5" s="96"/>
      <c r="I5" s="416"/>
      <c r="J5" s="416"/>
      <c r="K5" s="416"/>
      <c r="L5" s="416"/>
      <c r="M5" s="96"/>
      <c r="N5" s="96"/>
      <c r="O5" s="96"/>
    </row>
    <row r="6" spans="1:18" ht="9" customHeight="1">
      <c r="A6" s="96"/>
      <c r="B6" s="102" t="s">
        <v>5</v>
      </c>
      <c r="C6" s="96"/>
      <c r="D6" s="96"/>
      <c r="E6" s="96"/>
      <c r="F6" s="96"/>
      <c r="G6" s="96"/>
      <c r="H6" s="96"/>
      <c r="I6" s="413"/>
      <c r="J6" s="96"/>
      <c r="K6" s="96"/>
      <c r="L6" s="296"/>
      <c r="M6" s="96"/>
      <c r="N6" s="96"/>
      <c r="O6" s="96"/>
    </row>
    <row r="7" spans="1:18" ht="5.25" customHeight="1"/>
    <row r="8" spans="1:18" s="168" customFormat="1" ht="23.25" thickBot="1">
      <c r="A8" s="164" t="s">
        <v>6</v>
      </c>
      <c r="B8" s="165" t="s">
        <v>7</v>
      </c>
      <c r="C8" s="165" t="s">
        <v>8</v>
      </c>
      <c r="D8" s="165" t="s">
        <v>9</v>
      </c>
      <c r="E8" s="166" t="s">
        <v>10</v>
      </c>
      <c r="F8" s="165" t="s">
        <v>11</v>
      </c>
      <c r="G8" s="165" t="s">
        <v>12</v>
      </c>
      <c r="H8" s="165" t="s">
        <v>13</v>
      </c>
      <c r="I8" s="165" t="s">
        <v>9098</v>
      </c>
      <c r="J8" s="165" t="s">
        <v>206</v>
      </c>
      <c r="K8" s="165" t="s">
        <v>207</v>
      </c>
      <c r="L8" s="165" t="s">
        <v>93</v>
      </c>
      <c r="M8" s="165" t="s">
        <v>14</v>
      </c>
      <c r="N8" s="166" t="s">
        <v>15</v>
      </c>
      <c r="O8" s="167" t="s">
        <v>16</v>
      </c>
      <c r="Q8" s="421" t="s">
        <v>6</v>
      </c>
      <c r="R8" s="422" t="s">
        <v>7</v>
      </c>
    </row>
    <row r="9" spans="1:18" ht="15.75" thickTop="1">
      <c r="A9" s="107" t="s">
        <v>17</v>
      </c>
      <c r="B9" s="96"/>
      <c r="C9" s="96"/>
      <c r="D9" s="96"/>
      <c r="E9" s="96"/>
      <c r="F9" s="96"/>
      <c r="G9" s="96"/>
      <c r="H9" s="96"/>
      <c r="I9" s="272"/>
      <c r="J9" s="96"/>
      <c r="K9" s="96"/>
      <c r="L9" s="296"/>
      <c r="M9" s="96"/>
      <c r="N9" s="96"/>
      <c r="O9" s="96"/>
      <c r="Q9" s="300"/>
      <c r="R9" s="296"/>
    </row>
    <row r="10" spans="1:18" ht="6.75" customHeight="1">
      <c r="Q10" s="424" t="s">
        <v>17</v>
      </c>
      <c r="R10" s="417"/>
    </row>
    <row r="11" spans="1:18" s="153" customFormat="1" ht="6.75" customHeight="1">
      <c r="A11" s="154"/>
      <c r="I11" s="277"/>
      <c r="L11" s="297"/>
      <c r="Q11" s="299"/>
      <c r="R11" s="296"/>
    </row>
    <row r="12" spans="1:18" s="153" customFormat="1" ht="6.75" customHeight="1">
      <c r="A12" s="154"/>
      <c r="I12" s="277"/>
      <c r="L12" s="297"/>
      <c r="Q12" s="423" t="s">
        <v>220</v>
      </c>
      <c r="R12" s="417"/>
    </row>
    <row r="13" spans="1:18">
      <c r="A13" s="98" t="s">
        <v>18</v>
      </c>
      <c r="B13" s="97" t="s">
        <v>19</v>
      </c>
      <c r="C13" s="425">
        <v>880.08</v>
      </c>
      <c r="D13" s="425">
        <v>146.68</v>
      </c>
      <c r="E13" s="108">
        <f t="shared" ref="E13:E48" si="0">SUM(C13:D13)</f>
        <v>1026.76</v>
      </c>
      <c r="F13" s="426">
        <v>-18.41</v>
      </c>
      <c r="G13" s="425">
        <v>0</v>
      </c>
      <c r="H13" s="425">
        <v>25.55</v>
      </c>
      <c r="I13" s="280">
        <f>+FACTURA!AB13</f>
        <v>0</v>
      </c>
      <c r="J13" s="108">
        <f>+FACTURA!AG13</f>
        <v>0</v>
      </c>
      <c r="K13" s="108">
        <f>+FACTURA!AD13</f>
        <v>0</v>
      </c>
      <c r="L13" s="280">
        <f>+FACTURA!Z13</f>
        <v>45.13</v>
      </c>
      <c r="M13" s="426">
        <v>-0.11</v>
      </c>
      <c r="N13" s="108">
        <f>SUM(F13:M13)</f>
        <v>52.160000000000004</v>
      </c>
      <c r="O13" s="108">
        <f>+E13-N13</f>
        <v>974.6</v>
      </c>
      <c r="Q13" s="419" t="s">
        <v>18</v>
      </c>
      <c r="R13" s="418" t="s">
        <v>19</v>
      </c>
    </row>
    <row r="14" spans="1:18">
      <c r="A14" s="98" t="s">
        <v>20</v>
      </c>
      <c r="B14" s="97" t="s">
        <v>21</v>
      </c>
      <c r="C14" s="425">
        <v>880.08</v>
      </c>
      <c r="D14" s="425">
        <v>146.68</v>
      </c>
      <c r="E14" s="276">
        <f t="shared" si="0"/>
        <v>1026.76</v>
      </c>
      <c r="F14" s="426">
        <v>-18.41</v>
      </c>
      <c r="G14" s="425">
        <v>0</v>
      </c>
      <c r="H14" s="425">
        <v>25.48</v>
      </c>
      <c r="I14" s="280">
        <f>+FACTURA!AB14</f>
        <v>0</v>
      </c>
      <c r="J14" s="280">
        <f>+FACTURA!AG14</f>
        <v>0</v>
      </c>
      <c r="K14" s="280">
        <f>+FACTURA!AD14</f>
        <v>0</v>
      </c>
      <c r="L14" s="280">
        <f>+FACTURA!Z14</f>
        <v>45.13</v>
      </c>
      <c r="M14" s="426">
        <v>-0.04</v>
      </c>
      <c r="N14" s="276">
        <f t="shared" ref="N14:N48" si="1">SUM(F14:M14)</f>
        <v>52.160000000000004</v>
      </c>
      <c r="O14" s="276">
        <f t="shared" ref="O14:O48" si="2">+E14-N14</f>
        <v>974.6</v>
      </c>
      <c r="P14" s="418"/>
      <c r="Q14" s="419" t="s">
        <v>20</v>
      </c>
      <c r="R14" s="418" t="s">
        <v>21</v>
      </c>
    </row>
    <row r="15" spans="1:18">
      <c r="A15" s="98" t="s">
        <v>22</v>
      </c>
      <c r="B15" s="97" t="s">
        <v>23</v>
      </c>
      <c r="C15" s="425">
        <v>880.08</v>
      </c>
      <c r="D15" s="425">
        <v>146.68</v>
      </c>
      <c r="E15" s="276">
        <f t="shared" si="0"/>
        <v>1026.76</v>
      </c>
      <c r="F15" s="426">
        <v>-18.41</v>
      </c>
      <c r="G15" s="425">
        <v>0</v>
      </c>
      <c r="H15" s="425">
        <v>25.53</v>
      </c>
      <c r="I15" s="280">
        <f>+FACTURA!AB15</f>
        <v>0</v>
      </c>
      <c r="J15" s="280">
        <f>+FACTURA!AG15</f>
        <v>465</v>
      </c>
      <c r="K15" s="280">
        <f>+FACTURA!AD15</f>
        <v>0</v>
      </c>
      <c r="L15" s="280">
        <f>+FACTURA!Z15</f>
        <v>45.13</v>
      </c>
      <c r="M15" s="425">
        <v>0.11</v>
      </c>
      <c r="N15" s="276">
        <f t="shared" si="1"/>
        <v>517.36</v>
      </c>
      <c r="O15" s="276">
        <f t="shared" si="2"/>
        <v>509.4</v>
      </c>
      <c r="P15" s="418"/>
      <c r="Q15" s="419" t="s">
        <v>22</v>
      </c>
      <c r="R15" s="418" t="s">
        <v>23</v>
      </c>
    </row>
    <row r="16" spans="1:18" s="297" customFormat="1" ht="14.25">
      <c r="A16" s="298" t="s">
        <v>9126</v>
      </c>
      <c r="B16" s="400" t="s">
        <v>9116</v>
      </c>
      <c r="C16" s="425">
        <v>733.4</v>
      </c>
      <c r="D16" s="425">
        <v>146.68</v>
      </c>
      <c r="E16" s="425">
        <f t="shared" si="0"/>
        <v>880.07999999999993</v>
      </c>
      <c r="F16" s="426">
        <v>-15.78</v>
      </c>
      <c r="G16" s="425">
        <v>0</v>
      </c>
      <c r="H16" s="425">
        <v>21.88</v>
      </c>
      <c r="I16" s="280">
        <f>+FACTURA!AB16</f>
        <v>0</v>
      </c>
      <c r="J16" s="280">
        <f>+FACTURA!AG16</f>
        <v>0</v>
      </c>
      <c r="K16" s="280">
        <f>+FACTURA!AD16</f>
        <v>0</v>
      </c>
      <c r="L16" s="280">
        <f>+FACTURA!Z16</f>
        <v>45.13</v>
      </c>
      <c r="M16" s="425">
        <v>0.05</v>
      </c>
      <c r="N16" s="425">
        <f t="shared" si="1"/>
        <v>51.28</v>
      </c>
      <c r="O16" s="425">
        <f t="shared" si="2"/>
        <v>828.8</v>
      </c>
      <c r="P16" s="418"/>
      <c r="Q16" s="433" t="s">
        <v>9126</v>
      </c>
      <c r="R16" s="432" t="s">
        <v>9116</v>
      </c>
    </row>
    <row r="17" spans="1:18">
      <c r="A17" s="98" t="s">
        <v>24</v>
      </c>
      <c r="B17" s="97" t="s">
        <v>25</v>
      </c>
      <c r="C17" s="425">
        <v>1500</v>
      </c>
      <c r="D17" s="425">
        <v>250</v>
      </c>
      <c r="E17" s="425">
        <f t="shared" si="0"/>
        <v>1750</v>
      </c>
      <c r="F17" s="425">
        <v>0</v>
      </c>
      <c r="G17" s="425">
        <v>144.21</v>
      </c>
      <c r="H17" s="425">
        <v>44.9</v>
      </c>
      <c r="I17" s="280">
        <f>+FACTURA!AB17</f>
        <v>0</v>
      </c>
      <c r="J17" s="280">
        <f>+FACTURA!AG17</f>
        <v>0</v>
      </c>
      <c r="K17" s="280">
        <f>+FACTURA!AD17</f>
        <v>0</v>
      </c>
      <c r="L17" s="280">
        <f>+FACTURA!Z17</f>
        <v>45.13</v>
      </c>
      <c r="M17" s="426">
        <v>-0.04</v>
      </c>
      <c r="N17" s="276">
        <f t="shared" si="1"/>
        <v>234.20000000000002</v>
      </c>
      <c r="O17" s="276">
        <f t="shared" si="2"/>
        <v>1515.8</v>
      </c>
      <c r="P17" s="418"/>
      <c r="Q17" s="419" t="s">
        <v>24</v>
      </c>
      <c r="R17" s="418" t="s">
        <v>25</v>
      </c>
    </row>
    <row r="18" spans="1:18">
      <c r="A18" s="98" t="s">
        <v>26</v>
      </c>
      <c r="B18" s="97" t="s">
        <v>27</v>
      </c>
      <c r="C18" s="425">
        <v>880.08</v>
      </c>
      <c r="D18" s="425">
        <v>146.68</v>
      </c>
      <c r="E18" s="425">
        <f t="shared" si="0"/>
        <v>1026.76</v>
      </c>
      <c r="F18" s="426">
        <v>-18.41</v>
      </c>
      <c r="G18" s="425">
        <v>0</v>
      </c>
      <c r="H18" s="425">
        <v>25.48</v>
      </c>
      <c r="I18" s="280">
        <f>+FACTURA!AB18</f>
        <v>0</v>
      </c>
      <c r="J18" s="280">
        <f>+FACTURA!AG18</f>
        <v>500</v>
      </c>
      <c r="K18" s="280">
        <f>+FACTURA!AD18</f>
        <v>0</v>
      </c>
      <c r="L18" s="280">
        <f>+FACTURA!Z18</f>
        <v>45.13</v>
      </c>
      <c r="M18" s="426">
        <v>-0.04</v>
      </c>
      <c r="N18" s="276">
        <f t="shared" si="1"/>
        <v>552.16000000000008</v>
      </c>
      <c r="O18" s="276">
        <f t="shared" si="2"/>
        <v>474.59999999999991</v>
      </c>
      <c r="P18" s="418"/>
      <c r="Q18" s="419" t="s">
        <v>26</v>
      </c>
      <c r="R18" s="418" t="s">
        <v>27</v>
      </c>
    </row>
    <row r="19" spans="1:18">
      <c r="A19" s="98" t="s">
        <v>28</v>
      </c>
      <c r="B19" s="97" t="s">
        <v>29</v>
      </c>
      <c r="C19" s="425">
        <v>880.08</v>
      </c>
      <c r="D19" s="425">
        <v>146.68</v>
      </c>
      <c r="E19" s="276">
        <f t="shared" si="0"/>
        <v>1026.76</v>
      </c>
      <c r="F19" s="426">
        <v>-18.41</v>
      </c>
      <c r="G19" s="425">
        <v>0</v>
      </c>
      <c r="H19" s="425">
        <v>25.55</v>
      </c>
      <c r="I19" s="280">
        <f>+FACTURA!AB19</f>
        <v>0</v>
      </c>
      <c r="J19" s="280">
        <f>+FACTURA!AG19</f>
        <v>0</v>
      </c>
      <c r="K19" s="280">
        <f>+FACTURA!AD19</f>
        <v>0</v>
      </c>
      <c r="L19" s="280">
        <f>+FACTURA!Z19</f>
        <v>45.13</v>
      </c>
      <c r="M19" s="425">
        <v>0.09</v>
      </c>
      <c r="N19" s="276">
        <f t="shared" si="1"/>
        <v>52.360000000000007</v>
      </c>
      <c r="O19" s="276">
        <f t="shared" si="2"/>
        <v>974.4</v>
      </c>
      <c r="P19" s="418"/>
      <c r="Q19" s="419" t="s">
        <v>28</v>
      </c>
      <c r="R19" s="418" t="s">
        <v>29</v>
      </c>
    </row>
    <row r="20" spans="1:18">
      <c r="A20" s="98" t="s">
        <v>30</v>
      </c>
      <c r="B20" s="97" t="s">
        <v>31</v>
      </c>
      <c r="C20" s="425">
        <v>880.08</v>
      </c>
      <c r="D20" s="425">
        <v>146.68</v>
      </c>
      <c r="E20" s="276">
        <f t="shared" si="0"/>
        <v>1026.76</v>
      </c>
      <c r="F20" s="426">
        <v>-18.41</v>
      </c>
      <c r="G20" s="425">
        <v>0</v>
      </c>
      <c r="H20" s="425">
        <v>25.53</v>
      </c>
      <c r="I20" s="280">
        <f>+FACTURA!AB20</f>
        <v>0</v>
      </c>
      <c r="J20" s="280">
        <f>+FACTURA!AG20</f>
        <v>0</v>
      </c>
      <c r="K20" s="280">
        <f>+FACTURA!AD20</f>
        <v>0</v>
      </c>
      <c r="L20" s="280">
        <f>+FACTURA!Z20</f>
        <v>45.13</v>
      </c>
      <c r="M20" s="425">
        <v>0.11</v>
      </c>
      <c r="N20" s="276">
        <f t="shared" si="1"/>
        <v>52.36</v>
      </c>
      <c r="O20" s="276">
        <f t="shared" si="2"/>
        <v>974.4</v>
      </c>
      <c r="P20" s="418"/>
      <c r="Q20" s="419" t="s">
        <v>30</v>
      </c>
      <c r="R20" s="418" t="s">
        <v>31</v>
      </c>
    </row>
    <row r="21" spans="1:18">
      <c r="A21" s="98" t="s">
        <v>32</v>
      </c>
      <c r="B21" s="97" t="s">
        <v>33</v>
      </c>
      <c r="C21" s="425">
        <v>4000.08</v>
      </c>
      <c r="D21" s="425">
        <v>666.68</v>
      </c>
      <c r="E21" s="276">
        <f t="shared" si="0"/>
        <v>4666.76</v>
      </c>
      <c r="F21" s="425">
        <v>0</v>
      </c>
      <c r="G21" s="425">
        <v>741.43</v>
      </c>
      <c r="H21" s="425">
        <v>129.94</v>
      </c>
      <c r="I21" s="280">
        <f>+FACTURA!AB21</f>
        <v>0</v>
      </c>
      <c r="J21" s="280">
        <f>+FACTURA!AG21</f>
        <v>0</v>
      </c>
      <c r="K21" s="280">
        <f>+FACTURA!AD21</f>
        <v>0</v>
      </c>
      <c r="L21" s="280">
        <f>+FACTURA!Z21</f>
        <v>45.13</v>
      </c>
      <c r="M21" s="425">
        <v>0.06</v>
      </c>
      <c r="N21" s="276">
        <f t="shared" si="1"/>
        <v>916.55999999999983</v>
      </c>
      <c r="O21" s="276">
        <f t="shared" si="2"/>
        <v>3750.2000000000003</v>
      </c>
      <c r="P21" s="418"/>
      <c r="Q21" s="419" t="s">
        <v>32</v>
      </c>
      <c r="R21" s="418" t="s">
        <v>33</v>
      </c>
    </row>
    <row r="22" spans="1:18">
      <c r="A22" s="98" t="s">
        <v>34</v>
      </c>
      <c r="B22" s="97" t="s">
        <v>35</v>
      </c>
      <c r="C22" s="425">
        <v>880.08</v>
      </c>
      <c r="D22" s="425">
        <v>146.68</v>
      </c>
      <c r="E22" s="276">
        <f t="shared" si="0"/>
        <v>1026.76</v>
      </c>
      <c r="F22" s="426">
        <v>-18.41</v>
      </c>
      <c r="G22" s="425">
        <v>0</v>
      </c>
      <c r="H22" s="425">
        <v>25.58</v>
      </c>
      <c r="I22" s="280">
        <f>+FACTURA!AB22</f>
        <v>0</v>
      </c>
      <c r="J22" s="280">
        <f>+FACTURA!AG22</f>
        <v>0</v>
      </c>
      <c r="K22" s="280">
        <f>+FACTURA!AD22</f>
        <v>0</v>
      </c>
      <c r="L22" s="280">
        <f>+FACTURA!Z22</f>
        <v>45.13</v>
      </c>
      <c r="M22" s="426">
        <v>-0.14000000000000001</v>
      </c>
      <c r="N22" s="276">
        <f t="shared" si="1"/>
        <v>52.16</v>
      </c>
      <c r="O22" s="276">
        <f t="shared" si="2"/>
        <v>974.6</v>
      </c>
      <c r="P22" s="418"/>
      <c r="Q22" s="419" t="s">
        <v>34</v>
      </c>
      <c r="R22" s="418" t="s">
        <v>35</v>
      </c>
    </row>
    <row r="23" spans="1:18">
      <c r="A23" s="98" t="s">
        <v>36</v>
      </c>
      <c r="B23" s="97" t="s">
        <v>37</v>
      </c>
      <c r="C23" s="425">
        <v>1000.08</v>
      </c>
      <c r="D23" s="425">
        <v>166.68</v>
      </c>
      <c r="E23" s="276">
        <f t="shared" si="0"/>
        <v>1166.76</v>
      </c>
      <c r="F23" s="425">
        <v>0</v>
      </c>
      <c r="G23" s="425">
        <v>3.59</v>
      </c>
      <c r="H23" s="425">
        <v>29.11</v>
      </c>
      <c r="I23" s="280">
        <f>+FACTURA!AB23</f>
        <v>0</v>
      </c>
      <c r="J23" s="280">
        <f>+FACTURA!AG23</f>
        <v>528</v>
      </c>
      <c r="K23" s="280">
        <f>+FACTURA!AD23</f>
        <v>0</v>
      </c>
      <c r="L23" s="280">
        <f>+FACTURA!Z23</f>
        <v>45.13</v>
      </c>
      <c r="M23" s="425">
        <v>0.13</v>
      </c>
      <c r="N23" s="276">
        <f t="shared" si="1"/>
        <v>605.96</v>
      </c>
      <c r="O23" s="276">
        <f t="shared" si="2"/>
        <v>560.79999999999995</v>
      </c>
      <c r="P23" s="418"/>
      <c r="Q23" s="419" t="s">
        <v>36</v>
      </c>
      <c r="R23" s="418" t="s">
        <v>37</v>
      </c>
    </row>
    <row r="24" spans="1:18">
      <c r="A24" s="98" t="s">
        <v>38</v>
      </c>
      <c r="B24" s="97" t="s">
        <v>39</v>
      </c>
      <c r="C24" s="425">
        <v>880.08</v>
      </c>
      <c r="D24" s="425">
        <v>146.68</v>
      </c>
      <c r="E24" s="276">
        <f t="shared" si="0"/>
        <v>1026.76</v>
      </c>
      <c r="F24" s="426">
        <v>-18.41</v>
      </c>
      <c r="G24" s="425">
        <v>0</v>
      </c>
      <c r="H24" s="425">
        <v>25.55</v>
      </c>
      <c r="I24" s="280">
        <f>+FACTURA!AB24</f>
        <v>0</v>
      </c>
      <c r="J24" s="280">
        <f>+FACTURA!AG24</f>
        <v>0</v>
      </c>
      <c r="K24" s="280">
        <f>+FACTURA!AD24</f>
        <v>0</v>
      </c>
      <c r="L24" s="280">
        <f>+FACTURA!Z24</f>
        <v>45.13</v>
      </c>
      <c r="M24" s="425">
        <v>0.09</v>
      </c>
      <c r="N24" s="276">
        <f t="shared" si="1"/>
        <v>52.360000000000007</v>
      </c>
      <c r="O24" s="276">
        <f t="shared" si="2"/>
        <v>974.4</v>
      </c>
      <c r="P24" s="418"/>
      <c r="Q24" s="419" t="s">
        <v>38</v>
      </c>
      <c r="R24" s="418" t="s">
        <v>39</v>
      </c>
    </row>
    <row r="25" spans="1:18">
      <c r="A25" s="98" t="s">
        <v>40</v>
      </c>
      <c r="B25" s="97" t="s">
        <v>41</v>
      </c>
      <c r="C25" s="425">
        <v>880.08</v>
      </c>
      <c r="D25" s="425">
        <v>146.68</v>
      </c>
      <c r="E25" s="276">
        <f t="shared" si="0"/>
        <v>1026.76</v>
      </c>
      <c r="F25" s="426">
        <v>-18.41</v>
      </c>
      <c r="G25" s="425">
        <v>0</v>
      </c>
      <c r="H25" s="425">
        <v>25.55</v>
      </c>
      <c r="I25" s="280">
        <f>+FACTURA!AB25</f>
        <v>0</v>
      </c>
      <c r="J25" s="280">
        <f>+FACTURA!AG25</f>
        <v>0</v>
      </c>
      <c r="K25" s="280">
        <f>+FACTURA!AD25</f>
        <v>0</v>
      </c>
      <c r="L25" s="280">
        <f>+FACTURA!Z25</f>
        <v>45.13</v>
      </c>
      <c r="M25" s="425">
        <v>0.09</v>
      </c>
      <c r="N25" s="276">
        <f t="shared" si="1"/>
        <v>52.360000000000007</v>
      </c>
      <c r="O25" s="276">
        <f t="shared" si="2"/>
        <v>974.4</v>
      </c>
      <c r="P25" s="418"/>
      <c r="Q25" s="419" t="s">
        <v>40</v>
      </c>
      <c r="R25" s="418" t="s">
        <v>41</v>
      </c>
    </row>
    <row r="26" spans="1:18">
      <c r="A26" s="98" t="s">
        <v>42</v>
      </c>
      <c r="B26" s="97" t="s">
        <v>43</v>
      </c>
      <c r="C26" s="425">
        <v>880.08</v>
      </c>
      <c r="D26" s="425">
        <v>146.68</v>
      </c>
      <c r="E26" s="276">
        <f t="shared" si="0"/>
        <v>1026.76</v>
      </c>
      <c r="F26" s="426">
        <v>-18.41</v>
      </c>
      <c r="G26" s="425">
        <v>0</v>
      </c>
      <c r="H26" s="425">
        <v>25.53</v>
      </c>
      <c r="I26" s="280">
        <f>+FACTURA!AB26</f>
        <v>0</v>
      </c>
      <c r="J26" s="280">
        <f>+FACTURA!AG26</f>
        <v>0</v>
      </c>
      <c r="K26" s="280">
        <f>+FACTURA!AD26</f>
        <v>0</v>
      </c>
      <c r="L26" s="280">
        <f>+FACTURA!Z26</f>
        <v>45.13</v>
      </c>
      <c r="M26" s="425">
        <v>0.11</v>
      </c>
      <c r="N26" s="276">
        <f t="shared" si="1"/>
        <v>52.36</v>
      </c>
      <c r="O26" s="276">
        <f t="shared" si="2"/>
        <v>974.4</v>
      </c>
      <c r="P26" s="418"/>
      <c r="Q26" s="419" t="s">
        <v>42</v>
      </c>
      <c r="R26" s="418" t="s">
        <v>43</v>
      </c>
    </row>
    <row r="27" spans="1:18" s="235" customFormat="1">
      <c r="A27" s="271" t="s">
        <v>9088</v>
      </c>
      <c r="B27" s="270" t="s">
        <v>9090</v>
      </c>
      <c r="C27" s="425">
        <v>880.08</v>
      </c>
      <c r="D27" s="425">
        <v>146.68</v>
      </c>
      <c r="E27" s="121">
        <f t="shared" si="0"/>
        <v>1026.76</v>
      </c>
      <c r="F27" s="426">
        <v>-18.41</v>
      </c>
      <c r="G27" s="425">
        <v>0</v>
      </c>
      <c r="H27" s="425">
        <v>25.48</v>
      </c>
      <c r="I27" s="280">
        <f>+FACTURA!AB27</f>
        <v>0</v>
      </c>
      <c r="J27" s="280">
        <f>+FACTURA!AG27</f>
        <v>0</v>
      </c>
      <c r="K27" s="280">
        <f>+FACTURA!AD27</f>
        <v>0</v>
      </c>
      <c r="L27" s="280">
        <f>+FACTURA!Z27</f>
        <v>45.13</v>
      </c>
      <c r="M27" s="426">
        <v>-0.04</v>
      </c>
      <c r="N27" s="276">
        <f t="shared" si="1"/>
        <v>52.160000000000004</v>
      </c>
      <c r="O27" s="276">
        <f t="shared" si="2"/>
        <v>974.6</v>
      </c>
      <c r="P27" s="418"/>
      <c r="Q27" s="419" t="s">
        <v>9088</v>
      </c>
      <c r="R27" s="418" t="s">
        <v>9090</v>
      </c>
    </row>
    <row r="28" spans="1:18">
      <c r="A28" s="98" t="s">
        <v>44</v>
      </c>
      <c r="B28" s="97" t="s">
        <v>45</v>
      </c>
      <c r="C28" s="425">
        <v>4000.08</v>
      </c>
      <c r="D28" s="425">
        <v>666.68</v>
      </c>
      <c r="E28" s="276">
        <f t="shared" si="0"/>
        <v>4666.76</v>
      </c>
      <c r="F28" s="425">
        <v>0</v>
      </c>
      <c r="G28" s="425">
        <v>741.43</v>
      </c>
      <c r="H28" s="425">
        <v>129.22</v>
      </c>
      <c r="I28" s="280">
        <f>+FACTURA!AB28</f>
        <v>0</v>
      </c>
      <c r="J28" s="280">
        <f>+FACTURA!AG28</f>
        <v>350</v>
      </c>
      <c r="K28" s="280">
        <f>+FACTURA!AD28</f>
        <v>0</v>
      </c>
      <c r="L28" s="280">
        <f>+FACTURA!Z28</f>
        <v>45.13</v>
      </c>
      <c r="M28" s="426">
        <v>-0.02</v>
      </c>
      <c r="N28" s="276">
        <f t="shared" si="1"/>
        <v>1265.7600000000002</v>
      </c>
      <c r="O28" s="276">
        <f t="shared" si="2"/>
        <v>3401</v>
      </c>
      <c r="P28" s="418"/>
      <c r="Q28" s="419" t="s">
        <v>44</v>
      </c>
      <c r="R28" s="418" t="s">
        <v>45</v>
      </c>
    </row>
    <row r="29" spans="1:18">
      <c r="A29" s="98" t="s">
        <v>46</v>
      </c>
      <c r="B29" s="97" t="s">
        <v>47</v>
      </c>
      <c r="C29" s="425">
        <v>1000.08</v>
      </c>
      <c r="D29" s="425">
        <v>166.68</v>
      </c>
      <c r="E29" s="276">
        <f t="shared" si="0"/>
        <v>1166.76</v>
      </c>
      <c r="F29" s="425">
        <v>0</v>
      </c>
      <c r="G29" s="425">
        <v>3.59</v>
      </c>
      <c r="H29" s="425">
        <v>29.11</v>
      </c>
      <c r="I29" s="280">
        <f>+FACTURA!AB29</f>
        <v>0</v>
      </c>
      <c r="J29" s="280">
        <f>+FACTURA!AG29</f>
        <v>89</v>
      </c>
      <c r="K29" s="280">
        <f>+FACTURA!AD29</f>
        <v>0</v>
      </c>
      <c r="L29" s="280">
        <f>+FACTURA!Z29</f>
        <v>45.13</v>
      </c>
      <c r="M29" s="426">
        <v>-7.0000000000000007E-2</v>
      </c>
      <c r="N29" s="276">
        <f t="shared" si="1"/>
        <v>166.76000000000002</v>
      </c>
      <c r="O29" s="276">
        <f t="shared" si="2"/>
        <v>1000</v>
      </c>
      <c r="P29" s="418"/>
      <c r="Q29" s="419" t="s">
        <v>46</v>
      </c>
      <c r="R29" s="418" t="s">
        <v>47</v>
      </c>
    </row>
    <row r="30" spans="1:18" s="270" customFormat="1" ht="12.75" customHeight="1">
      <c r="A30" s="278" t="s">
        <v>9096</v>
      </c>
      <c r="B30" s="277" t="s">
        <v>9097</v>
      </c>
      <c r="C30" s="425">
        <v>880.08</v>
      </c>
      <c r="D30" s="425">
        <v>146.68</v>
      </c>
      <c r="E30" s="276">
        <f t="shared" si="0"/>
        <v>1026.76</v>
      </c>
      <c r="F30" s="426">
        <v>-18.41</v>
      </c>
      <c r="G30" s="425">
        <v>0</v>
      </c>
      <c r="H30" s="425">
        <v>25.48</v>
      </c>
      <c r="I30" s="280">
        <f>+FACTURA!AB30</f>
        <v>0</v>
      </c>
      <c r="J30" s="280">
        <f>+FACTURA!AG30</f>
        <v>0</v>
      </c>
      <c r="K30" s="280">
        <f>+FACTURA!AD30</f>
        <v>0</v>
      </c>
      <c r="L30" s="280">
        <f>+FACTURA!Z30</f>
        <v>45.13</v>
      </c>
      <c r="M30" s="426">
        <v>-0.04</v>
      </c>
      <c r="N30" s="276">
        <f t="shared" si="1"/>
        <v>52.160000000000004</v>
      </c>
      <c r="O30" s="276">
        <f t="shared" si="2"/>
        <v>974.6</v>
      </c>
      <c r="P30" s="418"/>
      <c r="Q30" s="419" t="s">
        <v>9096</v>
      </c>
      <c r="R30" s="418" t="s">
        <v>9097</v>
      </c>
    </row>
    <row r="31" spans="1:18">
      <c r="A31" s="98" t="s">
        <v>48</v>
      </c>
      <c r="B31" s="97" t="s">
        <v>49</v>
      </c>
      <c r="C31" s="425">
        <v>880.08</v>
      </c>
      <c r="D31" s="425">
        <v>146.68</v>
      </c>
      <c r="E31" s="276">
        <f t="shared" si="0"/>
        <v>1026.76</v>
      </c>
      <c r="F31" s="426">
        <v>-18.41</v>
      </c>
      <c r="G31" s="425">
        <v>0</v>
      </c>
      <c r="H31" s="425">
        <v>25.55</v>
      </c>
      <c r="I31" s="280">
        <f>+FACTURA!AB31</f>
        <v>0</v>
      </c>
      <c r="J31" s="280">
        <f>+FACTURA!AG31</f>
        <v>0</v>
      </c>
      <c r="K31" s="280">
        <f>+FACTURA!AD31</f>
        <v>0</v>
      </c>
      <c r="L31" s="280">
        <f>+FACTURA!Z31</f>
        <v>45.13</v>
      </c>
      <c r="M31" s="425">
        <v>0.09</v>
      </c>
      <c r="N31" s="276">
        <f t="shared" si="1"/>
        <v>52.360000000000007</v>
      </c>
      <c r="O31" s="276">
        <f t="shared" si="2"/>
        <v>974.4</v>
      </c>
      <c r="P31" s="418"/>
      <c r="Q31" s="419" t="s">
        <v>48</v>
      </c>
      <c r="R31" s="418" t="s">
        <v>49</v>
      </c>
    </row>
    <row r="32" spans="1:18">
      <c r="A32" s="98" t="s">
        <v>50</v>
      </c>
      <c r="B32" s="97" t="s">
        <v>51</v>
      </c>
      <c r="C32" s="425">
        <v>880.08</v>
      </c>
      <c r="D32" s="425">
        <v>146.68</v>
      </c>
      <c r="E32" s="276">
        <f t="shared" si="0"/>
        <v>1026.76</v>
      </c>
      <c r="F32" s="426">
        <v>-18.41</v>
      </c>
      <c r="G32" s="425">
        <v>0</v>
      </c>
      <c r="H32" s="425">
        <v>25.53</v>
      </c>
      <c r="I32" s="280">
        <f>+FACTURA!AB32</f>
        <v>0</v>
      </c>
      <c r="J32" s="280">
        <f>+FACTURA!AG32</f>
        <v>0</v>
      </c>
      <c r="K32" s="280">
        <f>+FACTURA!AD32</f>
        <v>0</v>
      </c>
      <c r="L32" s="280">
        <f>+FACTURA!Z32</f>
        <v>45.13</v>
      </c>
      <c r="M32" s="426">
        <v>-0.09</v>
      </c>
      <c r="N32" s="276">
        <f t="shared" si="1"/>
        <v>52.16</v>
      </c>
      <c r="O32" s="276">
        <f t="shared" si="2"/>
        <v>974.6</v>
      </c>
      <c r="P32" s="418"/>
      <c r="Q32" s="419" t="s">
        <v>50</v>
      </c>
      <c r="R32" s="418" t="s">
        <v>51</v>
      </c>
    </row>
    <row r="33" spans="1:18">
      <c r="A33" s="98" t="s">
        <v>52</v>
      </c>
      <c r="B33" s="97" t="s">
        <v>53</v>
      </c>
      <c r="C33" s="425">
        <v>1000.08</v>
      </c>
      <c r="D33" s="425">
        <v>166.68</v>
      </c>
      <c r="E33" s="276">
        <f t="shared" si="0"/>
        <v>1166.76</v>
      </c>
      <c r="F33" s="425">
        <v>0</v>
      </c>
      <c r="G33" s="425">
        <v>3.59</v>
      </c>
      <c r="H33" s="425">
        <v>29</v>
      </c>
      <c r="I33" s="280">
        <f>+FACTURA!AB33</f>
        <v>0</v>
      </c>
      <c r="J33" s="280">
        <f>+FACTURA!AG33</f>
        <v>0</v>
      </c>
      <c r="K33" s="280">
        <f>+FACTURA!AD33</f>
        <v>0</v>
      </c>
      <c r="L33" s="280">
        <f>+FACTURA!Z33</f>
        <v>45.13</v>
      </c>
      <c r="M33" s="425">
        <v>0.04</v>
      </c>
      <c r="N33" s="276">
        <f t="shared" si="1"/>
        <v>77.760000000000005</v>
      </c>
      <c r="O33" s="276">
        <f t="shared" si="2"/>
        <v>1089</v>
      </c>
      <c r="P33" s="418"/>
      <c r="Q33" s="419" t="s">
        <v>52</v>
      </c>
      <c r="R33" s="418" t="s">
        <v>53</v>
      </c>
    </row>
    <row r="34" spans="1:18">
      <c r="A34" s="98" t="s">
        <v>54</v>
      </c>
      <c r="B34" s="97" t="s">
        <v>55</v>
      </c>
      <c r="C34" s="425">
        <v>880.08</v>
      </c>
      <c r="D34" s="425">
        <v>146.68</v>
      </c>
      <c r="E34" s="276">
        <f t="shared" si="0"/>
        <v>1026.76</v>
      </c>
      <c r="F34" s="426">
        <v>-18.41</v>
      </c>
      <c r="G34" s="425">
        <v>0</v>
      </c>
      <c r="H34" s="425">
        <v>25.48</v>
      </c>
      <c r="I34" s="280">
        <f>+FACTURA!AB34</f>
        <v>0</v>
      </c>
      <c r="J34" s="280">
        <f>+FACTURA!AG34</f>
        <v>0</v>
      </c>
      <c r="K34" s="280">
        <f>+FACTURA!AD34</f>
        <v>0</v>
      </c>
      <c r="L34" s="280">
        <f>+FACTURA!Z34</f>
        <v>45.13</v>
      </c>
      <c r="M34" s="425">
        <v>0.16</v>
      </c>
      <c r="N34" s="276">
        <f t="shared" si="1"/>
        <v>52.36</v>
      </c>
      <c r="O34" s="276">
        <f t="shared" si="2"/>
        <v>974.4</v>
      </c>
      <c r="P34" s="418"/>
      <c r="Q34" s="419" t="s">
        <v>54</v>
      </c>
      <c r="R34" s="418" t="s">
        <v>55</v>
      </c>
    </row>
    <row r="35" spans="1:18">
      <c r="A35" s="98" t="s">
        <v>56</v>
      </c>
      <c r="B35" s="97" t="s">
        <v>57</v>
      </c>
      <c r="C35" s="425">
        <v>4000.08</v>
      </c>
      <c r="D35" s="425">
        <v>666.68</v>
      </c>
      <c r="E35" s="276">
        <f t="shared" si="0"/>
        <v>4666.76</v>
      </c>
      <c r="F35" s="425">
        <v>0</v>
      </c>
      <c r="G35" s="425">
        <v>741.43</v>
      </c>
      <c r="H35" s="425">
        <v>129.22</v>
      </c>
      <c r="I35" s="280">
        <f>+FACTURA!AB35</f>
        <v>0</v>
      </c>
      <c r="J35" s="280">
        <f>+FACTURA!AG35</f>
        <v>204</v>
      </c>
      <c r="K35" s="280">
        <f>+FACTURA!AD35</f>
        <v>0</v>
      </c>
      <c r="L35" s="280">
        <f>+FACTURA!Z35</f>
        <v>45.13</v>
      </c>
      <c r="M35" s="426">
        <v>-0.02</v>
      </c>
      <c r="N35" s="276">
        <f t="shared" si="1"/>
        <v>1119.7600000000002</v>
      </c>
      <c r="O35" s="276">
        <f t="shared" si="2"/>
        <v>3547</v>
      </c>
      <c r="P35" s="418"/>
      <c r="Q35" s="419" t="s">
        <v>56</v>
      </c>
      <c r="R35" s="418" t="s">
        <v>57</v>
      </c>
    </row>
    <row r="36" spans="1:18">
      <c r="A36" s="98" t="s">
        <v>58</v>
      </c>
      <c r="B36" s="97" t="s">
        <v>59</v>
      </c>
      <c r="C36" s="425">
        <v>0</v>
      </c>
      <c r="D36" s="425">
        <v>0</v>
      </c>
      <c r="E36" s="276">
        <f t="shared" si="0"/>
        <v>0</v>
      </c>
      <c r="F36" s="426">
        <v>0</v>
      </c>
      <c r="G36" s="425">
        <v>0</v>
      </c>
      <c r="H36" s="425">
        <v>0</v>
      </c>
      <c r="I36" s="280">
        <f>+FACTURA!AB36</f>
        <v>0</v>
      </c>
      <c r="J36" s="280">
        <f>+FACTURA!AG36</f>
        <v>0</v>
      </c>
      <c r="K36" s="280">
        <f>+FACTURA!AD36</f>
        <v>0</v>
      </c>
      <c r="L36" s="280">
        <f>+FACTURA!Z36</f>
        <v>0</v>
      </c>
      <c r="M36" s="425">
        <v>0</v>
      </c>
      <c r="N36" s="276">
        <f t="shared" si="1"/>
        <v>0</v>
      </c>
      <c r="O36" s="276">
        <f t="shared" si="2"/>
        <v>0</v>
      </c>
      <c r="P36" s="450" t="s">
        <v>9131</v>
      </c>
      <c r="Q36" s="419" t="s">
        <v>58</v>
      </c>
      <c r="R36" s="418" t="s">
        <v>59</v>
      </c>
    </row>
    <row r="37" spans="1:18">
      <c r="A37" s="98" t="s">
        <v>60</v>
      </c>
      <c r="B37" s="97" t="s">
        <v>61</v>
      </c>
      <c r="C37" s="425">
        <v>880.08</v>
      </c>
      <c r="D37" s="425">
        <v>146.68</v>
      </c>
      <c r="E37" s="276">
        <f t="shared" si="0"/>
        <v>1026.76</v>
      </c>
      <c r="F37" s="426">
        <v>-18.41</v>
      </c>
      <c r="G37" s="425">
        <v>0</v>
      </c>
      <c r="H37" s="425">
        <v>25.48</v>
      </c>
      <c r="I37" s="280">
        <f>+FACTURA!AB37</f>
        <v>0</v>
      </c>
      <c r="J37" s="280">
        <f>+FACTURA!AG37</f>
        <v>500</v>
      </c>
      <c r="K37" s="280">
        <f>+FACTURA!AD37</f>
        <v>0</v>
      </c>
      <c r="L37" s="280">
        <f>+FACTURA!Z37</f>
        <v>45.13</v>
      </c>
      <c r="M37" s="426">
        <v>-0.04</v>
      </c>
      <c r="N37" s="276">
        <f t="shared" si="1"/>
        <v>552.16000000000008</v>
      </c>
      <c r="O37" s="276">
        <f t="shared" si="2"/>
        <v>474.59999999999991</v>
      </c>
      <c r="P37" s="418"/>
      <c r="Q37" s="419" t="s">
        <v>60</v>
      </c>
      <c r="R37" s="418" t="s">
        <v>61</v>
      </c>
    </row>
    <row r="38" spans="1:18" s="235" customFormat="1">
      <c r="A38" s="271" t="s">
        <v>9089</v>
      </c>
      <c r="B38" s="270" t="s">
        <v>9091</v>
      </c>
      <c r="C38" s="425">
        <v>880.08</v>
      </c>
      <c r="D38" s="425">
        <v>146.68</v>
      </c>
      <c r="E38" s="276">
        <f t="shared" si="0"/>
        <v>1026.76</v>
      </c>
      <c r="F38" s="426">
        <v>-18.41</v>
      </c>
      <c r="G38" s="425">
        <v>0</v>
      </c>
      <c r="H38" s="425">
        <v>25.48</v>
      </c>
      <c r="I38" s="280">
        <f>+FACTURA!AB38</f>
        <v>0</v>
      </c>
      <c r="J38" s="280">
        <f>+FACTURA!AG38</f>
        <v>0</v>
      </c>
      <c r="K38" s="280">
        <f>+FACTURA!AD38</f>
        <v>0</v>
      </c>
      <c r="L38" s="280">
        <f>+FACTURA!Z38</f>
        <v>45.13</v>
      </c>
      <c r="M38" s="426">
        <v>-0.04</v>
      </c>
      <c r="N38" s="276">
        <f t="shared" si="1"/>
        <v>52.160000000000004</v>
      </c>
      <c r="O38" s="276">
        <f t="shared" si="2"/>
        <v>974.6</v>
      </c>
      <c r="P38" s="418"/>
      <c r="Q38" s="419" t="s">
        <v>9089</v>
      </c>
      <c r="R38" s="418" t="s">
        <v>9091</v>
      </c>
    </row>
    <row r="39" spans="1:18">
      <c r="A39" s="98" t="s">
        <v>62</v>
      </c>
      <c r="B39" s="97" t="s">
        <v>63</v>
      </c>
      <c r="C39" s="425">
        <v>880.08</v>
      </c>
      <c r="D39" s="425">
        <v>146.68</v>
      </c>
      <c r="E39" s="276">
        <f t="shared" si="0"/>
        <v>1026.76</v>
      </c>
      <c r="F39" s="426">
        <v>-18.41</v>
      </c>
      <c r="G39" s="425">
        <v>0</v>
      </c>
      <c r="H39" s="425">
        <v>25.48</v>
      </c>
      <c r="I39" s="280">
        <f>+FACTURA!AB39</f>
        <v>0</v>
      </c>
      <c r="J39" s="280">
        <f>+FACTURA!AG39</f>
        <v>0</v>
      </c>
      <c r="K39" s="280">
        <f>+FACTURA!AD39</f>
        <v>215</v>
      </c>
      <c r="L39" s="280">
        <f>+FACTURA!Z39</f>
        <v>45.13</v>
      </c>
      <c r="M39" s="425">
        <v>0.16</v>
      </c>
      <c r="N39" s="276">
        <f t="shared" si="1"/>
        <v>267.36</v>
      </c>
      <c r="O39" s="276">
        <f t="shared" si="2"/>
        <v>759.4</v>
      </c>
      <c r="P39" s="418"/>
      <c r="Q39" s="419" t="s">
        <v>62</v>
      </c>
      <c r="R39" s="418" t="s">
        <v>63</v>
      </c>
    </row>
    <row r="40" spans="1:18">
      <c r="A40" s="98" t="s">
        <v>64</v>
      </c>
      <c r="B40" s="97" t="s">
        <v>65</v>
      </c>
      <c r="C40" s="425">
        <v>880.08</v>
      </c>
      <c r="D40" s="425">
        <v>146.68</v>
      </c>
      <c r="E40" s="276">
        <f t="shared" si="0"/>
        <v>1026.76</v>
      </c>
      <c r="F40" s="426">
        <v>-18.41</v>
      </c>
      <c r="G40" s="425">
        <v>0</v>
      </c>
      <c r="H40" s="425">
        <v>25.48</v>
      </c>
      <c r="I40" s="280">
        <f>+FACTURA!AB40</f>
        <v>0</v>
      </c>
      <c r="J40" s="280">
        <f>+FACTURA!AG40</f>
        <v>0</v>
      </c>
      <c r="K40" s="280">
        <f>+FACTURA!AD40</f>
        <v>0</v>
      </c>
      <c r="L40" s="280">
        <f>+FACTURA!Z40</f>
        <v>45.13</v>
      </c>
      <c r="M40" s="426">
        <v>-0.04</v>
      </c>
      <c r="N40" s="276">
        <f t="shared" si="1"/>
        <v>52.160000000000004</v>
      </c>
      <c r="O40" s="276">
        <f t="shared" si="2"/>
        <v>974.6</v>
      </c>
      <c r="P40" s="418"/>
      <c r="Q40" s="419" t="s">
        <v>64</v>
      </c>
      <c r="R40" s="418" t="s">
        <v>65</v>
      </c>
    </row>
    <row r="41" spans="1:18">
      <c r="A41" s="98" t="s">
        <v>66</v>
      </c>
      <c r="B41" s="97" t="s">
        <v>67</v>
      </c>
      <c r="C41" s="425">
        <v>880.08</v>
      </c>
      <c r="D41" s="425">
        <v>146.68</v>
      </c>
      <c r="E41" s="276">
        <f t="shared" si="0"/>
        <v>1026.76</v>
      </c>
      <c r="F41" s="426">
        <v>-18.41</v>
      </c>
      <c r="G41" s="425">
        <v>0</v>
      </c>
      <c r="H41" s="425">
        <v>25.53</v>
      </c>
      <c r="I41" s="280">
        <f>+FACTURA!AB41</f>
        <v>0</v>
      </c>
      <c r="J41" s="280">
        <f>+FACTURA!AG41</f>
        <v>0</v>
      </c>
      <c r="K41" s="280">
        <f>+FACTURA!AD41</f>
        <v>0</v>
      </c>
      <c r="L41" s="280">
        <f>+FACTURA!Z41</f>
        <v>45.13</v>
      </c>
      <c r="M41" s="425">
        <v>0.11</v>
      </c>
      <c r="N41" s="276">
        <f t="shared" si="1"/>
        <v>52.36</v>
      </c>
      <c r="O41" s="276">
        <f t="shared" si="2"/>
        <v>974.4</v>
      </c>
      <c r="P41" s="418"/>
      <c r="Q41" s="419" t="s">
        <v>66</v>
      </c>
      <c r="R41" s="418" t="s">
        <v>67</v>
      </c>
    </row>
    <row r="42" spans="1:18">
      <c r="A42" s="98" t="s">
        <v>68</v>
      </c>
      <c r="B42" s="97" t="s">
        <v>69</v>
      </c>
      <c r="C42" s="425">
        <v>880.08</v>
      </c>
      <c r="D42" s="425">
        <v>146.68</v>
      </c>
      <c r="E42" s="276">
        <f t="shared" si="0"/>
        <v>1026.76</v>
      </c>
      <c r="F42" s="426">
        <v>-18.41</v>
      </c>
      <c r="G42" s="425">
        <v>0</v>
      </c>
      <c r="H42" s="425">
        <v>25.48</v>
      </c>
      <c r="I42" s="280">
        <f>+FACTURA!AB42</f>
        <v>0</v>
      </c>
      <c r="J42" s="280">
        <f>+FACTURA!AG42</f>
        <v>0</v>
      </c>
      <c r="K42" s="280">
        <f>+FACTURA!AD42</f>
        <v>0</v>
      </c>
      <c r="L42" s="280">
        <f>+FACTURA!Z42</f>
        <v>45.13</v>
      </c>
      <c r="M42" s="426">
        <v>-0.04</v>
      </c>
      <c r="N42" s="276">
        <f t="shared" si="1"/>
        <v>52.160000000000004</v>
      </c>
      <c r="O42" s="276">
        <f t="shared" si="2"/>
        <v>974.6</v>
      </c>
      <c r="P42" s="418"/>
      <c r="Q42" s="419" t="s">
        <v>68</v>
      </c>
      <c r="R42" s="418" t="s">
        <v>69</v>
      </c>
    </row>
    <row r="43" spans="1:18" s="432" customFormat="1" ht="14.25">
      <c r="A43" s="433" t="s">
        <v>9133</v>
      </c>
      <c r="B43" s="400" t="s">
        <v>9132</v>
      </c>
      <c r="C43" s="442">
        <v>500</v>
      </c>
      <c r="D43" s="442">
        <v>166.68</v>
      </c>
      <c r="E43" s="442">
        <f t="shared" si="0"/>
        <v>666.68000000000006</v>
      </c>
      <c r="F43" s="445">
        <v>-10.52</v>
      </c>
      <c r="G43" s="442">
        <v>0</v>
      </c>
      <c r="H43" s="442">
        <v>14.59</v>
      </c>
      <c r="I43" s="442">
        <f>+FACTURA!AB43</f>
        <v>0</v>
      </c>
      <c r="J43" s="442">
        <f>+FACTURA!AG43</f>
        <v>0</v>
      </c>
      <c r="K43" s="442">
        <f>+FACTURA!AD43</f>
        <v>0</v>
      </c>
      <c r="L43" s="442">
        <v>45.13</v>
      </c>
      <c r="M43" s="452">
        <v>0.08</v>
      </c>
      <c r="N43" s="442">
        <f t="shared" si="1"/>
        <v>49.28</v>
      </c>
      <c r="O43" s="442">
        <f t="shared" si="2"/>
        <v>617.40000000000009</v>
      </c>
      <c r="Q43" s="433"/>
    </row>
    <row r="44" spans="1:18">
      <c r="A44" s="98" t="s">
        <v>70</v>
      </c>
      <c r="B44" s="97" t="s">
        <v>71</v>
      </c>
      <c r="C44" s="425">
        <v>0</v>
      </c>
      <c r="D44" s="425">
        <v>0</v>
      </c>
      <c r="E44" s="276">
        <f t="shared" si="0"/>
        <v>0</v>
      </c>
      <c r="F44" s="425">
        <v>0</v>
      </c>
      <c r="G44" s="425">
        <v>0</v>
      </c>
      <c r="H44" s="425">
        <v>0</v>
      </c>
      <c r="I44" s="280">
        <f>+FACTURA!AB44</f>
        <v>0</v>
      </c>
      <c r="J44" s="280">
        <f>+FACTURA!AG44</f>
        <v>0</v>
      </c>
      <c r="K44" s="280">
        <f>+FACTURA!AD44</f>
        <v>0</v>
      </c>
      <c r="L44" s="280">
        <f>+FACTURA!Z44</f>
        <v>0</v>
      </c>
      <c r="M44" s="426">
        <v>0</v>
      </c>
      <c r="N44" s="276">
        <f t="shared" si="1"/>
        <v>0</v>
      </c>
      <c r="O44" s="276">
        <f t="shared" si="2"/>
        <v>0</v>
      </c>
      <c r="P44" s="450" t="s">
        <v>9131</v>
      </c>
      <c r="Q44" s="419" t="s">
        <v>70</v>
      </c>
      <c r="R44" s="418" t="s">
        <v>71</v>
      </c>
    </row>
    <row r="45" spans="1:18">
      <c r="A45" s="98" t="s">
        <v>72</v>
      </c>
      <c r="B45" s="97" t="s">
        <v>73</v>
      </c>
      <c r="C45" s="425">
        <v>880.08</v>
      </c>
      <c r="D45" s="425">
        <v>146.68</v>
      </c>
      <c r="E45" s="276">
        <f t="shared" si="0"/>
        <v>1026.76</v>
      </c>
      <c r="F45" s="426">
        <v>-18.41</v>
      </c>
      <c r="G45" s="425">
        <v>0</v>
      </c>
      <c r="H45" s="425">
        <v>25.58</v>
      </c>
      <c r="I45" s="280">
        <f>+FACTURA!AB45</f>
        <v>0</v>
      </c>
      <c r="J45" s="280">
        <f>+FACTURA!AG45</f>
        <v>600</v>
      </c>
      <c r="K45" s="280">
        <f>+FACTURA!AD45</f>
        <v>0</v>
      </c>
      <c r="L45" s="280">
        <f>+FACTURA!Z45</f>
        <v>45.13</v>
      </c>
      <c r="M45" s="425">
        <v>0.06</v>
      </c>
      <c r="N45" s="276">
        <f t="shared" si="1"/>
        <v>652.3599999999999</v>
      </c>
      <c r="O45" s="276">
        <f t="shared" si="2"/>
        <v>374.40000000000009</v>
      </c>
      <c r="P45" s="418"/>
      <c r="Q45" s="419" t="s">
        <v>72</v>
      </c>
      <c r="R45" s="418" t="s">
        <v>73</v>
      </c>
    </row>
    <row r="46" spans="1:18" s="297" customFormat="1" ht="14.25">
      <c r="A46" s="298" t="s">
        <v>9127</v>
      </c>
      <c r="B46" s="400" t="s">
        <v>9119</v>
      </c>
      <c r="C46" s="425">
        <v>880.08</v>
      </c>
      <c r="D46" s="425">
        <v>146.68</v>
      </c>
      <c r="E46" s="425">
        <f t="shared" si="0"/>
        <v>1026.76</v>
      </c>
      <c r="F46" s="426">
        <v>-18.41</v>
      </c>
      <c r="G46" s="425">
        <v>0</v>
      </c>
      <c r="H46" s="425">
        <v>25.53</v>
      </c>
      <c r="I46" s="280">
        <f>+FACTURA!AB46</f>
        <v>0</v>
      </c>
      <c r="J46" s="280">
        <f>+FACTURA!AG46</f>
        <v>0</v>
      </c>
      <c r="K46" s="280">
        <f>+FACTURA!AD46</f>
        <v>0</v>
      </c>
      <c r="L46" s="280">
        <f>+FACTURA!Z46</f>
        <v>45.13</v>
      </c>
      <c r="M46" s="429">
        <v>-0.09</v>
      </c>
      <c r="N46" s="280">
        <f t="shared" si="1"/>
        <v>52.16</v>
      </c>
      <c r="O46" s="280">
        <f t="shared" si="2"/>
        <v>974.6</v>
      </c>
      <c r="P46" s="418"/>
      <c r="Q46" s="433" t="s">
        <v>9127</v>
      </c>
      <c r="R46" s="432" t="s">
        <v>9119</v>
      </c>
    </row>
    <row r="47" spans="1:18">
      <c r="A47" s="98" t="s">
        <v>76</v>
      </c>
      <c r="B47" s="97" t="s">
        <v>77</v>
      </c>
      <c r="C47" s="425">
        <v>880.08</v>
      </c>
      <c r="D47" s="425">
        <v>146.68</v>
      </c>
      <c r="E47" s="276">
        <f t="shared" si="0"/>
        <v>1026.76</v>
      </c>
      <c r="F47" s="426">
        <v>-18.41</v>
      </c>
      <c r="G47" s="425">
        <v>0</v>
      </c>
      <c r="H47" s="425">
        <v>25.48</v>
      </c>
      <c r="I47" s="280">
        <f>+FACTURA!AB47</f>
        <v>0</v>
      </c>
      <c r="J47" s="280">
        <f>+FACTURA!AG47</f>
        <v>0</v>
      </c>
      <c r="K47" s="280">
        <f>+FACTURA!AD47</f>
        <v>0</v>
      </c>
      <c r="L47" s="280">
        <f>+FACTURA!Z47</f>
        <v>45.13</v>
      </c>
      <c r="M47" s="425">
        <v>0.16</v>
      </c>
      <c r="N47" s="276">
        <f t="shared" si="1"/>
        <v>52.36</v>
      </c>
      <c r="O47" s="276">
        <f t="shared" si="2"/>
        <v>974.4</v>
      </c>
      <c r="P47" s="418"/>
      <c r="Q47" s="419" t="s">
        <v>76</v>
      </c>
      <c r="R47" s="418" t="s">
        <v>77</v>
      </c>
    </row>
    <row r="48" spans="1:18">
      <c r="A48" s="98" t="s">
        <v>78</v>
      </c>
      <c r="B48" s="97" t="s">
        <v>79</v>
      </c>
      <c r="C48" s="425">
        <v>880.08</v>
      </c>
      <c r="D48" s="425">
        <v>146.68</v>
      </c>
      <c r="E48" s="276">
        <f t="shared" si="0"/>
        <v>1026.76</v>
      </c>
      <c r="F48" s="426">
        <v>-18.41</v>
      </c>
      <c r="G48" s="425">
        <v>0</v>
      </c>
      <c r="H48" s="425">
        <v>25.53</v>
      </c>
      <c r="I48" s="280">
        <f>+FACTURA!AB48</f>
        <v>638</v>
      </c>
      <c r="J48" s="280">
        <f>+FACTURA!AG48</f>
        <v>0</v>
      </c>
      <c r="K48" s="280">
        <f>+FACTURA!AD48</f>
        <v>0</v>
      </c>
      <c r="L48" s="280">
        <f>+FACTURA!Z48</f>
        <v>45.13</v>
      </c>
      <c r="M48" s="425">
        <v>0.11</v>
      </c>
      <c r="N48" s="276">
        <f t="shared" si="1"/>
        <v>690.36</v>
      </c>
      <c r="O48" s="276">
        <f t="shared" si="2"/>
        <v>336.4</v>
      </c>
      <c r="P48" s="418"/>
      <c r="Q48" s="419" t="s">
        <v>78</v>
      </c>
      <c r="R48" s="418" t="s">
        <v>79</v>
      </c>
    </row>
    <row r="49" spans="1:18">
      <c r="Q49" s="428" t="s">
        <v>9125</v>
      </c>
      <c r="R49" s="420"/>
    </row>
    <row r="50" spans="1:18" ht="15">
      <c r="Q50" s="417"/>
      <c r="R50" s="417"/>
    </row>
    <row r="51" spans="1:18" s="103" customFormat="1">
      <c r="A51" s="109"/>
      <c r="C51" s="103" t="s">
        <v>80</v>
      </c>
      <c r="D51" s="103" t="s">
        <v>80</v>
      </c>
      <c r="E51" s="103" t="s">
        <v>80</v>
      </c>
      <c r="F51" s="103" t="s">
        <v>80</v>
      </c>
      <c r="G51" s="103" t="s">
        <v>80</v>
      </c>
      <c r="H51" s="103" t="s">
        <v>80</v>
      </c>
      <c r="I51" s="103" t="s">
        <v>80</v>
      </c>
      <c r="J51" s="103" t="s">
        <v>80</v>
      </c>
      <c r="K51" s="103" t="s">
        <v>80</v>
      </c>
      <c r="L51" s="103" t="s">
        <v>80</v>
      </c>
      <c r="M51" s="103" t="s">
        <v>80</v>
      </c>
      <c r="N51" s="103" t="s">
        <v>80</v>
      </c>
      <c r="O51" s="103" t="s">
        <v>80</v>
      </c>
    </row>
    <row r="52" spans="1:18">
      <c r="A52" s="111" t="s">
        <v>81</v>
      </c>
      <c r="B52" s="97" t="s">
        <v>82</v>
      </c>
      <c r="C52" s="221">
        <f t="shared" ref="C52:N52" si="3">SUM(C13:C49)</f>
        <v>39735.880000000026</v>
      </c>
      <c r="D52" s="221">
        <f t="shared" si="3"/>
        <v>6730.4400000000023</v>
      </c>
      <c r="E52" s="221">
        <f t="shared" si="3"/>
        <v>46466.320000000007</v>
      </c>
      <c r="F52" s="221">
        <f t="shared" si="3"/>
        <v>-486.55000000000024</v>
      </c>
      <c r="G52" s="221">
        <f t="shared" si="3"/>
        <v>2379.2699999999995</v>
      </c>
      <c r="H52" s="221">
        <f t="shared" si="3"/>
        <v>1194.8699999999999</v>
      </c>
      <c r="I52" s="221">
        <f t="shared" si="3"/>
        <v>638</v>
      </c>
      <c r="J52" s="221">
        <f t="shared" si="3"/>
        <v>3236</v>
      </c>
      <c r="K52" s="221">
        <f t="shared" si="3"/>
        <v>215</v>
      </c>
      <c r="L52" s="221">
        <f t="shared" si="3"/>
        <v>1534.4200000000012</v>
      </c>
      <c r="M52" s="221">
        <f t="shared" si="3"/>
        <v>0.91</v>
      </c>
      <c r="N52" s="221">
        <f t="shared" si="3"/>
        <v>8711.9199999999983</v>
      </c>
      <c r="O52" s="221">
        <f>SUM(O13:O49)</f>
        <v>37754.399999999994</v>
      </c>
      <c r="Q52" s="427"/>
      <c r="R52" s="420"/>
    </row>
    <row r="53" spans="1:18">
      <c r="Q53" s="428" t="s">
        <v>81</v>
      </c>
      <c r="R53" s="418" t="s">
        <v>82</v>
      </c>
    </row>
    <row r="54" spans="1:18" ht="15">
      <c r="A54" s="96"/>
      <c r="B54" s="96"/>
      <c r="C54" s="97" t="s">
        <v>82</v>
      </c>
      <c r="D54" s="97" t="s">
        <v>82</v>
      </c>
      <c r="E54" s="97" t="s">
        <v>82</v>
      </c>
      <c r="F54" s="97" t="s">
        <v>82</v>
      </c>
      <c r="G54" s="97" t="s">
        <v>82</v>
      </c>
      <c r="H54" s="97" t="s">
        <v>82</v>
      </c>
      <c r="J54" s="97" t="s">
        <v>82</v>
      </c>
      <c r="K54" s="97" t="s">
        <v>82</v>
      </c>
      <c r="M54" s="97" t="s">
        <v>82</v>
      </c>
      <c r="N54" s="97" t="s">
        <v>82</v>
      </c>
      <c r="O54" s="97" t="s">
        <v>82</v>
      </c>
    </row>
    <row r="55" spans="1:18">
      <c r="A55" s="98" t="s">
        <v>82</v>
      </c>
      <c r="B55" s="97" t="s">
        <v>82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</row>
    <row r="59" spans="1:18">
      <c r="F59" s="442"/>
    </row>
  </sheetData>
  <sortState ref="Q13:AE45">
    <sortCondition ref="R13:R45"/>
  </sortState>
  <mergeCells count="4">
    <mergeCell ref="B1:D1"/>
    <mergeCell ref="B2:D2"/>
    <mergeCell ref="B3:D3"/>
    <mergeCell ref="B4:D4"/>
  </mergeCells>
  <pageMargins left="0.31496062992125984" right="0.31496062992125984" top="0.74803149606299213" bottom="0.55118110236220474" header="0.31496062992125984" footer="0.31496062992125984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62"/>
  <sheetViews>
    <sheetView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C48" sqref="C48"/>
    </sheetView>
  </sheetViews>
  <sheetFormatPr baseColWidth="10" defaultRowHeight="15"/>
  <cols>
    <col min="2" max="2" width="29.140625" customWidth="1"/>
    <col min="3" max="4" width="13" bestFit="1" customWidth="1"/>
    <col min="5" max="5" width="13" customWidth="1"/>
    <col min="6" max="6" width="13" bestFit="1" customWidth="1"/>
    <col min="7" max="7" width="13" customWidth="1"/>
    <col min="8" max="10" width="13" bestFit="1" customWidth="1"/>
    <col min="11" max="11" width="11.85546875" bestFit="1" customWidth="1"/>
    <col min="12" max="12" width="11.85546875" style="296" customWidth="1"/>
    <col min="14" max="14" width="26.85546875" bestFit="1" customWidth="1"/>
  </cols>
  <sheetData>
    <row r="1" spans="1:14" ht="15" customHeight="1">
      <c r="A1" s="135" t="s">
        <v>0</v>
      </c>
      <c r="B1" s="476" t="s">
        <v>82</v>
      </c>
      <c r="C1" s="477"/>
      <c r="D1" s="477"/>
      <c r="E1" s="132"/>
      <c r="F1" s="132"/>
      <c r="G1" s="132"/>
      <c r="H1" s="132"/>
      <c r="I1" s="132"/>
      <c r="J1" s="132"/>
      <c r="K1" s="132"/>
      <c r="L1" s="132"/>
      <c r="M1" s="434" t="s">
        <v>0</v>
      </c>
      <c r="N1" s="446" t="s">
        <v>82</v>
      </c>
    </row>
    <row r="2" spans="1:14" ht="16.5" customHeight="1">
      <c r="A2" s="136" t="s">
        <v>1</v>
      </c>
      <c r="B2" s="147" t="s">
        <v>215</v>
      </c>
      <c r="C2" s="148"/>
      <c r="D2" s="148"/>
      <c r="E2" s="132"/>
      <c r="F2" s="132"/>
      <c r="G2" s="132"/>
      <c r="H2" s="132"/>
      <c r="I2" s="132"/>
      <c r="J2" s="132"/>
      <c r="K2" s="132"/>
      <c r="L2" s="132"/>
      <c r="M2" s="435" t="s">
        <v>1</v>
      </c>
      <c r="N2" s="447" t="s">
        <v>9128</v>
      </c>
    </row>
    <row r="3" spans="1:14" ht="17.25" customHeight="1">
      <c r="A3" s="137"/>
      <c r="B3" s="149" t="s">
        <v>3</v>
      </c>
      <c r="C3" s="149"/>
      <c r="D3" s="149"/>
      <c r="E3" s="132"/>
      <c r="F3" s="132"/>
      <c r="G3" s="132"/>
      <c r="H3" s="132"/>
      <c r="I3" s="132"/>
      <c r="J3" s="132"/>
      <c r="K3" s="132"/>
      <c r="L3" s="132"/>
      <c r="M3" s="431"/>
      <c r="N3" s="448" t="s">
        <v>3</v>
      </c>
    </row>
    <row r="4" spans="1:14" ht="17.25" customHeight="1">
      <c r="A4" s="137"/>
      <c r="B4" s="150" t="str">
        <f>+INGENIERIA!B4</f>
        <v>Periodo 45 al 45 Semanal del 02/11/2016 al 08/11/2016</v>
      </c>
      <c r="C4" s="131"/>
      <c r="D4" s="131"/>
      <c r="E4" s="132"/>
      <c r="F4" s="132"/>
      <c r="G4" s="132"/>
      <c r="H4" s="132"/>
      <c r="I4" s="132"/>
      <c r="J4" s="132"/>
      <c r="K4" s="132"/>
      <c r="L4" s="132"/>
      <c r="M4" s="431"/>
      <c r="N4" s="449" t="s">
        <v>9122</v>
      </c>
    </row>
    <row r="5" spans="1:14" ht="6" customHeight="1">
      <c r="A5" s="137"/>
      <c r="B5" s="138"/>
      <c r="C5" s="138"/>
      <c r="D5" s="138"/>
      <c r="E5" s="132"/>
      <c r="F5" s="132"/>
      <c r="G5" s="132"/>
      <c r="H5" s="132"/>
      <c r="I5" s="132"/>
      <c r="J5" s="132"/>
      <c r="K5" s="132"/>
      <c r="L5" s="132"/>
      <c r="M5" s="431"/>
      <c r="N5" s="436" t="s">
        <v>9129</v>
      </c>
    </row>
    <row r="6" spans="1:14" ht="6" customHeight="1">
      <c r="M6" s="431"/>
      <c r="N6" s="436" t="s">
        <v>9130</v>
      </c>
    </row>
    <row r="7" spans="1:14" ht="6" customHeight="1">
      <c r="M7" s="431"/>
      <c r="N7" s="436"/>
    </row>
    <row r="8" spans="1:14" ht="14.25" customHeight="1">
      <c r="A8" s="129"/>
      <c r="B8" s="129"/>
      <c r="C8" s="129"/>
      <c r="D8" s="129"/>
      <c r="E8" s="129"/>
      <c r="F8" s="129" t="s">
        <v>216</v>
      </c>
      <c r="G8" s="129"/>
      <c r="H8" s="129"/>
      <c r="I8" s="129"/>
      <c r="J8" s="129"/>
      <c r="K8" s="129"/>
      <c r="L8" s="129"/>
      <c r="M8" s="417"/>
      <c r="N8" s="417"/>
    </row>
    <row r="9" spans="1:14" ht="34.5" thickBot="1">
      <c r="A9" s="139" t="s">
        <v>6</v>
      </c>
      <c r="B9" s="140" t="s">
        <v>7</v>
      </c>
      <c r="C9" s="140" t="s">
        <v>217</v>
      </c>
      <c r="D9" s="140" t="s">
        <v>217</v>
      </c>
      <c r="E9" s="141" t="s">
        <v>10</v>
      </c>
      <c r="F9" s="141" t="s">
        <v>218</v>
      </c>
      <c r="G9" s="140" t="s">
        <v>219</v>
      </c>
      <c r="H9" s="140" t="s">
        <v>206</v>
      </c>
      <c r="I9" s="140" t="s">
        <v>14</v>
      </c>
      <c r="J9" s="141" t="s">
        <v>15</v>
      </c>
      <c r="K9" s="142" t="s">
        <v>16</v>
      </c>
      <c r="L9" s="301"/>
      <c r="M9" s="438" t="s">
        <v>6</v>
      </c>
      <c r="N9" s="439" t="s">
        <v>7</v>
      </c>
    </row>
    <row r="10" spans="1:14" ht="15.75" thickTop="1">
      <c r="A10" s="143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441" t="s">
        <v>9111</v>
      </c>
      <c r="N10" s="431"/>
    </row>
    <row r="11" spans="1:14">
      <c r="A11" s="137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417"/>
      <c r="N11" s="417"/>
    </row>
    <row r="12" spans="1:14">
      <c r="A12" s="144" t="s">
        <v>220</v>
      </c>
      <c r="B12" s="129"/>
      <c r="C12" s="133"/>
      <c r="D12" s="133"/>
      <c r="E12" s="133"/>
      <c r="F12" s="133"/>
      <c r="G12" s="133"/>
      <c r="H12" s="133"/>
      <c r="I12" s="133"/>
      <c r="J12" s="133"/>
      <c r="K12" s="133"/>
      <c r="L12" s="162"/>
      <c r="M12" s="440" t="s">
        <v>9112</v>
      </c>
      <c r="N12" s="431"/>
    </row>
    <row r="13" spans="1:14">
      <c r="A13" s="154" t="s">
        <v>18</v>
      </c>
      <c r="B13" s="123" t="s">
        <v>19</v>
      </c>
      <c r="C13" s="128">
        <f>+FACTURA!D13</f>
        <v>7507.25</v>
      </c>
      <c r="D13" s="133">
        <v>0</v>
      </c>
      <c r="E13" s="133">
        <f>SUM(C13:D13)</f>
        <v>7507.25</v>
      </c>
      <c r="F13" s="133">
        <v>0</v>
      </c>
      <c r="G13" s="133">
        <f>+E13*0.1</f>
        <v>750.72500000000002</v>
      </c>
      <c r="H13" s="133">
        <f>+FACTURA!AG13-INGENIERIA!J13</f>
        <v>0</v>
      </c>
      <c r="I13" s="442">
        <v>0.12</v>
      </c>
      <c r="J13" s="133">
        <f>SUM(F13:I13)</f>
        <v>750.84500000000003</v>
      </c>
      <c r="K13" s="133">
        <f>+E13-J13</f>
        <v>6756.4049999999997</v>
      </c>
      <c r="L13" s="442"/>
      <c r="M13" s="433" t="s">
        <v>18</v>
      </c>
      <c r="N13" s="432" t="s">
        <v>19</v>
      </c>
    </row>
    <row r="14" spans="1:14">
      <c r="A14" s="154" t="s">
        <v>20</v>
      </c>
      <c r="B14" s="123" t="s">
        <v>21</v>
      </c>
      <c r="C14" s="161">
        <f>+FACTURA!D14</f>
        <v>1000.03</v>
      </c>
      <c r="D14" s="133">
        <v>0</v>
      </c>
      <c r="E14" s="162">
        <f t="shared" ref="E14:E48" si="0">SUM(C14:D14)</f>
        <v>1000.03</v>
      </c>
      <c r="F14" s="162">
        <v>0</v>
      </c>
      <c r="G14" s="162">
        <f t="shared" ref="G14:G48" si="1">+E14*0.1</f>
        <v>100.003</v>
      </c>
      <c r="H14" s="162">
        <f>+FACTURA!AG14-INGENIERIA!J14</f>
        <v>0</v>
      </c>
      <c r="I14" s="442">
        <v>0.03</v>
      </c>
      <c r="J14" s="162">
        <f t="shared" ref="J14:J48" si="2">SUM(F14:I14)</f>
        <v>100.033</v>
      </c>
      <c r="K14" s="162">
        <f t="shared" ref="K14:K48" si="3">+E14-J14</f>
        <v>899.99699999999996</v>
      </c>
      <c r="L14" s="442"/>
      <c r="M14" s="433" t="s">
        <v>20</v>
      </c>
      <c r="N14" s="432" t="s">
        <v>21</v>
      </c>
    </row>
    <row r="15" spans="1:14">
      <c r="A15" s="154" t="s">
        <v>22</v>
      </c>
      <c r="B15" s="123" t="s">
        <v>23</v>
      </c>
      <c r="C15" s="161">
        <f>+FACTURA!D15</f>
        <v>5260.38</v>
      </c>
      <c r="D15" s="133">
        <v>0</v>
      </c>
      <c r="E15" s="162">
        <f t="shared" si="0"/>
        <v>5260.38</v>
      </c>
      <c r="F15" s="162">
        <v>0</v>
      </c>
      <c r="G15" s="162">
        <f t="shared" si="1"/>
        <v>526.03800000000001</v>
      </c>
      <c r="H15" s="162">
        <f>+FACTURA!AG15-INGENIERIA!J15</f>
        <v>0</v>
      </c>
      <c r="I15" s="445">
        <v>-0.06</v>
      </c>
      <c r="J15" s="162">
        <f t="shared" si="2"/>
        <v>525.97800000000007</v>
      </c>
      <c r="K15" s="162">
        <f t="shared" si="3"/>
        <v>4734.402</v>
      </c>
      <c r="L15" s="442"/>
      <c r="M15" s="433" t="s">
        <v>22</v>
      </c>
      <c r="N15" s="432" t="s">
        <v>23</v>
      </c>
    </row>
    <row r="16" spans="1:14" s="296" customFormat="1">
      <c r="A16" s="298"/>
      <c r="B16" s="400" t="s">
        <v>9116</v>
      </c>
      <c r="C16" s="161">
        <f>+FACTURA!D16</f>
        <v>0</v>
      </c>
      <c r="D16" s="162"/>
      <c r="E16" s="162">
        <f t="shared" si="0"/>
        <v>0</v>
      </c>
      <c r="F16" s="162">
        <v>0</v>
      </c>
      <c r="G16" s="162">
        <f t="shared" si="1"/>
        <v>0</v>
      </c>
      <c r="H16" s="162">
        <f>+FACTURA!AG16-INGENIERIA!J16</f>
        <v>0</v>
      </c>
      <c r="I16" s="442">
        <v>0</v>
      </c>
      <c r="J16" s="162">
        <f t="shared" si="2"/>
        <v>0</v>
      </c>
      <c r="K16" s="162">
        <f t="shared" si="3"/>
        <v>0</v>
      </c>
      <c r="L16" s="442"/>
    </row>
    <row r="17" spans="1:14">
      <c r="A17" s="154" t="s">
        <v>24</v>
      </c>
      <c r="B17" s="123" t="s">
        <v>25</v>
      </c>
      <c r="C17" s="161">
        <f>+FACTURA!D17</f>
        <v>0</v>
      </c>
      <c r="D17" s="133">
        <v>0</v>
      </c>
      <c r="E17" s="162">
        <f t="shared" si="0"/>
        <v>0</v>
      </c>
      <c r="F17" s="162">
        <v>0</v>
      </c>
      <c r="G17" s="162">
        <f t="shared" si="1"/>
        <v>0</v>
      </c>
      <c r="H17" s="162">
        <f>+FACTURA!AG17-INGENIERIA!J17</f>
        <v>0</v>
      </c>
      <c r="I17" s="279">
        <v>0</v>
      </c>
      <c r="J17" s="162">
        <f t="shared" si="2"/>
        <v>0</v>
      </c>
      <c r="K17" s="162">
        <f t="shared" si="3"/>
        <v>0</v>
      </c>
      <c r="L17" s="442"/>
    </row>
    <row r="18" spans="1:14">
      <c r="A18" s="154" t="s">
        <v>26</v>
      </c>
      <c r="B18" s="123" t="s">
        <v>27</v>
      </c>
      <c r="C18" s="161">
        <f>+FACTURA!D18</f>
        <v>0</v>
      </c>
      <c r="D18" s="133">
        <v>0</v>
      </c>
      <c r="E18" s="162">
        <f t="shared" si="0"/>
        <v>0</v>
      </c>
      <c r="F18" s="162">
        <v>0</v>
      </c>
      <c r="G18" s="162">
        <f t="shared" si="1"/>
        <v>0</v>
      </c>
      <c r="H18" s="162">
        <f>+FACTURA!AG18-INGENIERIA!J18</f>
        <v>0</v>
      </c>
      <c r="I18" s="273">
        <v>0</v>
      </c>
      <c r="J18" s="162">
        <f t="shared" si="2"/>
        <v>0</v>
      </c>
      <c r="K18" s="162">
        <f t="shared" si="3"/>
        <v>0</v>
      </c>
      <c r="L18" s="442"/>
    </row>
    <row r="19" spans="1:14">
      <c r="A19" s="154" t="s">
        <v>28</v>
      </c>
      <c r="B19" s="123" t="s">
        <v>29</v>
      </c>
      <c r="C19" s="161">
        <f>+FACTURA!D19</f>
        <v>0</v>
      </c>
      <c r="D19" s="133">
        <v>0</v>
      </c>
      <c r="E19" s="162">
        <f t="shared" si="0"/>
        <v>0</v>
      </c>
      <c r="F19" s="162">
        <v>0</v>
      </c>
      <c r="G19" s="162">
        <f t="shared" si="1"/>
        <v>0</v>
      </c>
      <c r="H19" s="162">
        <f>+FACTURA!AG19-INGENIERIA!J19</f>
        <v>0</v>
      </c>
      <c r="I19" s="273">
        <v>0</v>
      </c>
      <c r="J19" s="162">
        <f t="shared" si="2"/>
        <v>0</v>
      </c>
      <c r="K19" s="162">
        <f t="shared" si="3"/>
        <v>0</v>
      </c>
      <c r="L19" s="442"/>
    </row>
    <row r="20" spans="1:14">
      <c r="A20" s="154" t="s">
        <v>30</v>
      </c>
      <c r="B20" s="123" t="s">
        <v>31</v>
      </c>
      <c r="C20" s="161">
        <f>+FACTURA!D20</f>
        <v>0</v>
      </c>
      <c r="D20" s="133">
        <v>0</v>
      </c>
      <c r="E20" s="162">
        <f t="shared" si="0"/>
        <v>0</v>
      </c>
      <c r="F20" s="162">
        <v>0</v>
      </c>
      <c r="G20" s="162">
        <f t="shared" si="1"/>
        <v>0</v>
      </c>
      <c r="H20" s="162">
        <f>+FACTURA!AG20-INGENIERIA!J20</f>
        <v>0</v>
      </c>
      <c r="I20" s="280">
        <v>0</v>
      </c>
      <c r="J20" s="162">
        <f t="shared" si="2"/>
        <v>0</v>
      </c>
      <c r="K20" s="162">
        <f t="shared" si="3"/>
        <v>0</v>
      </c>
      <c r="L20" s="442"/>
    </row>
    <row r="21" spans="1:14" s="219" customFormat="1">
      <c r="A21" s="211" t="s">
        <v>32</v>
      </c>
      <c r="B21" s="212" t="s">
        <v>33</v>
      </c>
      <c r="C21" s="161">
        <v>0</v>
      </c>
      <c r="D21" s="218">
        <v>0</v>
      </c>
      <c r="E21" s="218">
        <v>0</v>
      </c>
      <c r="F21" s="218">
        <v>0</v>
      </c>
      <c r="G21" s="162">
        <f t="shared" si="1"/>
        <v>0</v>
      </c>
      <c r="H21" s="162">
        <f>+FACTURA!AG21-INGENIERIA!J21</f>
        <v>0</v>
      </c>
      <c r="J21" s="218">
        <f t="shared" si="2"/>
        <v>0</v>
      </c>
      <c r="K21" s="162">
        <f t="shared" si="3"/>
        <v>0</v>
      </c>
      <c r="L21" s="442"/>
    </row>
    <row r="22" spans="1:14">
      <c r="A22" s="154" t="s">
        <v>34</v>
      </c>
      <c r="B22" s="123" t="s">
        <v>35</v>
      </c>
      <c r="C22" s="161">
        <f>+FACTURA!D22</f>
        <v>7583.6</v>
      </c>
      <c r="D22" s="133">
        <v>0</v>
      </c>
      <c r="E22" s="162">
        <f t="shared" si="0"/>
        <v>7583.6</v>
      </c>
      <c r="F22" s="162">
        <v>0</v>
      </c>
      <c r="G22" s="162">
        <f t="shared" si="1"/>
        <v>758.36000000000013</v>
      </c>
      <c r="H22" s="162">
        <f>+FACTURA!AG22-INGENIERIA!J22</f>
        <v>0</v>
      </c>
      <c r="I22" s="442">
        <v>0.04</v>
      </c>
      <c r="J22" s="162">
        <f t="shared" si="2"/>
        <v>758.40000000000009</v>
      </c>
      <c r="K22" s="162">
        <f t="shared" si="3"/>
        <v>6825.2000000000007</v>
      </c>
      <c r="L22" s="442"/>
      <c r="M22" s="433" t="s">
        <v>34</v>
      </c>
      <c r="N22" s="432" t="s">
        <v>35</v>
      </c>
    </row>
    <row r="23" spans="1:14" s="120" customFormat="1">
      <c r="A23" s="118" t="s">
        <v>36</v>
      </c>
      <c r="B23" s="123" t="s">
        <v>37</v>
      </c>
      <c r="C23" s="161">
        <f>+FACTURA!D23</f>
        <v>1065</v>
      </c>
      <c r="D23" s="282">
        <v>0</v>
      </c>
      <c r="E23" s="282">
        <f t="shared" si="0"/>
        <v>1065</v>
      </c>
      <c r="F23" s="282">
        <v>0</v>
      </c>
      <c r="G23" s="162">
        <f t="shared" si="1"/>
        <v>106.5</v>
      </c>
      <c r="H23" s="162">
        <f>+FACTURA!AG23-INGENIERIA!J23</f>
        <v>0</v>
      </c>
      <c r="I23" s="281">
        <v>-0.1</v>
      </c>
      <c r="J23" s="282">
        <f t="shared" si="2"/>
        <v>106.4</v>
      </c>
      <c r="K23" s="162">
        <f t="shared" si="3"/>
        <v>958.6</v>
      </c>
      <c r="L23" s="442"/>
      <c r="M23" s="118" t="s">
        <v>36</v>
      </c>
      <c r="N23" s="123" t="s">
        <v>37</v>
      </c>
    </row>
    <row r="24" spans="1:14">
      <c r="A24" s="154" t="s">
        <v>38</v>
      </c>
      <c r="B24" s="123" t="s">
        <v>39</v>
      </c>
      <c r="C24" s="161">
        <f>+FACTURA!D24</f>
        <v>4141.41</v>
      </c>
      <c r="D24" s="133">
        <v>0</v>
      </c>
      <c r="E24" s="162">
        <f t="shared" si="0"/>
        <v>4141.41</v>
      </c>
      <c r="F24" s="162">
        <v>0</v>
      </c>
      <c r="G24" s="162">
        <f t="shared" si="1"/>
        <v>414.14100000000002</v>
      </c>
      <c r="H24" s="162">
        <f>+FACTURA!AG24-INGENIERIA!J24</f>
        <v>0</v>
      </c>
      <c r="I24" s="445">
        <v>-0.13</v>
      </c>
      <c r="J24" s="162">
        <f t="shared" si="2"/>
        <v>414.01100000000002</v>
      </c>
      <c r="K24" s="162">
        <f t="shared" si="3"/>
        <v>3727.3989999999999</v>
      </c>
      <c r="L24" s="442"/>
      <c r="M24" s="433" t="s">
        <v>38</v>
      </c>
      <c r="N24" s="432" t="s">
        <v>39</v>
      </c>
    </row>
    <row r="25" spans="1:14">
      <c r="A25" s="154" t="s">
        <v>40</v>
      </c>
      <c r="B25" s="123" t="s">
        <v>41</v>
      </c>
      <c r="C25" s="161">
        <f>+FACTURA!D25</f>
        <v>6711.4</v>
      </c>
      <c r="D25" s="133">
        <v>0</v>
      </c>
      <c r="E25" s="162">
        <f t="shared" si="0"/>
        <v>6711.4</v>
      </c>
      <c r="F25" s="162">
        <v>0</v>
      </c>
      <c r="G25" s="162">
        <f t="shared" si="1"/>
        <v>671.14</v>
      </c>
      <c r="H25" s="162">
        <f>+FACTURA!AG25-INGENIERIA!J25</f>
        <v>0</v>
      </c>
      <c r="I25" s="442">
        <v>0.06</v>
      </c>
      <c r="J25" s="162">
        <f t="shared" si="2"/>
        <v>671.19999999999993</v>
      </c>
      <c r="K25" s="162">
        <f t="shared" si="3"/>
        <v>6040.2</v>
      </c>
      <c r="L25" s="442"/>
      <c r="M25" s="433" t="s">
        <v>40</v>
      </c>
      <c r="N25" s="432" t="s">
        <v>41</v>
      </c>
    </row>
    <row r="26" spans="1:14">
      <c r="A26" s="154" t="s">
        <v>42</v>
      </c>
      <c r="B26" s="123" t="s">
        <v>43</v>
      </c>
      <c r="C26" s="161">
        <f>+FACTURA!D26</f>
        <v>0</v>
      </c>
      <c r="D26" s="133">
        <v>0</v>
      </c>
      <c r="E26" s="162">
        <f t="shared" si="0"/>
        <v>0</v>
      </c>
      <c r="F26" s="162">
        <v>0</v>
      </c>
      <c r="G26" s="162">
        <f t="shared" si="1"/>
        <v>0</v>
      </c>
      <c r="H26" s="162">
        <f>+FACTURA!AG26-INGENIERIA!J26</f>
        <v>0</v>
      </c>
      <c r="I26" s="442">
        <v>0</v>
      </c>
      <c r="J26" s="162">
        <f t="shared" si="2"/>
        <v>0</v>
      </c>
      <c r="K26" s="162">
        <f t="shared" si="3"/>
        <v>0</v>
      </c>
      <c r="L26" s="442"/>
    </row>
    <row r="27" spans="1:14" s="220" customFormat="1">
      <c r="A27" s="271" t="s">
        <v>9088</v>
      </c>
      <c r="B27" s="270" t="s">
        <v>9090</v>
      </c>
      <c r="C27" s="161">
        <f>+FACTURA!D27</f>
        <v>0</v>
      </c>
      <c r="D27" s="162"/>
      <c r="E27" s="162">
        <f t="shared" si="0"/>
        <v>0</v>
      </c>
      <c r="F27" s="162">
        <v>0</v>
      </c>
      <c r="G27" s="162">
        <f t="shared" si="1"/>
        <v>0</v>
      </c>
      <c r="H27" s="162">
        <f>+FACTURA!AG27-INGENIERIA!J27</f>
        <v>0</v>
      </c>
      <c r="I27" s="279">
        <v>0</v>
      </c>
      <c r="J27" s="162">
        <f t="shared" si="2"/>
        <v>0</v>
      </c>
      <c r="K27" s="162">
        <f t="shared" si="3"/>
        <v>0</v>
      </c>
      <c r="L27" s="442"/>
    </row>
    <row r="28" spans="1:14" s="219" customFormat="1">
      <c r="A28" s="211" t="s">
        <v>44</v>
      </c>
      <c r="B28" s="217" t="s">
        <v>45</v>
      </c>
      <c r="C28" s="161">
        <v>0</v>
      </c>
      <c r="D28" s="218">
        <v>0</v>
      </c>
      <c r="E28" s="218">
        <v>0</v>
      </c>
      <c r="F28" s="218">
        <v>0</v>
      </c>
      <c r="G28" s="162">
        <f t="shared" si="1"/>
        <v>0</v>
      </c>
      <c r="H28" s="162">
        <f>+FACTURA!AG28-INGENIERIA!J28</f>
        <v>0</v>
      </c>
      <c r="J28" s="218">
        <f t="shared" si="2"/>
        <v>0</v>
      </c>
      <c r="K28" s="162">
        <f t="shared" si="3"/>
        <v>0</v>
      </c>
      <c r="L28" s="442"/>
    </row>
    <row r="29" spans="1:14">
      <c r="A29" s="154" t="s">
        <v>46</v>
      </c>
      <c r="B29" s="123" t="s">
        <v>47</v>
      </c>
      <c r="C29" s="161">
        <f>+FACTURA!D29</f>
        <v>1062.5999999999999</v>
      </c>
      <c r="D29" s="133">
        <v>0</v>
      </c>
      <c r="E29" s="162">
        <f t="shared" si="0"/>
        <v>1062.5999999999999</v>
      </c>
      <c r="F29" s="162">
        <v>0</v>
      </c>
      <c r="G29" s="162">
        <f t="shared" si="1"/>
        <v>106.25999999999999</v>
      </c>
      <c r="H29" s="162">
        <f>+FACTURA!AG29-INGENIERIA!J29</f>
        <v>0</v>
      </c>
      <c r="I29" s="442">
        <v>0.14000000000000001</v>
      </c>
      <c r="J29" s="162">
        <f t="shared" si="2"/>
        <v>106.39999999999999</v>
      </c>
      <c r="K29" s="162">
        <f t="shared" si="3"/>
        <v>956.19999999999993</v>
      </c>
      <c r="L29" s="442"/>
      <c r="M29" s="433" t="s">
        <v>46</v>
      </c>
      <c r="N29" s="432" t="s">
        <v>47</v>
      </c>
    </row>
    <row r="30" spans="1:14" s="272" customFormat="1">
      <c r="A30" s="278" t="s">
        <v>9096</v>
      </c>
      <c r="B30" s="277" t="s">
        <v>9097</v>
      </c>
      <c r="C30" s="161">
        <f>+FACTURA!D30</f>
        <v>0</v>
      </c>
      <c r="D30" s="162">
        <v>0</v>
      </c>
      <c r="E30" s="162">
        <f t="shared" si="0"/>
        <v>0</v>
      </c>
      <c r="F30" s="162">
        <v>0</v>
      </c>
      <c r="G30" s="162">
        <f t="shared" si="1"/>
        <v>0</v>
      </c>
      <c r="H30" s="162">
        <f>+FACTURA!AG30-INGENIERIA!J30</f>
        <v>0</v>
      </c>
      <c r="I30" s="273">
        <v>0</v>
      </c>
      <c r="J30" s="162">
        <f t="shared" si="2"/>
        <v>0</v>
      </c>
      <c r="K30" s="162">
        <f t="shared" si="3"/>
        <v>0</v>
      </c>
      <c r="L30" s="442"/>
    </row>
    <row r="31" spans="1:14">
      <c r="A31" s="154" t="s">
        <v>48</v>
      </c>
      <c r="B31" s="123" t="s">
        <v>49</v>
      </c>
      <c r="C31" s="161">
        <f>+FACTURA!D31</f>
        <v>0</v>
      </c>
      <c r="D31" s="133">
        <v>0</v>
      </c>
      <c r="E31" s="162">
        <f t="shared" si="0"/>
        <v>0</v>
      </c>
      <c r="F31" s="162">
        <v>0</v>
      </c>
      <c r="G31" s="162">
        <f t="shared" si="1"/>
        <v>0</v>
      </c>
      <c r="H31" s="162">
        <f>+FACTURA!AG31-INGENIERIA!J31</f>
        <v>0</v>
      </c>
      <c r="I31" s="280">
        <v>0</v>
      </c>
      <c r="J31" s="162">
        <f t="shared" si="2"/>
        <v>0</v>
      </c>
      <c r="K31" s="162">
        <f t="shared" si="3"/>
        <v>0</v>
      </c>
      <c r="L31" s="442"/>
    </row>
    <row r="32" spans="1:14">
      <c r="A32" s="154" t="s">
        <v>50</v>
      </c>
      <c r="B32" s="123" t="s">
        <v>51</v>
      </c>
      <c r="C32" s="161">
        <f>+FACTURA!D32</f>
        <v>0</v>
      </c>
      <c r="D32" s="133">
        <v>0</v>
      </c>
      <c r="E32" s="162">
        <f t="shared" si="0"/>
        <v>0</v>
      </c>
      <c r="F32" s="162">
        <v>0</v>
      </c>
      <c r="G32" s="162">
        <f t="shared" si="1"/>
        <v>0</v>
      </c>
      <c r="H32" s="162">
        <f>+FACTURA!AG32-INGENIERIA!J32</f>
        <v>0</v>
      </c>
      <c r="I32" s="273">
        <v>0</v>
      </c>
      <c r="J32" s="162">
        <f t="shared" si="2"/>
        <v>0</v>
      </c>
      <c r="K32" s="162">
        <f t="shared" si="3"/>
        <v>0</v>
      </c>
      <c r="L32" s="442"/>
    </row>
    <row r="33" spans="1:14">
      <c r="A33" s="154" t="s">
        <v>52</v>
      </c>
      <c r="B33" s="123" t="s">
        <v>53</v>
      </c>
      <c r="C33" s="161">
        <f>+FACTURA!D33</f>
        <v>750.13</v>
      </c>
      <c r="D33" s="133">
        <v>0</v>
      </c>
      <c r="E33" s="162">
        <f t="shared" si="0"/>
        <v>750.13</v>
      </c>
      <c r="F33" s="162">
        <v>0</v>
      </c>
      <c r="G33" s="162">
        <f t="shared" si="1"/>
        <v>75.013000000000005</v>
      </c>
      <c r="H33" s="162">
        <f>+FACTURA!AG33-INGENIERIA!J33</f>
        <v>0</v>
      </c>
      <c r="I33" s="445">
        <v>-0.08</v>
      </c>
      <c r="J33" s="162">
        <f t="shared" si="2"/>
        <v>74.933000000000007</v>
      </c>
      <c r="K33" s="162">
        <f t="shared" si="3"/>
        <v>675.197</v>
      </c>
      <c r="L33" s="442"/>
      <c r="M33" s="433" t="s">
        <v>52</v>
      </c>
      <c r="N33" s="432" t="s">
        <v>53</v>
      </c>
    </row>
    <row r="34" spans="1:14">
      <c r="A34" s="154" t="s">
        <v>54</v>
      </c>
      <c r="B34" s="123" t="s">
        <v>9113</v>
      </c>
      <c r="C34" s="161">
        <f>+FACTURA!D34</f>
        <v>406.04</v>
      </c>
      <c r="D34" s="133">
        <v>0</v>
      </c>
      <c r="E34" s="162">
        <f t="shared" si="0"/>
        <v>406.04</v>
      </c>
      <c r="F34" s="162">
        <v>0</v>
      </c>
      <c r="G34" s="162">
        <f t="shared" si="1"/>
        <v>40.604000000000006</v>
      </c>
      <c r="H34" s="162">
        <f>+FACTURA!AG34-INGENIERIA!J34</f>
        <v>0</v>
      </c>
      <c r="I34" s="442">
        <v>0.04</v>
      </c>
      <c r="J34" s="162">
        <f t="shared" si="2"/>
        <v>40.644000000000005</v>
      </c>
      <c r="K34" s="162">
        <f t="shared" si="3"/>
        <v>365.39600000000002</v>
      </c>
      <c r="L34" s="442"/>
      <c r="M34" s="433" t="s">
        <v>54</v>
      </c>
      <c r="N34" s="432" t="s">
        <v>9113</v>
      </c>
    </row>
    <row r="35" spans="1:14" s="219" customFormat="1">
      <c r="A35" s="211" t="s">
        <v>56</v>
      </c>
      <c r="B35" s="212" t="s">
        <v>57</v>
      </c>
      <c r="C35" s="161">
        <v>0</v>
      </c>
      <c r="D35" s="218">
        <v>0</v>
      </c>
      <c r="E35" s="218">
        <v>0</v>
      </c>
      <c r="F35" s="218">
        <v>0</v>
      </c>
      <c r="G35" s="162">
        <f t="shared" si="1"/>
        <v>0</v>
      </c>
      <c r="H35" s="162">
        <f>+FACTURA!AG35-INGENIERIA!J35</f>
        <v>0</v>
      </c>
      <c r="J35" s="218">
        <f t="shared" si="2"/>
        <v>0</v>
      </c>
      <c r="K35" s="162">
        <f t="shared" si="3"/>
        <v>0</v>
      </c>
      <c r="L35" s="442"/>
    </row>
    <row r="36" spans="1:14">
      <c r="A36" s="154" t="s">
        <v>58</v>
      </c>
      <c r="B36" s="123" t="s">
        <v>59</v>
      </c>
      <c r="C36" s="161">
        <v>0</v>
      </c>
      <c r="D36" s="133">
        <v>0</v>
      </c>
      <c r="E36" s="162">
        <f t="shared" si="0"/>
        <v>0</v>
      </c>
      <c r="F36" s="162">
        <v>0</v>
      </c>
      <c r="G36" s="162">
        <f t="shared" si="1"/>
        <v>0</v>
      </c>
      <c r="H36" s="162">
        <f>+FACTURA!AG36-INGENIERIA!J36</f>
        <v>0</v>
      </c>
      <c r="I36" s="442">
        <v>0</v>
      </c>
      <c r="J36" s="162">
        <f t="shared" si="2"/>
        <v>0</v>
      </c>
      <c r="K36" s="162">
        <f t="shared" si="3"/>
        <v>0</v>
      </c>
      <c r="L36" s="450" t="s">
        <v>9131</v>
      </c>
      <c r="M36" s="433" t="s">
        <v>58</v>
      </c>
      <c r="N36" s="432" t="s">
        <v>59</v>
      </c>
    </row>
    <row r="37" spans="1:14">
      <c r="A37" s="154" t="s">
        <v>60</v>
      </c>
      <c r="B37" s="123" t="s">
        <v>61</v>
      </c>
      <c r="C37" s="161">
        <f>+FACTURA!D37</f>
        <v>0</v>
      </c>
      <c r="D37" s="133">
        <v>0</v>
      </c>
      <c r="E37" s="162">
        <f t="shared" si="0"/>
        <v>0</v>
      </c>
      <c r="F37" s="162">
        <v>0</v>
      </c>
      <c r="G37" s="162">
        <f t="shared" si="1"/>
        <v>0</v>
      </c>
      <c r="H37" s="162">
        <f>+FACTURA!AG37-INGENIERIA!J37</f>
        <v>0</v>
      </c>
      <c r="I37" s="280">
        <v>0</v>
      </c>
      <c r="J37" s="162">
        <f t="shared" si="2"/>
        <v>0</v>
      </c>
      <c r="K37" s="162">
        <f t="shared" si="3"/>
        <v>0</v>
      </c>
      <c r="L37" s="442"/>
    </row>
    <row r="38" spans="1:14" s="220" customFormat="1">
      <c r="A38" s="271" t="s">
        <v>9089</v>
      </c>
      <c r="B38" s="270" t="s">
        <v>9091</v>
      </c>
      <c r="C38" s="161">
        <f>+FACTURA!D38</f>
        <v>361.89</v>
      </c>
      <c r="D38" s="162"/>
      <c r="E38" s="162">
        <f t="shared" si="0"/>
        <v>361.89</v>
      </c>
      <c r="F38" s="162">
        <v>0</v>
      </c>
      <c r="G38" s="162">
        <f t="shared" si="1"/>
        <v>36.189</v>
      </c>
      <c r="H38" s="162">
        <f>+FACTURA!AG38-INGENIERIA!J38</f>
        <v>0</v>
      </c>
      <c r="I38" s="442">
        <v>0.1</v>
      </c>
      <c r="J38" s="162">
        <f t="shared" si="2"/>
        <v>36.289000000000001</v>
      </c>
      <c r="K38" s="162">
        <f t="shared" si="3"/>
        <v>325.601</v>
      </c>
      <c r="L38" s="442"/>
      <c r="M38" s="433" t="s">
        <v>9089</v>
      </c>
      <c r="N38" s="432" t="s">
        <v>9091</v>
      </c>
    </row>
    <row r="39" spans="1:14">
      <c r="A39" s="154" t="s">
        <v>62</v>
      </c>
      <c r="B39" s="123" t="s">
        <v>63</v>
      </c>
      <c r="C39" s="161">
        <f>+FACTURA!D39</f>
        <v>571.66</v>
      </c>
      <c r="D39" s="133">
        <v>0</v>
      </c>
      <c r="E39" s="162">
        <f t="shared" si="0"/>
        <v>571.66</v>
      </c>
      <c r="F39" s="162">
        <v>0</v>
      </c>
      <c r="G39" s="162">
        <f t="shared" si="1"/>
        <v>57.165999999999997</v>
      </c>
      <c r="H39" s="162">
        <f>+FACTURA!AG39-INGENIERIA!J39</f>
        <v>0</v>
      </c>
      <c r="I39" s="442">
        <v>0.09</v>
      </c>
      <c r="J39" s="162">
        <f t="shared" si="2"/>
        <v>57.256</v>
      </c>
      <c r="K39" s="162">
        <f t="shared" si="3"/>
        <v>514.404</v>
      </c>
      <c r="L39" s="442"/>
      <c r="M39" s="433" t="s">
        <v>62</v>
      </c>
      <c r="N39" s="432" t="s">
        <v>63</v>
      </c>
    </row>
    <row r="40" spans="1:14">
      <c r="A40" s="154" t="s">
        <v>64</v>
      </c>
      <c r="B40" s="123" t="s">
        <v>65</v>
      </c>
      <c r="C40" s="161">
        <f>+FACTURA!D40</f>
        <v>3763.86</v>
      </c>
      <c r="D40" s="133">
        <v>0</v>
      </c>
      <c r="E40" s="162">
        <f t="shared" si="0"/>
        <v>3763.86</v>
      </c>
      <c r="F40" s="162">
        <v>0</v>
      </c>
      <c r="G40" s="162">
        <f t="shared" si="1"/>
        <v>376.38600000000002</v>
      </c>
      <c r="H40" s="162">
        <f>+FACTURA!AG40-INGENIERIA!J40</f>
        <v>0</v>
      </c>
      <c r="I40" s="442">
        <v>7.0000000000000007E-2</v>
      </c>
      <c r="J40" s="162">
        <f t="shared" si="2"/>
        <v>376.45600000000002</v>
      </c>
      <c r="K40" s="162">
        <f t="shared" si="3"/>
        <v>3387.404</v>
      </c>
      <c r="L40" s="442"/>
      <c r="M40" s="433" t="s">
        <v>64</v>
      </c>
      <c r="N40" s="432" t="s">
        <v>65</v>
      </c>
    </row>
    <row r="41" spans="1:14">
      <c r="A41" s="154" t="s">
        <v>66</v>
      </c>
      <c r="B41" s="123" t="s">
        <v>67</v>
      </c>
      <c r="C41" s="161">
        <f>+FACTURA!D41</f>
        <v>4450.33</v>
      </c>
      <c r="D41" s="133">
        <v>0</v>
      </c>
      <c r="E41" s="162">
        <f t="shared" si="0"/>
        <v>4450.33</v>
      </c>
      <c r="F41" s="162">
        <v>0</v>
      </c>
      <c r="G41" s="162">
        <f t="shared" si="1"/>
        <v>445.03300000000002</v>
      </c>
      <c r="H41" s="162">
        <f>+FACTURA!AG41-INGENIERIA!J41</f>
        <v>0</v>
      </c>
      <c r="I41" s="445">
        <v>-0.1</v>
      </c>
      <c r="J41" s="162">
        <f t="shared" si="2"/>
        <v>444.93299999999999</v>
      </c>
      <c r="K41" s="162">
        <f t="shared" si="3"/>
        <v>4005.3969999999999</v>
      </c>
      <c r="L41" s="442"/>
      <c r="M41" s="433" t="s">
        <v>66</v>
      </c>
      <c r="N41" s="432" t="s">
        <v>67</v>
      </c>
    </row>
    <row r="42" spans="1:14">
      <c r="A42" s="154" t="s">
        <v>68</v>
      </c>
      <c r="B42" s="123" t="s">
        <v>69</v>
      </c>
      <c r="C42" s="161">
        <f>+FACTURA!D42</f>
        <v>0</v>
      </c>
      <c r="D42" s="133">
        <v>0</v>
      </c>
      <c r="E42" s="162">
        <f t="shared" si="0"/>
        <v>0</v>
      </c>
      <c r="F42" s="162">
        <v>0</v>
      </c>
      <c r="G42" s="162">
        <f t="shared" si="1"/>
        <v>0</v>
      </c>
      <c r="H42" s="162">
        <f>+FACTURA!AG42-INGENIERIA!J42</f>
        <v>0</v>
      </c>
      <c r="I42" s="280">
        <v>0</v>
      </c>
      <c r="J42" s="162">
        <f t="shared" si="2"/>
        <v>0</v>
      </c>
      <c r="K42" s="162">
        <f t="shared" si="3"/>
        <v>0</v>
      </c>
      <c r="L42" s="442"/>
    </row>
    <row r="43" spans="1:14" s="431" customFormat="1">
      <c r="A43" s="433"/>
      <c r="B43" s="400" t="s">
        <v>9132</v>
      </c>
      <c r="C43" s="161">
        <v>0</v>
      </c>
      <c r="D43" s="162">
        <v>0</v>
      </c>
      <c r="E43" s="162">
        <f t="shared" si="0"/>
        <v>0</v>
      </c>
      <c r="F43" s="162">
        <v>0</v>
      </c>
      <c r="G43" s="162">
        <v>0</v>
      </c>
      <c r="H43" s="162">
        <v>0</v>
      </c>
      <c r="I43" s="442">
        <v>0</v>
      </c>
      <c r="J43" s="162">
        <v>0</v>
      </c>
      <c r="K43" s="162">
        <f t="shared" si="3"/>
        <v>0</v>
      </c>
      <c r="L43" s="442"/>
    </row>
    <row r="44" spans="1:14">
      <c r="A44" s="154" t="s">
        <v>70</v>
      </c>
      <c r="B44" s="123" t="s">
        <v>71</v>
      </c>
      <c r="C44" s="161">
        <v>0</v>
      </c>
      <c r="D44" s="133">
        <v>0</v>
      </c>
      <c r="E44" s="162">
        <f t="shared" si="0"/>
        <v>0</v>
      </c>
      <c r="F44" s="162">
        <v>0</v>
      </c>
      <c r="G44" s="162">
        <f t="shared" si="1"/>
        <v>0</v>
      </c>
      <c r="H44" s="162">
        <f>+FACTURA!AG44-INGENIERIA!J44</f>
        <v>0</v>
      </c>
      <c r="I44" s="445">
        <v>0</v>
      </c>
      <c r="J44" s="162">
        <f t="shared" si="2"/>
        <v>0</v>
      </c>
      <c r="K44" s="162">
        <f t="shared" si="3"/>
        <v>0</v>
      </c>
      <c r="L44" s="450" t="s">
        <v>9131</v>
      </c>
      <c r="M44" s="433" t="s">
        <v>70</v>
      </c>
      <c r="N44" s="432" t="s">
        <v>71</v>
      </c>
    </row>
    <row r="45" spans="1:14">
      <c r="A45" s="154" t="s">
        <v>72</v>
      </c>
      <c r="B45" s="123" t="s">
        <v>73</v>
      </c>
      <c r="C45" s="161">
        <f>+FACTURA!D45</f>
        <v>0</v>
      </c>
      <c r="D45" s="133">
        <v>0</v>
      </c>
      <c r="E45" s="162">
        <f t="shared" si="0"/>
        <v>0</v>
      </c>
      <c r="F45" s="162">
        <v>0</v>
      </c>
      <c r="G45" s="162">
        <f t="shared" si="1"/>
        <v>0</v>
      </c>
      <c r="H45" s="162">
        <f>+FACTURA!AG45-INGENIERIA!J45</f>
        <v>0</v>
      </c>
      <c r="I45" s="280">
        <v>0</v>
      </c>
      <c r="J45" s="162">
        <f t="shared" si="2"/>
        <v>0</v>
      </c>
      <c r="K45" s="162">
        <f t="shared" si="3"/>
        <v>0</v>
      </c>
    </row>
    <row r="46" spans="1:14" s="296" customFormat="1">
      <c r="A46" s="298"/>
      <c r="B46" s="400" t="s">
        <v>9119</v>
      </c>
      <c r="C46" s="161">
        <f>+FACTURA!D46</f>
        <v>0</v>
      </c>
      <c r="D46" s="162"/>
      <c r="E46" s="442">
        <v>0</v>
      </c>
      <c r="F46" s="442">
        <v>0</v>
      </c>
      <c r="G46" s="162">
        <f t="shared" si="1"/>
        <v>0</v>
      </c>
      <c r="H46" s="162">
        <f>+FACTURA!AG46-INGENIERIA!J46</f>
        <v>0</v>
      </c>
      <c r="I46" s="442">
        <v>0</v>
      </c>
      <c r="J46" s="162">
        <f t="shared" si="2"/>
        <v>0</v>
      </c>
      <c r="K46" s="162">
        <f t="shared" si="3"/>
        <v>0</v>
      </c>
      <c r="L46" s="442"/>
    </row>
    <row r="47" spans="1:14">
      <c r="A47" s="154" t="s">
        <v>76</v>
      </c>
      <c r="B47" s="123" t="s">
        <v>77</v>
      </c>
      <c r="C47" s="161">
        <f>+FACTURA!D47</f>
        <v>637.87</v>
      </c>
      <c r="D47" s="133">
        <v>0</v>
      </c>
      <c r="E47" s="162">
        <f t="shared" si="0"/>
        <v>637.87</v>
      </c>
      <c r="F47" s="162">
        <v>0</v>
      </c>
      <c r="G47" s="162">
        <f t="shared" si="1"/>
        <v>63.787000000000006</v>
      </c>
      <c r="H47" s="162">
        <f>+FACTURA!AG47-INGENIERIA!J47</f>
        <v>0</v>
      </c>
      <c r="I47" s="442">
        <v>0.08</v>
      </c>
      <c r="J47" s="162">
        <f t="shared" si="2"/>
        <v>63.867000000000004</v>
      </c>
      <c r="K47" s="162">
        <f t="shared" si="3"/>
        <v>574.00300000000004</v>
      </c>
      <c r="L47" s="442"/>
      <c r="M47" s="433" t="s">
        <v>76</v>
      </c>
      <c r="N47" s="432" t="s">
        <v>77</v>
      </c>
    </row>
    <row r="48" spans="1:14">
      <c r="A48" s="154" t="s">
        <v>78</v>
      </c>
      <c r="B48" s="123" t="s">
        <v>79</v>
      </c>
      <c r="C48" s="161">
        <f>+FACTURA!D48</f>
        <v>5090.05</v>
      </c>
      <c r="D48" s="133">
        <v>0</v>
      </c>
      <c r="E48" s="162">
        <f t="shared" si="0"/>
        <v>5090.05</v>
      </c>
      <c r="F48" s="162">
        <v>0</v>
      </c>
      <c r="G48" s="162">
        <f t="shared" si="1"/>
        <v>509.00500000000005</v>
      </c>
      <c r="H48" s="162">
        <f>+FACTURA!AG48-INGENIERIA!J48</f>
        <v>0</v>
      </c>
      <c r="I48" s="442">
        <v>0.04</v>
      </c>
      <c r="J48" s="162">
        <f t="shared" si="2"/>
        <v>509.04500000000007</v>
      </c>
      <c r="K48" s="162">
        <f t="shared" si="3"/>
        <v>4581.0050000000001</v>
      </c>
      <c r="L48" s="442"/>
      <c r="M48" s="433" t="s">
        <v>78</v>
      </c>
      <c r="N48" s="432" t="s">
        <v>79</v>
      </c>
    </row>
    <row r="49" spans="1:14">
      <c r="A49" s="127"/>
      <c r="B49" s="126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4">
      <c r="A50" s="145"/>
      <c r="B50" s="134"/>
      <c r="C50" s="134" t="s">
        <v>80</v>
      </c>
      <c r="D50" s="134" t="s">
        <v>80</v>
      </c>
      <c r="E50" s="134" t="s">
        <v>80</v>
      </c>
      <c r="F50" s="134" t="s">
        <v>80</v>
      </c>
      <c r="G50" s="134" t="s">
        <v>80</v>
      </c>
      <c r="H50" s="134" t="s">
        <v>80</v>
      </c>
      <c r="I50" s="134" t="s">
        <v>80</v>
      </c>
      <c r="J50" s="134" t="s">
        <v>80</v>
      </c>
      <c r="K50" s="134" t="s">
        <v>80</v>
      </c>
      <c r="L50" s="134"/>
      <c r="M50" s="444" t="s">
        <v>9125</v>
      </c>
      <c r="N50" s="437"/>
    </row>
    <row r="51" spans="1:14">
      <c r="A51" s="146" t="s">
        <v>81</v>
      </c>
      <c r="B51" s="132" t="s">
        <v>82</v>
      </c>
      <c r="C51" s="163">
        <f>SUM(C13:C50)</f>
        <v>50363.500000000007</v>
      </c>
      <c r="D51" s="163">
        <f t="shared" ref="D51:F51" si="4">SUM(D13:D50)</f>
        <v>0</v>
      </c>
      <c r="E51" s="163">
        <f t="shared" si="4"/>
        <v>50363.500000000007</v>
      </c>
      <c r="F51" s="163">
        <f t="shared" si="4"/>
        <v>0</v>
      </c>
      <c r="G51" s="163">
        <f>SUM(G13:G50)</f>
        <v>5036.3500000000004</v>
      </c>
      <c r="H51" s="163">
        <f t="shared" ref="H51:K51" si="5">SUM(H13:H50)</f>
        <v>0</v>
      </c>
      <c r="I51" s="163">
        <f t="shared" si="5"/>
        <v>0.33999999999999997</v>
      </c>
      <c r="J51" s="163">
        <f t="shared" si="5"/>
        <v>5036.6900000000005</v>
      </c>
      <c r="K51" s="163">
        <f t="shared" si="5"/>
        <v>45326.81</v>
      </c>
      <c r="L51" s="163"/>
      <c r="M51" s="431"/>
      <c r="N51" s="431"/>
    </row>
    <row r="52" spans="1:14">
      <c r="A52" s="137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419"/>
      <c r="N52" s="418"/>
    </row>
    <row r="53" spans="1:14">
      <c r="J53" t="s">
        <v>9092</v>
      </c>
      <c r="K53" s="200">
        <f>+C62</f>
        <v>6889.829999999999</v>
      </c>
      <c r="L53" s="200"/>
      <c r="M53" s="443"/>
      <c r="N53" s="437"/>
    </row>
    <row r="54" spans="1:14">
      <c r="M54" s="444"/>
      <c r="N54" s="432"/>
    </row>
    <row r="55" spans="1:14">
      <c r="G55" s="130"/>
      <c r="H55" s="130"/>
      <c r="K55" s="200">
        <f>+K53+C51</f>
        <v>57253.330000000009</v>
      </c>
      <c r="L55" s="200"/>
      <c r="M55" s="419"/>
      <c r="N55" s="418"/>
    </row>
    <row r="56" spans="1:14">
      <c r="A56" t="s">
        <v>9095</v>
      </c>
      <c r="G56" s="130"/>
      <c r="H56" s="130"/>
      <c r="K56" s="293">
        <f>+FACTURA!W64-SINDICATO!K55</f>
        <v>-57253.330000000009</v>
      </c>
      <c r="L56" s="293"/>
    </row>
    <row r="57" spans="1:14">
      <c r="G57" s="130"/>
      <c r="H57" s="130"/>
      <c r="M57" s="290"/>
      <c r="N57" s="290"/>
    </row>
    <row r="58" spans="1:14" s="290" customFormat="1">
      <c r="A58" s="286" t="s">
        <v>32</v>
      </c>
      <c r="B58" s="287" t="s">
        <v>33</v>
      </c>
      <c r="C58" s="288">
        <v>1512.2400000000002</v>
      </c>
      <c r="D58" s="289">
        <v>0</v>
      </c>
      <c r="E58" s="289">
        <v>1512.2400000000002</v>
      </c>
      <c r="F58" s="289">
        <v>0</v>
      </c>
      <c r="G58" s="289">
        <v>151.22400000000002</v>
      </c>
      <c r="H58" s="289">
        <v>0</v>
      </c>
      <c r="J58" s="289">
        <v>151.22400000000002</v>
      </c>
      <c r="K58" s="289">
        <v>1361.0160000000003</v>
      </c>
      <c r="L58" s="289"/>
    </row>
    <row r="59" spans="1:14" s="290" customFormat="1">
      <c r="A59" s="286" t="s">
        <v>44</v>
      </c>
      <c r="B59" s="291" t="s">
        <v>45</v>
      </c>
      <c r="C59" s="288">
        <v>4113.6399999999994</v>
      </c>
      <c r="D59" s="289">
        <v>0</v>
      </c>
      <c r="E59" s="289">
        <v>4113.6399999999994</v>
      </c>
      <c r="F59" s="289">
        <v>0</v>
      </c>
      <c r="G59" s="289">
        <v>411.36399999999998</v>
      </c>
      <c r="H59" s="289">
        <v>0</v>
      </c>
      <c r="J59" s="289">
        <v>411.36399999999998</v>
      </c>
      <c r="K59" s="289">
        <v>3702.2759999999994</v>
      </c>
      <c r="L59" s="289"/>
    </row>
    <row r="60" spans="1:14" s="290" customFormat="1">
      <c r="A60" s="286" t="s">
        <v>56</v>
      </c>
      <c r="B60" s="287" t="s">
        <v>57</v>
      </c>
      <c r="C60" s="288">
        <v>1263.95</v>
      </c>
      <c r="D60" s="289">
        <v>0</v>
      </c>
      <c r="E60" s="289">
        <v>1263.95</v>
      </c>
      <c r="F60" s="289">
        <v>0</v>
      </c>
      <c r="G60" s="289">
        <v>126.39500000000001</v>
      </c>
      <c r="H60" s="289">
        <v>0</v>
      </c>
      <c r="J60" s="289">
        <v>126.39500000000001</v>
      </c>
      <c r="K60" s="289">
        <v>1137.5550000000001</v>
      </c>
      <c r="L60" s="289"/>
      <c r="M60"/>
      <c r="N60"/>
    </row>
    <row r="61" spans="1:14">
      <c r="G61" s="130"/>
      <c r="H61" s="130"/>
    </row>
    <row r="62" spans="1:14">
      <c r="A62" s="286" t="s">
        <v>9094</v>
      </c>
      <c r="B62" s="290"/>
      <c r="C62" s="292">
        <f>SUM(C58:C61)</f>
        <v>6889.829999999999</v>
      </c>
      <c r="D62" s="292">
        <f t="shared" ref="D62:K62" si="6">SUM(D58:D61)</f>
        <v>0</v>
      </c>
      <c r="E62" s="430">
        <f>SUM(E58:E61)</f>
        <v>6889.829999999999</v>
      </c>
      <c r="F62" s="292">
        <f t="shared" si="6"/>
        <v>0</v>
      </c>
      <c r="G62" s="292">
        <f t="shared" si="6"/>
        <v>688.98299999999995</v>
      </c>
      <c r="H62" s="292">
        <f t="shared" si="6"/>
        <v>0</v>
      </c>
      <c r="I62" s="292">
        <f t="shared" si="6"/>
        <v>0</v>
      </c>
      <c r="J62" s="292">
        <f t="shared" si="6"/>
        <v>688.98299999999995</v>
      </c>
      <c r="K62" s="292">
        <f t="shared" si="6"/>
        <v>6200.8469999999998</v>
      </c>
      <c r="L62" s="292"/>
    </row>
  </sheetData>
  <sortState ref="M13:T29">
    <sortCondition ref="N13:N29"/>
  </sortState>
  <mergeCells count="1">
    <mergeCell ref="B1:D1"/>
  </mergeCells>
  <pageMargins left="0.31496062992125984" right="0.31496062992125984" top="0.19685039370078741" bottom="0.15748031496062992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85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7"/>
      <c r="B1" s="157"/>
      <c r="C1" s="157"/>
      <c r="D1" s="169" t="s">
        <v>221</v>
      </c>
      <c r="E1" s="158"/>
      <c r="F1" s="158"/>
      <c r="G1" s="157"/>
      <c r="H1" s="199"/>
      <c r="I1" s="169" t="s">
        <v>215</v>
      </c>
      <c r="J1" s="157"/>
      <c r="K1" s="170"/>
      <c r="M1" t="s">
        <v>9102</v>
      </c>
    </row>
    <row r="2" spans="1:19" ht="15.75">
      <c r="A2" s="157"/>
      <c r="B2" s="157"/>
      <c r="C2" s="157"/>
      <c r="D2" s="171" t="s">
        <v>3</v>
      </c>
      <c r="F2" s="171"/>
      <c r="G2" s="171"/>
      <c r="H2" s="171"/>
      <c r="I2" s="171" t="s">
        <v>3</v>
      </c>
      <c r="K2" s="170"/>
      <c r="M2" t="s">
        <v>9103</v>
      </c>
    </row>
    <row r="3" spans="1:19">
      <c r="A3" s="157"/>
      <c r="B3" s="157"/>
      <c r="C3" s="157"/>
      <c r="D3" s="172" t="str">
        <f>+INGENIERIA!B4</f>
        <v>Periodo 45 al 45 Semanal del 02/11/2016 al 08/11/2016</v>
      </c>
      <c r="F3" s="173"/>
      <c r="G3" s="173"/>
      <c r="H3" s="173"/>
      <c r="I3" s="173" t="str">
        <f>+D3</f>
        <v>Periodo 45 al 45 Semanal del 02/11/2016 al 08/11/2016</v>
      </c>
      <c r="K3" s="174"/>
    </row>
    <row r="4" spans="1:19">
      <c r="A4" s="157"/>
      <c r="B4" s="157"/>
      <c r="C4" s="157"/>
      <c r="D4" s="201"/>
      <c r="F4" s="201"/>
      <c r="G4" s="201"/>
      <c r="H4" s="201"/>
      <c r="I4" s="175"/>
      <c r="K4" s="175"/>
    </row>
    <row r="5" spans="1:19">
      <c r="A5" s="157"/>
      <c r="B5" s="157"/>
      <c r="C5" s="157"/>
      <c r="D5" s="170" t="s">
        <v>222</v>
      </c>
      <c r="F5" s="157"/>
      <c r="G5" s="170"/>
      <c r="H5" s="170"/>
      <c r="I5" s="170"/>
      <c r="K5" s="170" t="s">
        <v>113</v>
      </c>
    </row>
    <row r="6" spans="1:19">
      <c r="A6" s="157"/>
      <c r="B6" s="157"/>
      <c r="C6" s="157"/>
      <c r="D6" s="170"/>
      <c r="E6" s="170"/>
      <c r="F6" s="170"/>
      <c r="G6" s="170"/>
      <c r="H6" s="170"/>
      <c r="I6" s="170"/>
      <c r="J6" s="170"/>
      <c r="K6" s="170"/>
    </row>
    <row r="7" spans="1:19" ht="15.75" thickBot="1">
      <c r="A7" s="157"/>
      <c r="B7" s="157"/>
      <c r="C7" s="157"/>
      <c r="D7" s="176"/>
      <c r="E7" s="176"/>
      <c r="F7" s="176"/>
      <c r="G7" s="176"/>
      <c r="H7" s="176"/>
      <c r="I7" s="176"/>
      <c r="J7" s="176"/>
      <c r="K7" s="176"/>
    </row>
    <row r="8" spans="1:19">
      <c r="A8" s="157"/>
      <c r="B8" s="157"/>
      <c r="C8" s="157"/>
      <c r="D8" s="177" t="s">
        <v>223</v>
      </c>
      <c r="E8" s="178" t="s">
        <v>224</v>
      </c>
      <c r="F8" s="177" t="s">
        <v>225</v>
      </c>
      <c r="G8" s="176"/>
      <c r="H8" s="177" t="s">
        <v>9104</v>
      </c>
      <c r="I8" s="177" t="s">
        <v>223</v>
      </c>
      <c r="J8" s="178" t="s">
        <v>224</v>
      </c>
      <c r="K8" s="177" t="s">
        <v>225</v>
      </c>
    </row>
    <row r="9" spans="1:19">
      <c r="A9" s="179" t="s">
        <v>226</v>
      </c>
      <c r="B9" s="179" t="s">
        <v>19</v>
      </c>
      <c r="C9" s="157" t="str">
        <f>IF(B9=F46,"SI","NO")</f>
        <v>SI</v>
      </c>
    </row>
    <row r="10" spans="1:19">
      <c r="A10" s="179" t="s">
        <v>123</v>
      </c>
      <c r="B10" s="179" t="s">
        <v>21</v>
      </c>
      <c r="C10" s="199" t="str">
        <f t="shared" ref="C10:C26" si="0">IF(B10=F10,"SI","NO")</f>
        <v>SI</v>
      </c>
      <c r="D10" s="179" t="s">
        <v>123</v>
      </c>
      <c r="E10" s="236">
        <v>1019.6</v>
      </c>
      <c r="F10" s="235" t="s">
        <v>21</v>
      </c>
      <c r="G10" s="220" t="str">
        <f t="shared" ref="G10:G37" si="1">IF(F10=K10,"SI","NO")</f>
        <v>NO</v>
      </c>
      <c r="I10" s="179"/>
      <c r="J10" s="162"/>
      <c r="K10" s="123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9" t="s">
        <v>126</v>
      </c>
      <c r="B11" s="179" t="s">
        <v>23</v>
      </c>
      <c r="C11" s="199" t="str">
        <f t="shared" si="0"/>
        <v>SI</v>
      </c>
      <c r="D11" s="179" t="s">
        <v>126</v>
      </c>
      <c r="E11" s="236">
        <v>339.64</v>
      </c>
      <c r="F11" s="235" t="s">
        <v>23</v>
      </c>
      <c r="G11" s="220" t="str">
        <f t="shared" si="1"/>
        <v>NO</v>
      </c>
      <c r="H11" s="285" t="s">
        <v>998</v>
      </c>
      <c r="I11" s="285" t="s">
        <v>999</v>
      </c>
      <c r="J11" s="285">
        <v>9410.9959999999992</v>
      </c>
      <c r="K11" s="285" t="s">
        <v>21</v>
      </c>
      <c r="L11" s="272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85" t="s">
        <v>998</v>
      </c>
      <c r="S11" s="285" t="s">
        <v>999</v>
      </c>
    </row>
    <row r="12" spans="1:19">
      <c r="A12" s="179" t="s">
        <v>130</v>
      </c>
      <c r="B12" s="179" t="s">
        <v>25</v>
      </c>
      <c r="C12" s="199" t="str">
        <f t="shared" si="0"/>
        <v>SI</v>
      </c>
      <c r="D12" s="179" t="s">
        <v>130</v>
      </c>
      <c r="E12" s="236">
        <v>1560.8</v>
      </c>
      <c r="F12" s="235" t="s">
        <v>25</v>
      </c>
      <c r="G12" s="220" t="str">
        <f t="shared" si="1"/>
        <v>NO</v>
      </c>
      <c r="H12" s="285" t="s">
        <v>966</v>
      </c>
      <c r="I12" s="285" t="s">
        <v>967</v>
      </c>
      <c r="J12" s="285">
        <v>10343.398999999999</v>
      </c>
      <c r="K12" s="285" t="s">
        <v>31</v>
      </c>
      <c r="L12" s="272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85" t="s">
        <v>966</v>
      </c>
      <c r="S12" s="285" t="s">
        <v>967</v>
      </c>
    </row>
    <row r="13" spans="1:19">
      <c r="A13" s="179" t="s">
        <v>231</v>
      </c>
      <c r="B13" s="179" t="s">
        <v>27</v>
      </c>
      <c r="C13" s="199" t="str">
        <f t="shared" si="0"/>
        <v>SI</v>
      </c>
      <c r="D13" s="179" t="s">
        <v>231</v>
      </c>
      <c r="E13" s="236">
        <v>319.79999999999995</v>
      </c>
      <c r="F13" s="235" t="s">
        <v>27</v>
      </c>
      <c r="G13" s="220" t="str">
        <f t="shared" si="1"/>
        <v>NO</v>
      </c>
      <c r="H13" s="285" t="s">
        <v>1000</v>
      </c>
      <c r="I13" s="285" t="s">
        <v>1001</v>
      </c>
      <c r="J13" s="285">
        <v>19252.995999999999</v>
      </c>
      <c r="K13" s="285" t="s">
        <v>35</v>
      </c>
      <c r="L13" s="272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85" t="s">
        <v>1000</v>
      </c>
      <c r="S13" s="285" t="s">
        <v>1001</v>
      </c>
    </row>
    <row r="14" spans="1:19">
      <c r="A14" s="179" t="s">
        <v>135</v>
      </c>
      <c r="B14" s="179" t="s">
        <v>29</v>
      </c>
      <c r="C14" s="199" t="str">
        <f t="shared" si="0"/>
        <v>SI</v>
      </c>
      <c r="D14" s="179" t="s">
        <v>135</v>
      </c>
      <c r="E14" s="236">
        <v>1019.6</v>
      </c>
      <c r="F14" s="235" t="s">
        <v>29</v>
      </c>
      <c r="G14" s="220" t="str">
        <f t="shared" si="1"/>
        <v>NO</v>
      </c>
      <c r="H14" s="285" t="s">
        <v>7737</v>
      </c>
      <c r="I14" s="285" t="s">
        <v>7738</v>
      </c>
      <c r="J14" s="285">
        <v>1742.8010000000002</v>
      </c>
      <c r="K14" s="285" t="s">
        <v>37</v>
      </c>
      <c r="L14" s="272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85" t="s">
        <v>7737</v>
      </c>
      <c r="S14" s="285" t="s">
        <v>7738</v>
      </c>
    </row>
    <row r="15" spans="1:19">
      <c r="A15" s="179" t="s">
        <v>233</v>
      </c>
      <c r="B15" s="179" t="s">
        <v>31</v>
      </c>
      <c r="C15" s="199" t="str">
        <f t="shared" si="0"/>
        <v>SI</v>
      </c>
      <c r="D15" s="179" t="s">
        <v>233</v>
      </c>
      <c r="E15" s="236">
        <v>1019.8</v>
      </c>
      <c r="F15" s="235" t="s">
        <v>31</v>
      </c>
      <c r="G15" s="220" t="str">
        <f t="shared" si="1"/>
        <v>NO</v>
      </c>
      <c r="H15" s="285" t="s">
        <v>992</v>
      </c>
      <c r="I15" s="285" t="s">
        <v>993</v>
      </c>
      <c r="J15" s="285">
        <v>14.196</v>
      </c>
      <c r="K15" s="285" t="s">
        <v>43</v>
      </c>
      <c r="L15" s="272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85" t="s">
        <v>992</v>
      </c>
      <c r="S15" s="285" t="s">
        <v>993</v>
      </c>
    </row>
    <row r="16" spans="1:19">
      <c r="A16" s="179" t="s">
        <v>139</v>
      </c>
      <c r="B16" s="179" t="s">
        <v>33</v>
      </c>
      <c r="C16" s="199" t="str">
        <f t="shared" si="0"/>
        <v>SI</v>
      </c>
      <c r="D16" s="179" t="s">
        <v>139</v>
      </c>
      <c r="E16" s="236">
        <v>3795.3900000000003</v>
      </c>
      <c r="F16" s="235" t="s">
        <v>33</v>
      </c>
      <c r="G16" s="220" t="str">
        <f t="shared" si="1"/>
        <v>NO</v>
      </c>
      <c r="H16" s="285" t="s">
        <v>974</v>
      </c>
      <c r="I16" s="285" t="s">
        <v>975</v>
      </c>
      <c r="J16" s="285">
        <v>1766.6020000000001</v>
      </c>
      <c r="K16" s="285" t="s">
        <v>47</v>
      </c>
      <c r="L16" s="272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85" t="s">
        <v>974</v>
      </c>
      <c r="S16" s="285" t="s">
        <v>975</v>
      </c>
    </row>
    <row r="17" spans="1:19">
      <c r="A17" s="179" t="s">
        <v>142</v>
      </c>
      <c r="B17" s="179" t="s">
        <v>35</v>
      </c>
      <c r="C17" s="199" t="str">
        <f t="shared" si="0"/>
        <v>SI</v>
      </c>
      <c r="D17" s="179" t="s">
        <v>142</v>
      </c>
      <c r="E17" s="236">
        <v>1019.6</v>
      </c>
      <c r="F17" s="235" t="s">
        <v>35</v>
      </c>
      <c r="G17" s="220" t="str">
        <f t="shared" si="1"/>
        <v>NO</v>
      </c>
      <c r="H17" s="285" t="s">
        <v>968</v>
      </c>
      <c r="I17" s="285" t="s">
        <v>969</v>
      </c>
      <c r="J17" s="285">
        <v>2700.201</v>
      </c>
      <c r="K17" s="285" t="s">
        <v>49</v>
      </c>
      <c r="L17" s="272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85" t="s">
        <v>968</v>
      </c>
      <c r="S17" s="285" t="s">
        <v>969</v>
      </c>
    </row>
    <row r="18" spans="1:19">
      <c r="A18" s="179" t="s">
        <v>147</v>
      </c>
      <c r="B18" s="179" t="s">
        <v>37</v>
      </c>
      <c r="C18" s="199" t="str">
        <f t="shared" si="0"/>
        <v>SI</v>
      </c>
      <c r="D18" s="179" t="s">
        <v>147</v>
      </c>
      <c r="E18" s="236">
        <v>1134</v>
      </c>
      <c r="F18" s="235" t="s">
        <v>37</v>
      </c>
      <c r="G18" s="220" t="str">
        <f t="shared" si="1"/>
        <v>NO</v>
      </c>
      <c r="H18" s="285" t="s">
        <v>980</v>
      </c>
      <c r="I18" s="285" t="s">
        <v>981</v>
      </c>
      <c r="J18" s="285">
        <v>1486.2049999999999</v>
      </c>
      <c r="K18" s="285" t="s">
        <v>53</v>
      </c>
      <c r="L18" s="272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85" t="s">
        <v>980</v>
      </c>
      <c r="S18" s="285" t="s">
        <v>981</v>
      </c>
    </row>
    <row r="19" spans="1:19">
      <c r="A19" s="179" t="s">
        <v>150</v>
      </c>
      <c r="B19" s="179" t="s">
        <v>39</v>
      </c>
      <c r="C19" s="199" t="str">
        <f t="shared" si="0"/>
        <v>SI</v>
      </c>
      <c r="D19" s="179" t="s">
        <v>150</v>
      </c>
      <c r="E19" s="236">
        <v>871.2</v>
      </c>
      <c r="F19" s="235" t="s">
        <v>39</v>
      </c>
      <c r="G19" s="220" t="str">
        <f t="shared" si="1"/>
        <v>NO</v>
      </c>
      <c r="H19" s="285" t="s">
        <v>956</v>
      </c>
      <c r="I19" s="285" t="s">
        <v>957</v>
      </c>
      <c r="J19" s="285">
        <v>1577.597</v>
      </c>
      <c r="K19" s="285" t="s">
        <v>59</v>
      </c>
      <c r="L19" s="272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85" t="s">
        <v>956</v>
      </c>
      <c r="S19" s="285" t="s">
        <v>957</v>
      </c>
    </row>
    <row r="20" spans="1:19">
      <c r="A20" s="179" t="s">
        <v>152</v>
      </c>
      <c r="B20" s="183" t="s">
        <v>41</v>
      </c>
      <c r="C20" s="199" t="str">
        <f t="shared" si="0"/>
        <v>SI</v>
      </c>
      <c r="D20" s="179" t="s">
        <v>152</v>
      </c>
      <c r="E20" s="236">
        <v>1019.6</v>
      </c>
      <c r="F20" s="235" t="s">
        <v>41</v>
      </c>
      <c r="G20" s="220" t="str">
        <f t="shared" si="1"/>
        <v>NO</v>
      </c>
      <c r="H20" s="285" t="s">
        <v>952</v>
      </c>
      <c r="I20" s="285" t="s">
        <v>953</v>
      </c>
      <c r="J20" s="285">
        <v>900</v>
      </c>
      <c r="K20" s="285" t="s">
        <v>61</v>
      </c>
      <c r="L20" s="272" t="str">
        <f t="shared" si="2"/>
        <v>no</v>
      </c>
      <c r="M20" t="s">
        <v>9087</v>
      </c>
      <c r="N20">
        <v>1019.6</v>
      </c>
      <c r="P20" s="272" t="s">
        <v>61</v>
      </c>
      <c r="Q20" s="272">
        <v>900</v>
      </c>
      <c r="R20" s="285" t="s">
        <v>952</v>
      </c>
      <c r="S20" s="285" t="s">
        <v>953</v>
      </c>
    </row>
    <row r="21" spans="1:19">
      <c r="A21" s="179" t="s">
        <v>155</v>
      </c>
      <c r="B21" s="179" t="s">
        <v>43</v>
      </c>
      <c r="C21" s="199" t="str">
        <f t="shared" si="0"/>
        <v>SI</v>
      </c>
      <c r="D21" s="179" t="s">
        <v>155</v>
      </c>
      <c r="E21" s="236">
        <v>1019.6</v>
      </c>
      <c r="F21" s="235" t="s">
        <v>43</v>
      </c>
      <c r="G21" s="220" t="str">
        <f t="shared" si="1"/>
        <v>NO</v>
      </c>
      <c r="H21" s="285" t="s">
        <v>1004</v>
      </c>
      <c r="I21" s="285" t="s">
        <v>1005</v>
      </c>
      <c r="J21" s="285">
        <v>7938.2030000000004</v>
      </c>
      <c r="K21" s="285" t="s">
        <v>65</v>
      </c>
      <c r="L21" s="272" t="str">
        <f t="shared" si="2"/>
        <v>si</v>
      </c>
      <c r="M21" t="s">
        <v>43</v>
      </c>
      <c r="N21">
        <v>1019.6</v>
      </c>
      <c r="P21" s="272" t="s">
        <v>65</v>
      </c>
      <c r="Q21" s="272">
        <v>7938.2030000000004</v>
      </c>
      <c r="R21" s="285" t="s">
        <v>1004</v>
      </c>
      <c r="S21" s="285" t="s">
        <v>1005</v>
      </c>
    </row>
    <row r="22" spans="1:19">
      <c r="A22" s="182" t="s">
        <v>234</v>
      </c>
      <c r="B22" s="157" t="s">
        <v>45</v>
      </c>
      <c r="C22" s="199" t="str">
        <f t="shared" si="0"/>
        <v>SI</v>
      </c>
      <c r="D22" s="182" t="s">
        <v>234</v>
      </c>
      <c r="E22" s="236">
        <v>3446</v>
      </c>
      <c r="F22" s="235" t="s">
        <v>45</v>
      </c>
      <c r="G22" s="220" t="str">
        <f t="shared" si="1"/>
        <v>NO</v>
      </c>
      <c r="H22" s="285" t="s">
        <v>7735</v>
      </c>
      <c r="I22" s="285" t="s">
        <v>7736</v>
      </c>
      <c r="J22" s="285">
        <v>950.60400000000004</v>
      </c>
      <c r="K22" s="285" t="s">
        <v>69</v>
      </c>
      <c r="L22" s="272" t="str">
        <f t="shared" si="2"/>
        <v>si</v>
      </c>
      <c r="M22" t="s">
        <v>45</v>
      </c>
      <c r="N22">
        <v>3446</v>
      </c>
      <c r="P22" s="272" t="s">
        <v>69</v>
      </c>
      <c r="Q22" s="272">
        <v>950.60400000000004</v>
      </c>
      <c r="R22" s="285" t="s">
        <v>7735</v>
      </c>
      <c r="S22" s="285" t="s">
        <v>7736</v>
      </c>
    </row>
    <row r="23" spans="1:19">
      <c r="A23" s="179" t="s">
        <v>157</v>
      </c>
      <c r="B23" s="179" t="s">
        <v>47</v>
      </c>
      <c r="C23" s="199" t="str">
        <f t="shared" si="0"/>
        <v>SI</v>
      </c>
      <c r="D23" s="179" t="s">
        <v>157</v>
      </c>
      <c r="E23" s="236">
        <v>1134</v>
      </c>
      <c r="F23" s="235" t="s">
        <v>47</v>
      </c>
      <c r="G23" s="220" t="str">
        <f t="shared" si="1"/>
        <v>NO</v>
      </c>
      <c r="H23" s="285" t="s">
        <v>7732</v>
      </c>
      <c r="I23" s="285" t="s">
        <v>7734</v>
      </c>
      <c r="J23" s="285">
        <v>824.60399999999993</v>
      </c>
      <c r="K23" s="285" t="s">
        <v>71</v>
      </c>
      <c r="L23" s="272" t="str">
        <f t="shared" si="2"/>
        <v>si</v>
      </c>
      <c r="M23" t="s">
        <v>47</v>
      </c>
      <c r="N23">
        <v>1134</v>
      </c>
      <c r="P23" s="272" t="s">
        <v>71</v>
      </c>
      <c r="Q23" s="272">
        <v>824.60399999999993</v>
      </c>
      <c r="R23" s="285" t="s">
        <v>7732</v>
      </c>
      <c r="S23" s="285" t="s">
        <v>7734</v>
      </c>
    </row>
    <row r="24" spans="1:19">
      <c r="A24" s="179" t="s">
        <v>160</v>
      </c>
      <c r="B24" s="179" t="s">
        <v>49</v>
      </c>
      <c r="C24" s="199" t="str">
        <f t="shared" si="0"/>
        <v>SI</v>
      </c>
      <c r="D24" s="179" t="s">
        <v>160</v>
      </c>
      <c r="E24" s="236">
        <v>1019.6</v>
      </c>
      <c r="F24" s="235" t="s">
        <v>49</v>
      </c>
      <c r="G24" s="220" t="str">
        <f t="shared" si="1"/>
        <v>NO</v>
      </c>
      <c r="H24" s="285" t="s">
        <v>970</v>
      </c>
      <c r="I24" s="285" t="s">
        <v>971</v>
      </c>
      <c r="J24" s="285">
        <v>900</v>
      </c>
      <c r="K24" s="285" t="s">
        <v>79</v>
      </c>
      <c r="L24" s="272" t="str">
        <f t="shared" si="2"/>
        <v>si</v>
      </c>
      <c r="M24" t="s">
        <v>49</v>
      </c>
      <c r="N24">
        <v>1019.6</v>
      </c>
      <c r="P24" s="272" t="s">
        <v>79</v>
      </c>
      <c r="Q24" s="272">
        <v>900</v>
      </c>
      <c r="R24" s="285" t="s">
        <v>970</v>
      </c>
      <c r="S24" s="285" t="s">
        <v>971</v>
      </c>
    </row>
    <row r="25" spans="1:19">
      <c r="A25" s="179" t="s">
        <v>163</v>
      </c>
      <c r="B25" s="179" t="s">
        <v>51</v>
      </c>
      <c r="C25" s="199" t="str">
        <f t="shared" si="0"/>
        <v>SI</v>
      </c>
      <c r="D25" s="179" t="s">
        <v>163</v>
      </c>
      <c r="E25" s="236">
        <v>871.14</v>
      </c>
      <c r="F25" s="235" t="s">
        <v>51</v>
      </c>
      <c r="G25" s="220" t="str">
        <f t="shared" si="1"/>
        <v>NO</v>
      </c>
      <c r="I25" s="179"/>
      <c r="J25" s="162"/>
      <c r="K25" s="123"/>
      <c r="L25" s="272" t="str">
        <f t="shared" si="2"/>
        <v>si</v>
      </c>
      <c r="M25" t="s">
        <v>51</v>
      </c>
      <c r="N25">
        <v>871.14</v>
      </c>
    </row>
    <row r="26" spans="1:19">
      <c r="A26" s="179" t="s">
        <v>166</v>
      </c>
      <c r="B26" s="179" t="s">
        <v>53</v>
      </c>
      <c r="C26" s="199" t="str">
        <f t="shared" si="0"/>
        <v>SI</v>
      </c>
      <c r="D26" s="179" t="s">
        <v>166</v>
      </c>
      <c r="E26" s="236">
        <v>1134.2</v>
      </c>
      <c r="F26" s="235" t="s">
        <v>53</v>
      </c>
      <c r="G26" s="220" t="str">
        <f t="shared" si="1"/>
        <v>NO</v>
      </c>
      <c r="H26" s="285" t="s">
        <v>9105</v>
      </c>
      <c r="I26" s="179"/>
      <c r="J26" s="162">
        <f>SUM(J11:J25)</f>
        <v>59808.404000000002</v>
      </c>
      <c r="K26" s="123" t="s">
        <v>9106</v>
      </c>
      <c r="L26" s="272" t="str">
        <f t="shared" si="2"/>
        <v>si</v>
      </c>
      <c r="M26" t="s">
        <v>53</v>
      </c>
      <c r="N26">
        <v>1134.2</v>
      </c>
      <c r="P26" s="272"/>
      <c r="Q26" s="272"/>
    </row>
    <row r="27" spans="1:19">
      <c r="A27" s="179" t="s">
        <v>235</v>
      </c>
      <c r="B27" s="179" t="s">
        <v>55</v>
      </c>
      <c r="C27" s="199" t="str">
        <f>IF(B27=F47,"SI","NO")</f>
        <v>SI</v>
      </c>
      <c r="D27" s="179" t="s">
        <v>227</v>
      </c>
      <c r="E27" s="236">
        <v>3796.2000000000003</v>
      </c>
      <c r="F27" s="235" t="s">
        <v>57</v>
      </c>
      <c r="G27" s="220" t="str">
        <f t="shared" si="1"/>
        <v>NO</v>
      </c>
      <c r="I27" s="179"/>
      <c r="J27" s="162"/>
      <c r="K27" s="123"/>
      <c r="L27" s="272" t="str">
        <f t="shared" si="2"/>
        <v>si</v>
      </c>
      <c r="M27" t="s">
        <v>57</v>
      </c>
      <c r="N27">
        <v>3796.2000000000003</v>
      </c>
    </row>
    <row r="28" spans="1:19">
      <c r="A28" s="179" t="s">
        <v>227</v>
      </c>
      <c r="B28" s="179" t="s">
        <v>57</v>
      </c>
      <c r="C28" s="199" t="str">
        <f t="shared" ref="C28:C37" si="3">IF(B28=F27,"SI","NO")</f>
        <v>SI</v>
      </c>
      <c r="D28" s="179" t="s">
        <v>232</v>
      </c>
      <c r="E28" s="236">
        <v>1019.6</v>
      </c>
      <c r="F28" s="235" t="s">
        <v>59</v>
      </c>
      <c r="G28" s="220" t="str">
        <f t="shared" si="1"/>
        <v>NO</v>
      </c>
      <c r="I28" s="179"/>
      <c r="J28" s="162"/>
      <c r="K28" s="123"/>
      <c r="L28" s="272" t="str">
        <f t="shared" si="2"/>
        <v>si</v>
      </c>
      <c r="M28" t="s">
        <v>59</v>
      </c>
      <c r="N28">
        <v>1019.6</v>
      </c>
    </row>
    <row r="29" spans="1:19">
      <c r="A29" s="179" t="s">
        <v>232</v>
      </c>
      <c r="B29" s="179" t="s">
        <v>59</v>
      </c>
      <c r="C29" s="199" t="str">
        <f t="shared" si="3"/>
        <v>SI</v>
      </c>
      <c r="D29" s="182" t="s">
        <v>230</v>
      </c>
      <c r="E29" s="236">
        <v>119.61999999999989</v>
      </c>
      <c r="F29" s="235" t="s">
        <v>61</v>
      </c>
      <c r="G29" s="220" t="str">
        <f>IF(F29=J29,"SI","NO")</f>
        <v>NO</v>
      </c>
      <c r="J29" s="285">
        <v>3270.3989999999999</v>
      </c>
      <c r="K29" s="285" t="s">
        <v>19</v>
      </c>
      <c r="L29" s="272" t="str">
        <f t="shared" si="2"/>
        <v>si</v>
      </c>
      <c r="M29" t="s">
        <v>61</v>
      </c>
      <c r="N29">
        <v>119.61999999999989</v>
      </c>
    </row>
    <row r="30" spans="1:19">
      <c r="A30" s="182" t="s">
        <v>230</v>
      </c>
      <c r="B30" s="157" t="s">
        <v>171</v>
      </c>
      <c r="C30" s="199" t="str">
        <f t="shared" si="3"/>
        <v>SI</v>
      </c>
      <c r="D30" s="198">
        <v>1133977021</v>
      </c>
      <c r="E30" s="236">
        <v>804.6</v>
      </c>
      <c r="F30" s="235" t="s">
        <v>63</v>
      </c>
      <c r="G30" s="220" t="str">
        <f>IF(F30=J30,"SI","NO")</f>
        <v>NO</v>
      </c>
      <c r="J30" s="285">
        <v>2526.404</v>
      </c>
      <c r="K30" s="285" t="s">
        <v>55</v>
      </c>
      <c r="L30" s="272" t="str">
        <f t="shared" si="2"/>
        <v>si</v>
      </c>
      <c r="M30" t="s">
        <v>63</v>
      </c>
      <c r="N30">
        <v>804.6</v>
      </c>
    </row>
    <row r="31" spans="1:19">
      <c r="A31" s="198">
        <v>1133977021</v>
      </c>
      <c r="B31" s="153" t="s">
        <v>63</v>
      </c>
      <c r="C31" s="199" t="str">
        <f t="shared" si="3"/>
        <v>SI</v>
      </c>
      <c r="D31" s="179" t="s">
        <v>175</v>
      </c>
      <c r="E31" s="236">
        <v>1019.6</v>
      </c>
      <c r="F31" s="235" t="s">
        <v>65</v>
      </c>
      <c r="G31" s="220" t="str">
        <f t="shared" si="1"/>
        <v>NO</v>
      </c>
      <c r="H31" s="285" t="s">
        <v>9107</v>
      </c>
      <c r="I31" s="179"/>
      <c r="J31" s="162">
        <f>+J29+J30</f>
        <v>5796.8029999999999</v>
      </c>
      <c r="K31" s="123" t="s">
        <v>9108</v>
      </c>
      <c r="L31" s="272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9" t="s">
        <v>175</v>
      </c>
      <c r="B32" s="179" t="s">
        <v>65</v>
      </c>
      <c r="C32" s="199" t="str">
        <f t="shared" si="3"/>
        <v>SI</v>
      </c>
      <c r="D32" s="179" t="s">
        <v>177</v>
      </c>
      <c r="E32" s="236">
        <v>1019.6</v>
      </c>
      <c r="F32" s="235" t="s">
        <v>67</v>
      </c>
      <c r="G32" s="220" t="str">
        <f t="shared" si="1"/>
        <v>NO</v>
      </c>
      <c r="I32" s="179"/>
      <c r="J32" s="162"/>
      <c r="K32" s="123"/>
      <c r="L32" s="272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9" t="s">
        <v>177</v>
      </c>
      <c r="B33" s="179" t="s">
        <v>67</v>
      </c>
      <c r="C33" s="199" t="str">
        <f t="shared" si="3"/>
        <v>SI</v>
      </c>
      <c r="D33" s="181" t="s">
        <v>229</v>
      </c>
      <c r="E33" s="236">
        <v>1019.8</v>
      </c>
      <c r="F33" s="235" t="s">
        <v>69</v>
      </c>
      <c r="G33" s="220" t="str">
        <f t="shared" si="1"/>
        <v>NO</v>
      </c>
      <c r="H33" s="285" t="s">
        <v>9109</v>
      </c>
      <c r="I33" s="181"/>
      <c r="J33" s="162">
        <f>+J26+J31</f>
        <v>65605.206999999995</v>
      </c>
      <c r="K33" s="123" t="s">
        <v>9110</v>
      </c>
      <c r="L33" s="272" t="str">
        <f t="shared" si="2"/>
        <v>si</v>
      </c>
      <c r="M33" t="s">
        <v>69</v>
      </c>
      <c r="N33">
        <v>1019.8</v>
      </c>
    </row>
    <row r="34" spans="1:14">
      <c r="A34" s="181" t="s">
        <v>229</v>
      </c>
      <c r="B34" s="160" t="s">
        <v>69</v>
      </c>
      <c r="C34" s="199" t="str">
        <f t="shared" si="3"/>
        <v>SI</v>
      </c>
      <c r="D34" s="197">
        <v>1137834713</v>
      </c>
      <c r="E34" s="236">
        <v>1134</v>
      </c>
      <c r="F34" s="235" t="s">
        <v>71</v>
      </c>
      <c r="G34" s="220" t="str">
        <f t="shared" si="1"/>
        <v>NO</v>
      </c>
      <c r="I34" s="197"/>
      <c r="J34" s="162"/>
      <c r="K34" s="123"/>
      <c r="L34" s="272" t="str">
        <f t="shared" si="2"/>
        <v>si</v>
      </c>
      <c r="M34" t="s">
        <v>71</v>
      </c>
      <c r="N34">
        <v>1134</v>
      </c>
    </row>
    <row r="35" spans="1:14">
      <c r="A35" s="197">
        <v>1137834713</v>
      </c>
      <c r="B35" s="180" t="s">
        <v>71</v>
      </c>
      <c r="C35" s="199" t="str">
        <f t="shared" si="3"/>
        <v>SI</v>
      </c>
      <c r="D35" s="179" t="s">
        <v>181</v>
      </c>
      <c r="E35" s="236">
        <v>519.59999999999991</v>
      </c>
      <c r="F35" s="235" t="s">
        <v>73</v>
      </c>
      <c r="G35" s="220" t="str">
        <f t="shared" si="1"/>
        <v>NO</v>
      </c>
      <c r="I35" s="179"/>
      <c r="J35" s="162"/>
      <c r="K35" s="123"/>
      <c r="L35" s="272" t="str">
        <f t="shared" si="2"/>
        <v>si</v>
      </c>
      <c r="M35" t="s">
        <v>73</v>
      </c>
      <c r="N35">
        <v>519.59999999999991</v>
      </c>
    </row>
    <row r="36" spans="1:14">
      <c r="A36" s="179" t="s">
        <v>181</v>
      </c>
      <c r="B36" s="179" t="s">
        <v>73</v>
      </c>
      <c r="C36" s="199" t="str">
        <f t="shared" si="3"/>
        <v>SI</v>
      </c>
      <c r="D36" s="179" t="s">
        <v>228</v>
      </c>
      <c r="E36" s="236">
        <v>1019.6</v>
      </c>
      <c r="F36" s="235" t="s">
        <v>77</v>
      </c>
      <c r="G36" s="220" t="str">
        <f t="shared" si="1"/>
        <v>NO</v>
      </c>
      <c r="I36" s="179"/>
      <c r="J36" s="162"/>
      <c r="K36" s="123"/>
      <c r="L36" s="272" t="str">
        <f t="shared" si="2"/>
        <v>si</v>
      </c>
      <c r="M36" t="s">
        <v>77</v>
      </c>
      <c r="N36">
        <v>1019.6</v>
      </c>
    </row>
    <row r="37" spans="1:14">
      <c r="A37" s="179" t="s">
        <v>228</v>
      </c>
      <c r="B37" s="179" t="s">
        <v>77</v>
      </c>
      <c r="C37" s="199" t="str">
        <f t="shared" si="3"/>
        <v>SI</v>
      </c>
      <c r="D37" s="179" t="s">
        <v>187</v>
      </c>
      <c r="E37" s="236">
        <v>381.79999999999995</v>
      </c>
      <c r="F37" s="235" t="s">
        <v>79</v>
      </c>
      <c r="G37" s="220" t="str">
        <f t="shared" si="1"/>
        <v>NO</v>
      </c>
      <c r="I37" s="179"/>
      <c r="J37" s="162"/>
      <c r="K37" s="123"/>
      <c r="L37" s="272" t="str">
        <f t="shared" si="2"/>
        <v>si</v>
      </c>
      <c r="M37" t="s">
        <v>79</v>
      </c>
      <c r="N37">
        <v>381.79999999999995</v>
      </c>
    </row>
    <row r="38" spans="1:14" s="272" customFormat="1">
      <c r="A38" s="179"/>
      <c r="B38" s="179"/>
      <c r="C38" s="199"/>
      <c r="D38" s="283" t="s">
        <v>9099</v>
      </c>
      <c r="E38" s="280">
        <v>1019.8</v>
      </c>
      <c r="F38" s="272" t="s">
        <v>9090</v>
      </c>
      <c r="H38" s="285"/>
      <c r="I38" s="179"/>
      <c r="J38" s="162"/>
      <c r="K38" s="123"/>
      <c r="L38" s="272" t="str">
        <f t="shared" si="2"/>
        <v>si</v>
      </c>
      <c r="M38" t="s">
        <v>9090</v>
      </c>
      <c r="N38">
        <v>1019.8</v>
      </c>
    </row>
    <row r="39" spans="1:14" s="272" customFormat="1">
      <c r="A39" s="179"/>
      <c r="B39" s="179"/>
      <c r="C39" s="199"/>
      <c r="D39" s="283" t="s">
        <v>9101</v>
      </c>
      <c r="E39" s="280">
        <v>1019.8</v>
      </c>
      <c r="F39" s="272" t="s">
        <v>9083</v>
      </c>
      <c r="H39" s="285"/>
      <c r="I39" s="179"/>
      <c r="J39" s="162"/>
      <c r="K39" s="123"/>
      <c r="M39" t="s">
        <v>9083</v>
      </c>
      <c r="N39">
        <v>1019.8</v>
      </c>
    </row>
    <row r="40" spans="1:14" s="272" customFormat="1">
      <c r="A40" s="179"/>
      <c r="B40" s="179"/>
      <c r="C40" s="199"/>
      <c r="D40" s="275"/>
      <c r="E40" s="280"/>
      <c r="F40" s="277"/>
      <c r="H40" s="285"/>
      <c r="I40" s="179"/>
      <c r="J40" s="162"/>
      <c r="K40" s="123"/>
    </row>
    <row r="41" spans="1:14" s="272" customFormat="1" ht="16.5" thickBot="1">
      <c r="A41" s="179"/>
      <c r="B41" s="179"/>
      <c r="C41" s="199"/>
      <c r="D41" s="275"/>
      <c r="E41" s="266">
        <f>SUM(E9:E39)</f>
        <v>35637.19</v>
      </c>
      <c r="F41" s="277">
        <v>30</v>
      </c>
      <c r="H41" s="285"/>
      <c r="I41" s="179"/>
      <c r="J41" s="162"/>
      <c r="K41" s="123"/>
    </row>
    <row r="42" spans="1:14" s="285" customFormat="1" ht="16.5" thickTop="1">
      <c r="A42" s="179"/>
      <c r="B42" s="179"/>
      <c r="C42" s="199"/>
      <c r="D42" s="275"/>
      <c r="E42" s="294"/>
      <c r="F42" s="277"/>
      <c r="I42" s="179"/>
      <c r="J42" s="162"/>
      <c r="K42" s="123"/>
    </row>
    <row r="43" spans="1:14" s="272" customFormat="1">
      <c r="A43" s="179"/>
      <c r="B43" s="179"/>
      <c r="C43" s="199"/>
      <c r="D43" s="283" t="s">
        <v>9100</v>
      </c>
      <c r="E43" s="280">
        <v>1006.61</v>
      </c>
      <c r="F43" s="272" t="s">
        <v>9097</v>
      </c>
      <c r="H43" s="285"/>
      <c r="I43" s="179"/>
      <c r="J43" s="162"/>
      <c r="K43" s="123"/>
    </row>
    <row r="44" spans="1:14" s="285" customFormat="1">
      <c r="A44" s="179"/>
      <c r="B44" s="179"/>
      <c r="C44" s="199"/>
      <c r="D44" s="275" t="s">
        <v>2987</v>
      </c>
      <c r="E44" s="295">
        <f>+E43</f>
        <v>1006.61</v>
      </c>
      <c r="F44" s="277">
        <v>1</v>
      </c>
      <c r="I44" s="179"/>
      <c r="J44" s="162"/>
      <c r="K44" s="123"/>
    </row>
    <row r="45" spans="1:14" s="285" customFormat="1">
      <c r="A45" s="179"/>
      <c r="B45" s="179"/>
      <c r="C45" s="199"/>
      <c r="D45" s="275"/>
      <c r="E45" s="280"/>
      <c r="F45" s="277"/>
      <c r="I45" s="179"/>
      <c r="J45" s="162"/>
      <c r="K45" s="123"/>
    </row>
    <row r="46" spans="1:14">
      <c r="A46" s="179" t="s">
        <v>187</v>
      </c>
      <c r="B46" s="179" t="s">
        <v>79</v>
      </c>
      <c r="C46" s="199" t="str">
        <f>IF(B46=F37,"SI","NO")</f>
        <v>SI</v>
      </c>
      <c r="D46" s="179" t="s">
        <v>226</v>
      </c>
      <c r="E46" s="284">
        <v>1019.6</v>
      </c>
      <c r="F46" s="235" t="s">
        <v>19</v>
      </c>
      <c r="L46" s="272"/>
      <c r="M46" t="s">
        <v>19</v>
      </c>
      <c r="N46">
        <v>1019.6</v>
      </c>
    </row>
    <row r="47" spans="1:14">
      <c r="A47" s="157"/>
      <c r="B47" s="157"/>
      <c r="C47" s="157"/>
      <c r="D47" s="179" t="s">
        <v>235</v>
      </c>
      <c r="E47" s="284">
        <v>1019.6</v>
      </c>
      <c r="F47" s="235" t="s">
        <v>55</v>
      </c>
      <c r="G47" s="220"/>
      <c r="I47" s="179"/>
      <c r="J47" s="162"/>
      <c r="K47" s="123"/>
      <c r="M47" s="272" t="s">
        <v>55</v>
      </c>
      <c r="N47" s="272">
        <v>1019.6</v>
      </c>
    </row>
    <row r="48" spans="1:14" ht="16.5" thickBot="1">
      <c r="A48" s="157"/>
      <c r="B48" s="157"/>
      <c r="C48" s="157"/>
      <c r="E48" s="266">
        <f>SUM(E46:E47)</f>
        <v>2039.2</v>
      </c>
      <c r="F48">
        <v>2</v>
      </c>
      <c r="I48" s="285"/>
      <c r="J48" s="285"/>
      <c r="K48" s="285"/>
    </row>
    <row r="49" spans="1:14" ht="15.75" thickTop="1">
      <c r="A49" s="157"/>
      <c r="B49" s="157"/>
      <c r="C49" s="157"/>
      <c r="G49" t="str">
        <f>IF(F46=K49,"SI","NO")</f>
        <v>NO</v>
      </c>
      <c r="I49" s="179"/>
      <c r="J49" s="162"/>
      <c r="K49" s="123"/>
      <c r="N49">
        <f>SUM(N10:N48)</f>
        <v>37676.39</v>
      </c>
    </row>
    <row r="50" spans="1:14">
      <c r="A50" s="157"/>
      <c r="B50" s="157"/>
      <c r="C50" s="157"/>
      <c r="D50" t="s">
        <v>237</v>
      </c>
      <c r="E50" s="200">
        <f>+E41</f>
        <v>35637.19</v>
      </c>
      <c r="G50" s="220" t="str">
        <f>IF(F47=K50,"SI","NO")</f>
        <v>NO</v>
      </c>
      <c r="I50" s="285"/>
      <c r="J50" s="285"/>
      <c r="K50" s="285"/>
    </row>
    <row r="51" spans="1:14">
      <c r="A51" s="157"/>
      <c r="B51" s="157"/>
      <c r="D51" t="s">
        <v>238</v>
      </c>
      <c r="E51" s="200">
        <f>+E48</f>
        <v>2039.2</v>
      </c>
      <c r="I51" s="179"/>
      <c r="J51" s="162"/>
      <c r="K51" s="123"/>
    </row>
    <row r="52" spans="1:14" ht="16.5" thickBot="1">
      <c r="C52" s="157"/>
      <c r="E52" s="266">
        <f>SUM(E50:E51)</f>
        <v>37676.39</v>
      </c>
      <c r="F52">
        <v>33</v>
      </c>
      <c r="I52" s="285"/>
      <c r="J52" s="285"/>
      <c r="K52" s="285"/>
    </row>
    <row r="53" spans="1:14" s="272" customFormat="1" ht="15.75" thickTop="1">
      <c r="C53" s="199"/>
      <c r="D53"/>
      <c r="E53"/>
      <c r="H53" s="285"/>
      <c r="I53" s="179"/>
      <c r="J53" s="162"/>
      <c r="K53" s="123"/>
    </row>
    <row r="54" spans="1:14" s="272" customFormat="1">
      <c r="C54" s="199"/>
      <c r="H54" s="285"/>
      <c r="I54" s="285"/>
      <c r="J54" s="285"/>
      <c r="K54" s="285"/>
    </row>
    <row r="55" spans="1:14" s="272" customFormat="1">
      <c r="C55" s="199"/>
      <c r="H55" s="285"/>
    </row>
    <row r="56" spans="1:14" s="272" customFormat="1">
      <c r="C56" s="199"/>
      <c r="H56" s="285"/>
    </row>
    <row r="57" spans="1:14">
      <c r="A57" s="157"/>
      <c r="B57" s="157"/>
      <c r="C57" s="157"/>
      <c r="I57" s="220" t="s">
        <v>237</v>
      </c>
      <c r="J57" s="200">
        <f>+J47</f>
        <v>0</v>
      </c>
    </row>
    <row r="58" spans="1:14">
      <c r="A58" s="157"/>
      <c r="B58" s="157"/>
      <c r="C58" s="157"/>
      <c r="I58" s="220" t="s">
        <v>238</v>
      </c>
      <c r="J58" s="200">
        <f>+J51</f>
        <v>0</v>
      </c>
    </row>
    <row r="59" spans="1:14" ht="16.5" thickBot="1">
      <c r="A59" s="157"/>
      <c r="B59" s="157"/>
      <c r="C59" s="157"/>
      <c r="I59" s="220"/>
      <c r="J59" s="266">
        <f>SUM(J57:J58)</f>
        <v>0</v>
      </c>
    </row>
    <row r="60" spans="1:14" ht="15.75" thickTop="1">
      <c r="A60" s="157"/>
      <c r="B60" s="157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20"/>
    <col min="2" max="2" width="33" style="220" bestFit="1" customWidth="1"/>
    <col min="3" max="4" width="11.42578125" style="220"/>
    <col min="5" max="5" width="14.140625" style="220" bestFit="1" customWidth="1"/>
    <col min="6" max="6" width="41.85546875" style="220" customWidth="1"/>
    <col min="7" max="7" width="6.5703125" style="220" customWidth="1"/>
    <col min="8" max="8" width="11.42578125" style="220"/>
    <col min="9" max="9" width="14.140625" style="220" bestFit="1" customWidth="1"/>
    <col min="10" max="10" width="36.140625" style="220" customWidth="1"/>
    <col min="11" max="11" width="15.28515625" style="220" customWidth="1"/>
    <col min="12" max="12" width="9.85546875" style="220" customWidth="1"/>
    <col min="13" max="13" width="6.85546875" style="220" customWidth="1"/>
    <col min="14" max="15" width="5.5703125" style="220" customWidth="1"/>
    <col min="16" max="16" width="11.42578125" style="220"/>
    <col min="18" max="18" width="37.7109375" style="220" customWidth="1"/>
    <col min="19" max="19" width="11.42578125" style="237"/>
    <col min="20" max="20" width="15.7109375" style="238" customWidth="1"/>
    <col min="21" max="21" width="18.5703125" style="238" customWidth="1"/>
    <col min="22" max="22" width="24.7109375" style="220" customWidth="1"/>
    <col min="23" max="16384" width="11.42578125" style="220"/>
  </cols>
  <sheetData>
    <row r="1" spans="1:22" ht="18">
      <c r="A1" s="199"/>
      <c r="B1" s="199"/>
      <c r="C1" s="199"/>
      <c r="D1" s="169" t="s">
        <v>221</v>
      </c>
      <c r="E1" s="158"/>
      <c r="F1" s="158"/>
      <c r="G1" s="199"/>
      <c r="H1" s="169" t="s">
        <v>215</v>
      </c>
      <c r="I1" s="199"/>
      <c r="J1" s="170"/>
      <c r="K1" s="170"/>
      <c r="L1" s="170"/>
      <c r="M1" s="170"/>
      <c r="N1" s="170"/>
      <c r="O1" s="170"/>
    </row>
    <row r="2" spans="1:22" ht="15.75">
      <c r="A2" s="199"/>
      <c r="B2" s="199"/>
      <c r="C2" s="199"/>
      <c r="D2" s="171" t="s">
        <v>3</v>
      </c>
      <c r="F2" s="171"/>
      <c r="G2" s="171"/>
      <c r="H2" s="171" t="s">
        <v>3</v>
      </c>
      <c r="J2" s="170"/>
      <c r="K2" s="170"/>
      <c r="L2" s="170"/>
      <c r="M2" s="170"/>
      <c r="N2" s="170"/>
      <c r="O2" s="170"/>
    </row>
    <row r="3" spans="1:22">
      <c r="A3" s="199"/>
      <c r="B3" s="199"/>
      <c r="C3" s="199"/>
      <c r="D3" s="172" t="str">
        <f>+INGENIERIA!B4</f>
        <v>Periodo 45 al 45 Semanal del 02/11/2016 al 08/11/2016</v>
      </c>
      <c r="F3" s="173"/>
      <c r="G3" s="173"/>
      <c r="H3" s="173" t="str">
        <f>+D3</f>
        <v>Periodo 45 al 45 Semanal del 02/11/2016 al 08/11/2016</v>
      </c>
      <c r="J3" s="174"/>
      <c r="K3" s="174"/>
      <c r="L3" s="174"/>
      <c r="M3" s="174"/>
      <c r="N3" s="174"/>
      <c r="O3" s="174"/>
    </row>
    <row r="4" spans="1:22" ht="18.75">
      <c r="A4" s="199"/>
      <c r="B4" s="199"/>
      <c r="C4" s="199"/>
      <c r="D4" s="201"/>
      <c r="F4" s="201"/>
      <c r="G4" s="201"/>
      <c r="H4" s="175"/>
      <c r="J4" s="175"/>
      <c r="K4" s="175"/>
      <c r="L4" s="175"/>
      <c r="M4" s="175"/>
      <c r="N4" s="175"/>
      <c r="O4" s="175"/>
      <c r="R4" s="240" t="s">
        <v>225</v>
      </c>
      <c r="S4" s="239"/>
      <c r="T4" s="240" t="s">
        <v>245</v>
      </c>
      <c r="U4" s="240" t="s">
        <v>246</v>
      </c>
      <c r="V4" s="240" t="s">
        <v>247</v>
      </c>
    </row>
    <row r="5" spans="1:22">
      <c r="A5" s="199"/>
      <c r="B5" s="199"/>
      <c r="C5" s="199"/>
      <c r="D5" s="170" t="s">
        <v>222</v>
      </c>
      <c r="F5" s="199"/>
      <c r="G5" s="170"/>
      <c r="H5" s="170"/>
      <c r="J5" s="170" t="s">
        <v>113</v>
      </c>
      <c r="K5" s="170"/>
      <c r="L5" s="170"/>
      <c r="M5" s="170"/>
      <c r="N5" s="170"/>
      <c r="O5" s="170"/>
      <c r="R5" s="242"/>
      <c r="S5" s="241"/>
      <c r="T5" s="243"/>
      <c r="U5" s="243"/>
      <c r="V5" s="242"/>
    </row>
    <row r="6" spans="1:22" ht="15.75">
      <c r="A6" s="199"/>
      <c r="B6" s="199"/>
      <c r="C6" s="19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R6" s="245" t="s">
        <v>249</v>
      </c>
      <c r="S6" s="244" t="s">
        <v>248</v>
      </c>
      <c r="T6" s="246" t="s">
        <v>250</v>
      </c>
      <c r="U6" s="246" t="s">
        <v>237</v>
      </c>
      <c r="V6" s="246" t="s">
        <v>251</v>
      </c>
    </row>
    <row r="7" spans="1:22" ht="16.5" thickBot="1">
      <c r="A7" s="199"/>
      <c r="B7" s="199"/>
      <c r="C7" s="199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R7" s="245" t="s">
        <v>253</v>
      </c>
      <c r="S7" s="244" t="s">
        <v>252</v>
      </c>
      <c r="T7" s="246" t="s">
        <v>254</v>
      </c>
      <c r="U7" s="246" t="s">
        <v>237</v>
      </c>
      <c r="V7" s="246" t="s">
        <v>255</v>
      </c>
    </row>
    <row r="8" spans="1:22" ht="15.75">
      <c r="A8" s="199"/>
      <c r="B8" s="199"/>
      <c r="C8" s="199"/>
      <c r="D8" s="177" t="s">
        <v>223</v>
      </c>
      <c r="E8" s="178" t="s">
        <v>224</v>
      </c>
      <c r="F8" s="177" t="s">
        <v>225</v>
      </c>
      <c r="G8" s="176"/>
      <c r="H8" s="177" t="s">
        <v>223</v>
      </c>
      <c r="I8" s="178" t="s">
        <v>224</v>
      </c>
      <c r="J8" s="177" t="s">
        <v>225</v>
      </c>
      <c r="K8" s="267"/>
      <c r="L8" s="267"/>
      <c r="M8" s="267"/>
      <c r="N8" s="267"/>
      <c r="O8" s="267"/>
      <c r="R8" s="245" t="s">
        <v>257</v>
      </c>
      <c r="S8" s="244" t="s">
        <v>256</v>
      </c>
      <c r="T8" s="246" t="s">
        <v>258</v>
      </c>
      <c r="U8" s="246" t="s">
        <v>237</v>
      </c>
      <c r="V8" s="246" t="s">
        <v>259</v>
      </c>
    </row>
    <row r="9" spans="1:22" ht="15.75">
      <c r="A9" s="179" t="s">
        <v>226</v>
      </c>
      <c r="B9" s="179" t="s">
        <v>19</v>
      </c>
      <c r="C9" s="199" t="str">
        <f>IF(B9=F9,"SI","NO")</f>
        <v>SI</v>
      </c>
      <c r="D9" s="179" t="s">
        <v>226</v>
      </c>
      <c r="E9" s="236">
        <v>1019.6</v>
      </c>
      <c r="F9" s="235" t="s">
        <v>19</v>
      </c>
      <c r="G9" s="220" t="str">
        <f>IF(F9=J30,"SI","NO")</f>
        <v>SI</v>
      </c>
      <c r="R9" s="245" t="s">
        <v>261</v>
      </c>
      <c r="S9" s="244" t="s">
        <v>260</v>
      </c>
      <c r="T9" s="246" t="s">
        <v>262</v>
      </c>
      <c r="U9" s="246" t="s">
        <v>237</v>
      </c>
      <c r="V9" s="246" t="s">
        <v>263</v>
      </c>
    </row>
    <row r="10" spans="1:22" ht="15.75">
      <c r="A10" s="179" t="s">
        <v>123</v>
      </c>
      <c r="B10" s="179" t="s">
        <v>21</v>
      </c>
      <c r="C10" s="199" t="str">
        <f t="shared" ref="C10:C38" si="0">IF(B10=F10,"SI","NO")</f>
        <v>SI</v>
      </c>
      <c r="D10" s="179" t="s">
        <v>123</v>
      </c>
      <c r="E10" s="236">
        <v>1019.8</v>
      </c>
      <c r="F10" s="235" t="s">
        <v>21</v>
      </c>
      <c r="G10" s="220" t="e">
        <f>IF(F10=#REF!,"SI","NO")</f>
        <v>#REF!</v>
      </c>
      <c r="H10" s="179" t="s">
        <v>181</v>
      </c>
      <c r="I10" s="162">
        <v>513.52599999999984</v>
      </c>
      <c r="J10" s="123" t="s">
        <v>73</v>
      </c>
      <c r="K10" s="123" t="str">
        <f>VLOOKUP(J10,R:V,2,FALSE)</f>
        <v>0198</v>
      </c>
      <c r="L10" s="123" t="str">
        <f>VLOOKUP(J10,R:V,5,FALSE)</f>
        <v>012215029063060634</v>
      </c>
      <c r="M10" s="123"/>
      <c r="N10" s="123"/>
      <c r="O10" s="123"/>
      <c r="R10" s="245" t="s">
        <v>265</v>
      </c>
      <c r="S10" s="244" t="s">
        <v>264</v>
      </c>
      <c r="T10" s="246" t="s">
        <v>266</v>
      </c>
      <c r="U10" s="246" t="s">
        <v>237</v>
      </c>
      <c r="V10" s="246" t="s">
        <v>267</v>
      </c>
    </row>
    <row r="11" spans="1:22" ht="15.75">
      <c r="A11" s="179" t="s">
        <v>126</v>
      </c>
      <c r="B11" s="179" t="s">
        <v>23</v>
      </c>
      <c r="C11" s="199" t="str">
        <f t="shared" si="0"/>
        <v>SI</v>
      </c>
      <c r="D11" s="179" t="s">
        <v>126</v>
      </c>
      <c r="E11" s="236">
        <v>306.60000000000002</v>
      </c>
      <c r="F11" s="235" t="s">
        <v>23</v>
      </c>
      <c r="G11" s="220" t="e">
        <f>IF(F11=#REF!,"SI","NO")</f>
        <v>#REF!</v>
      </c>
      <c r="H11" s="179" t="s">
        <v>231</v>
      </c>
      <c r="I11" s="162">
        <v>837.09</v>
      </c>
      <c r="J11" s="123" t="s">
        <v>27</v>
      </c>
      <c r="K11" s="123" t="str">
        <f t="shared" ref="K11:K26" si="1">VLOOKUP(J11,R:V,2,FALSE)</f>
        <v>0179</v>
      </c>
      <c r="L11" s="123" t="str">
        <f t="shared" ref="L11:L26" si="2">VLOOKUP(J11,R:V,5,FALSE)</f>
        <v>012215011671725405</v>
      </c>
      <c r="M11" s="123"/>
      <c r="N11" s="123"/>
      <c r="O11" s="123"/>
      <c r="R11" s="245" t="s">
        <v>269</v>
      </c>
      <c r="S11" s="244" t="s">
        <v>268</v>
      </c>
      <c r="T11" s="246" t="s">
        <v>270</v>
      </c>
      <c r="U11" s="246" t="s">
        <v>237</v>
      </c>
      <c r="V11" s="246" t="s">
        <v>271</v>
      </c>
    </row>
    <row r="12" spans="1:22" ht="15.75">
      <c r="A12" s="179" t="s">
        <v>130</v>
      </c>
      <c r="B12" s="179" t="s">
        <v>25</v>
      </c>
      <c r="C12" s="199" t="str">
        <f t="shared" si="0"/>
        <v>SI</v>
      </c>
      <c r="D12" s="179" t="s">
        <v>130</v>
      </c>
      <c r="E12" s="236">
        <v>1561</v>
      </c>
      <c r="F12" s="235" t="s">
        <v>25</v>
      </c>
      <c r="G12" s="220" t="e">
        <f>IF(F12=#REF!,"SI","NO")</f>
        <v>#REF!</v>
      </c>
      <c r="H12" s="179" t="s">
        <v>152</v>
      </c>
      <c r="I12" s="162">
        <v>987.74099999999999</v>
      </c>
      <c r="J12" s="123" t="s">
        <v>41</v>
      </c>
      <c r="K12" s="123" t="str">
        <f t="shared" si="1"/>
        <v>0192</v>
      </c>
      <c r="L12" s="123" t="str">
        <f t="shared" si="2"/>
        <v>012215028451195536</v>
      </c>
      <c r="M12" s="123"/>
      <c r="N12" s="123"/>
      <c r="O12" s="123"/>
      <c r="R12" s="245" t="s">
        <v>273</v>
      </c>
      <c r="S12" s="244" t="s">
        <v>272</v>
      </c>
      <c r="T12" s="246" t="s">
        <v>274</v>
      </c>
      <c r="U12" s="246" t="s">
        <v>237</v>
      </c>
      <c r="V12" s="246" t="s">
        <v>275</v>
      </c>
    </row>
    <row r="13" spans="1:22" ht="15.75">
      <c r="A13" s="179" t="s">
        <v>231</v>
      </c>
      <c r="B13" s="179" t="s">
        <v>27</v>
      </c>
      <c r="C13" s="199" t="str">
        <f t="shared" si="0"/>
        <v>SI</v>
      </c>
      <c r="D13" s="179" t="s">
        <v>231</v>
      </c>
      <c r="E13" s="236">
        <v>119.79999999999995</v>
      </c>
      <c r="F13" s="235" t="s">
        <v>27</v>
      </c>
      <c r="G13" s="220" t="e">
        <f>IF(F13=#REF!,"SI","NO")</f>
        <v>#REF!</v>
      </c>
      <c r="H13" s="182" t="s">
        <v>230</v>
      </c>
      <c r="I13" s="162">
        <v>1044.3329999999999</v>
      </c>
      <c r="J13" s="123" t="s">
        <v>61</v>
      </c>
      <c r="K13" s="123" t="str">
        <f t="shared" si="1"/>
        <v>0178</v>
      </c>
      <c r="L13" s="123" t="str">
        <f t="shared" si="2"/>
        <v>012215011569790762</v>
      </c>
      <c r="M13" s="123"/>
      <c r="N13" s="123"/>
      <c r="O13" s="123"/>
      <c r="R13" s="245" t="s">
        <v>277</v>
      </c>
      <c r="S13" s="244" t="s">
        <v>276</v>
      </c>
      <c r="T13" s="246" t="s">
        <v>278</v>
      </c>
      <c r="U13" s="246" t="s">
        <v>237</v>
      </c>
      <c r="V13" s="246" t="s">
        <v>279</v>
      </c>
    </row>
    <row r="14" spans="1:22" ht="15.75">
      <c r="A14" s="179" t="s">
        <v>135</v>
      </c>
      <c r="B14" s="179" t="s">
        <v>29</v>
      </c>
      <c r="C14" s="199" t="str">
        <f t="shared" si="0"/>
        <v>SI</v>
      </c>
      <c r="D14" s="179" t="s">
        <v>135</v>
      </c>
      <c r="E14" s="236">
        <v>1019.6</v>
      </c>
      <c r="F14" s="235" t="s">
        <v>29</v>
      </c>
      <c r="G14" s="220" t="e">
        <f>IF(F14=#REF!,"SI","NO")</f>
        <v>#REF!</v>
      </c>
      <c r="H14" s="197">
        <v>1137834713</v>
      </c>
      <c r="I14" s="162">
        <v>1052.415</v>
      </c>
      <c r="J14" s="123" t="s">
        <v>71</v>
      </c>
      <c r="K14" s="123" t="str">
        <f t="shared" si="1"/>
        <v>1998</v>
      </c>
      <c r="L14" s="123" t="str">
        <f t="shared" si="2"/>
        <v>012215011378347131</v>
      </c>
      <c r="M14" s="123"/>
      <c r="N14" s="123"/>
      <c r="O14" s="123"/>
      <c r="R14" s="245" t="s">
        <v>281</v>
      </c>
      <c r="S14" s="244" t="s">
        <v>280</v>
      </c>
      <c r="T14" s="246" t="s">
        <v>282</v>
      </c>
      <c r="U14" s="246" t="s">
        <v>237</v>
      </c>
      <c r="V14" s="246" t="s">
        <v>283</v>
      </c>
    </row>
    <row r="15" spans="1:22" ht="15.75">
      <c r="A15" s="179" t="s">
        <v>233</v>
      </c>
      <c r="B15" s="179" t="s">
        <v>31</v>
      </c>
      <c r="C15" s="199" t="str">
        <f t="shared" si="0"/>
        <v>SI</v>
      </c>
      <c r="D15" s="179" t="s">
        <v>233</v>
      </c>
      <c r="E15" s="236">
        <v>1019.6</v>
      </c>
      <c r="F15" s="235" t="s">
        <v>31</v>
      </c>
      <c r="G15" s="220" t="e">
        <f>IF(F15=#REF!,"SI","NO")</f>
        <v>#REF!</v>
      </c>
      <c r="H15" s="179" t="s">
        <v>147</v>
      </c>
      <c r="I15" s="162">
        <v>1141.4879999999998</v>
      </c>
      <c r="J15" s="123" t="s">
        <v>37</v>
      </c>
      <c r="K15" s="123" t="str">
        <f t="shared" si="1"/>
        <v>2000</v>
      </c>
      <c r="L15" s="123" t="str">
        <f t="shared" si="2"/>
        <v>012215027639088369</v>
      </c>
      <c r="M15" s="123"/>
      <c r="N15" s="123"/>
      <c r="O15" s="123"/>
      <c r="R15" s="245" t="s">
        <v>285</v>
      </c>
      <c r="S15" s="244" t="s">
        <v>284</v>
      </c>
      <c r="T15" s="246" t="s">
        <v>286</v>
      </c>
      <c r="U15" s="246" t="s">
        <v>237</v>
      </c>
      <c r="V15" s="246" t="s">
        <v>287</v>
      </c>
    </row>
    <row r="16" spans="1:22" ht="15.75">
      <c r="A16" s="179" t="s">
        <v>139</v>
      </c>
      <c r="B16" s="179" t="s">
        <v>33</v>
      </c>
      <c r="C16" s="199" t="str">
        <f t="shared" si="0"/>
        <v>SI</v>
      </c>
      <c r="D16" s="179" t="s">
        <v>139</v>
      </c>
      <c r="E16" s="236">
        <v>3795.4000000000005</v>
      </c>
      <c r="F16" s="235" t="s">
        <v>33</v>
      </c>
      <c r="G16" s="220" t="e">
        <f>IF(F16=#REF!,"SI","NO")</f>
        <v>#REF!</v>
      </c>
      <c r="H16" s="179" t="s">
        <v>166</v>
      </c>
      <c r="I16" s="162">
        <v>1189.4399999999998</v>
      </c>
      <c r="J16" s="123" t="s">
        <v>53</v>
      </c>
      <c r="K16" s="123" t="str">
        <f t="shared" si="1"/>
        <v>0190</v>
      </c>
      <c r="L16" s="123" t="str">
        <f t="shared" si="2"/>
        <v>012215027355399947</v>
      </c>
      <c r="M16" s="123"/>
      <c r="N16" s="123"/>
      <c r="O16" s="123"/>
      <c r="R16" s="245" t="s">
        <v>289</v>
      </c>
      <c r="S16" s="244" t="s">
        <v>288</v>
      </c>
      <c r="T16" s="246" t="s">
        <v>290</v>
      </c>
      <c r="U16" s="246" t="s">
        <v>237</v>
      </c>
      <c r="V16" s="246" t="s">
        <v>291</v>
      </c>
    </row>
    <row r="17" spans="1:22" ht="15.75">
      <c r="A17" s="179" t="s">
        <v>142</v>
      </c>
      <c r="B17" s="179" t="s">
        <v>35</v>
      </c>
      <c r="C17" s="199" t="str">
        <f t="shared" si="0"/>
        <v>SI</v>
      </c>
      <c r="D17" s="179" t="s">
        <v>142</v>
      </c>
      <c r="E17" s="236">
        <v>1019.6</v>
      </c>
      <c r="F17" s="235" t="s">
        <v>35</v>
      </c>
      <c r="G17" s="220" t="e">
        <f>IF(F17=#REF!,"SI","NO")</f>
        <v>#REF!</v>
      </c>
      <c r="H17" s="179" t="s">
        <v>157</v>
      </c>
      <c r="I17" s="162">
        <v>1213.1190000000001</v>
      </c>
      <c r="J17" s="123" t="s">
        <v>47</v>
      </c>
      <c r="K17" s="123" t="str">
        <f t="shared" si="1"/>
        <v>0187</v>
      </c>
      <c r="L17" s="123" t="str">
        <f t="shared" si="2"/>
        <v>012215014994694948</v>
      </c>
      <c r="M17" s="123"/>
      <c r="N17" s="123"/>
      <c r="O17" s="123"/>
      <c r="R17" s="245" t="s">
        <v>293</v>
      </c>
      <c r="S17" s="244" t="s">
        <v>292</v>
      </c>
      <c r="T17" s="246" t="s">
        <v>294</v>
      </c>
      <c r="U17" s="246" t="s">
        <v>237</v>
      </c>
      <c r="V17" s="246" t="s">
        <v>295</v>
      </c>
    </row>
    <row r="18" spans="1:22" ht="15.75">
      <c r="A18" s="179" t="s">
        <v>147</v>
      </c>
      <c r="B18" s="179" t="s">
        <v>37</v>
      </c>
      <c r="C18" s="199" t="str">
        <f t="shared" si="0"/>
        <v>SI</v>
      </c>
      <c r="D18" s="179" t="s">
        <v>147</v>
      </c>
      <c r="E18" s="236">
        <v>644</v>
      </c>
      <c r="F18" s="235" t="s">
        <v>37</v>
      </c>
      <c r="G18" s="220" t="e">
        <f>IF(F18=#REF!,"SI","NO")</f>
        <v>#REF!</v>
      </c>
      <c r="H18" s="179" t="s">
        <v>126</v>
      </c>
      <c r="I18" s="162">
        <v>2337.462</v>
      </c>
      <c r="J18" s="123" t="s">
        <v>23</v>
      </c>
      <c r="K18" s="123" t="str">
        <f t="shared" si="1"/>
        <v>0186</v>
      </c>
      <c r="L18" s="123" t="str">
        <f t="shared" si="2"/>
        <v>012215014821652529</v>
      </c>
      <c r="M18" s="123"/>
      <c r="N18" s="123"/>
      <c r="O18" s="123"/>
      <c r="R18" s="245" t="s">
        <v>297</v>
      </c>
      <c r="S18" s="244" t="s">
        <v>296</v>
      </c>
      <c r="T18" s="246" t="s">
        <v>298</v>
      </c>
      <c r="U18" s="246" t="s">
        <v>237</v>
      </c>
      <c r="V18" s="246" t="s">
        <v>299</v>
      </c>
    </row>
    <row r="19" spans="1:22" ht="15.75">
      <c r="A19" s="179" t="s">
        <v>150</v>
      </c>
      <c r="B19" s="179" t="s">
        <v>39</v>
      </c>
      <c r="C19" s="199" t="str">
        <f t="shared" si="0"/>
        <v>SI</v>
      </c>
      <c r="D19" s="179" t="s">
        <v>150</v>
      </c>
      <c r="E19" s="236">
        <v>1019.6</v>
      </c>
      <c r="F19" s="235" t="s">
        <v>39</v>
      </c>
      <c r="G19" s="220" t="e">
        <f>IF(F19=#REF!,"SI","NO")</f>
        <v>#REF!</v>
      </c>
      <c r="H19" s="179" t="s">
        <v>135</v>
      </c>
      <c r="I19" s="162">
        <v>4131.9629999999997</v>
      </c>
      <c r="J19" s="123" t="s">
        <v>29</v>
      </c>
      <c r="K19" s="123" t="str">
        <f t="shared" si="1"/>
        <v>0191</v>
      </c>
      <c r="L19" s="123" t="str">
        <f t="shared" si="2"/>
        <v>012680027995055632</v>
      </c>
      <c r="M19" s="123"/>
      <c r="N19" s="123"/>
      <c r="O19" s="123"/>
      <c r="R19" s="245" t="s">
        <v>301</v>
      </c>
      <c r="S19" s="244" t="s">
        <v>300</v>
      </c>
      <c r="T19" s="246" t="s">
        <v>302</v>
      </c>
      <c r="U19" s="246" t="s">
        <v>237</v>
      </c>
      <c r="V19" s="246" t="s">
        <v>303</v>
      </c>
    </row>
    <row r="20" spans="1:22" ht="15.75">
      <c r="A20" s="179" t="s">
        <v>152</v>
      </c>
      <c r="B20" s="183" t="s">
        <v>41</v>
      </c>
      <c r="C20" s="199" t="str">
        <f t="shared" si="0"/>
        <v>SI</v>
      </c>
      <c r="D20" s="179" t="s">
        <v>152</v>
      </c>
      <c r="E20" s="236">
        <v>1019.6</v>
      </c>
      <c r="F20" s="235" t="s">
        <v>41</v>
      </c>
      <c r="G20" s="220" t="e">
        <f>IF(F20=#REF!,"SI","NO")</f>
        <v>#REF!</v>
      </c>
      <c r="H20" s="179" t="s">
        <v>232</v>
      </c>
      <c r="I20" s="162">
        <v>5141.6909999999998</v>
      </c>
      <c r="J20" s="123" t="s">
        <v>59</v>
      </c>
      <c r="K20" s="123" t="str">
        <f t="shared" si="1"/>
        <v>0180</v>
      </c>
      <c r="L20" s="123" t="str">
        <f t="shared" si="2"/>
        <v>012215011691799848</v>
      </c>
      <c r="M20" s="123"/>
      <c r="N20" s="123"/>
      <c r="O20" s="123"/>
      <c r="R20" s="245" t="s">
        <v>305</v>
      </c>
      <c r="S20" s="244" t="s">
        <v>304</v>
      </c>
      <c r="T20" s="246" t="s">
        <v>306</v>
      </c>
      <c r="U20" s="246" t="s">
        <v>237</v>
      </c>
      <c r="V20" s="246" t="s">
        <v>307</v>
      </c>
    </row>
    <row r="21" spans="1:22" ht="15.75">
      <c r="A21" s="179" t="s">
        <v>155</v>
      </c>
      <c r="B21" s="179" t="s">
        <v>43</v>
      </c>
      <c r="C21" s="199" t="str">
        <f t="shared" si="0"/>
        <v>SI</v>
      </c>
      <c r="D21" s="179" t="s">
        <v>155</v>
      </c>
      <c r="E21" s="236">
        <v>1019.6</v>
      </c>
      <c r="F21" s="235" t="s">
        <v>43</v>
      </c>
      <c r="G21" s="220" t="str">
        <f t="shared" ref="G21:G26" si="3">IF(F21=J10,"SI","NO")</f>
        <v>NO</v>
      </c>
      <c r="H21" s="179" t="s">
        <v>155</v>
      </c>
      <c r="I21" s="162">
        <v>5293.5120000000006</v>
      </c>
      <c r="J21" s="123" t="s">
        <v>43</v>
      </c>
      <c r="K21" s="123" t="str">
        <f t="shared" si="1"/>
        <v>0196</v>
      </c>
      <c r="L21" s="123" t="str">
        <f t="shared" si="2"/>
        <v>012215028752146886</v>
      </c>
      <c r="M21" s="123"/>
      <c r="N21" s="123"/>
      <c r="O21" s="123"/>
      <c r="R21" s="245" t="s">
        <v>309</v>
      </c>
      <c r="S21" s="244" t="s">
        <v>308</v>
      </c>
      <c r="T21" s="246" t="s">
        <v>310</v>
      </c>
      <c r="U21" s="246" t="s">
        <v>237</v>
      </c>
      <c r="V21" s="246" t="s">
        <v>311</v>
      </c>
    </row>
    <row r="22" spans="1:22" ht="15.75">
      <c r="A22" s="182" t="s">
        <v>234</v>
      </c>
      <c r="B22" s="199" t="s">
        <v>45</v>
      </c>
      <c r="C22" s="199" t="str">
        <f t="shared" si="0"/>
        <v>SI</v>
      </c>
      <c r="D22" s="182" t="s">
        <v>234</v>
      </c>
      <c r="E22" s="236">
        <v>3446.2</v>
      </c>
      <c r="F22" s="235" t="s">
        <v>45</v>
      </c>
      <c r="G22" s="220" t="str">
        <f t="shared" si="3"/>
        <v>NO</v>
      </c>
      <c r="H22" s="179" t="s">
        <v>163</v>
      </c>
      <c r="I22" s="162">
        <v>7246.0529999999999</v>
      </c>
      <c r="J22" s="123" t="s">
        <v>51</v>
      </c>
      <c r="K22" s="123" t="str">
        <f t="shared" si="1"/>
        <v>0195</v>
      </c>
      <c r="L22" s="123" t="str">
        <f t="shared" si="2"/>
        <v>012215028723289170</v>
      </c>
      <c r="M22" s="123"/>
      <c r="N22" s="123"/>
      <c r="O22" s="123"/>
      <c r="R22" s="245" t="s">
        <v>313</v>
      </c>
      <c r="S22" s="244" t="s">
        <v>312</v>
      </c>
      <c r="T22" s="246" t="s">
        <v>314</v>
      </c>
      <c r="U22" s="246" t="s">
        <v>237</v>
      </c>
      <c r="V22" s="246" t="s">
        <v>315</v>
      </c>
    </row>
    <row r="23" spans="1:22" ht="15.75">
      <c r="A23" s="179" t="s">
        <v>157</v>
      </c>
      <c r="B23" s="179" t="s">
        <v>47</v>
      </c>
      <c r="C23" s="199" t="str">
        <f t="shared" si="0"/>
        <v>SI</v>
      </c>
      <c r="D23" s="179" t="s">
        <v>157</v>
      </c>
      <c r="E23" s="236">
        <v>1050.4000000000001</v>
      </c>
      <c r="F23" s="235" t="s">
        <v>47</v>
      </c>
      <c r="G23" s="220" t="str">
        <f t="shared" si="3"/>
        <v>NO</v>
      </c>
      <c r="H23" s="179" t="s">
        <v>160</v>
      </c>
      <c r="I23" s="162">
        <v>9447.8130000000001</v>
      </c>
      <c r="J23" s="123" t="s">
        <v>49</v>
      </c>
      <c r="K23" s="123" t="str">
        <f t="shared" si="1"/>
        <v>0184</v>
      </c>
      <c r="L23" s="123" t="str">
        <f t="shared" si="2"/>
        <v>012215014574821160</v>
      </c>
      <c r="M23" s="123"/>
      <c r="N23" s="123"/>
      <c r="O23" s="123"/>
      <c r="R23" s="245" t="s">
        <v>317</v>
      </c>
      <c r="S23" s="244" t="s">
        <v>316</v>
      </c>
      <c r="T23" s="246" t="s">
        <v>318</v>
      </c>
      <c r="U23" s="246" t="s">
        <v>237</v>
      </c>
      <c r="V23" s="246" t="s">
        <v>319</v>
      </c>
    </row>
    <row r="24" spans="1:22" ht="15.75">
      <c r="A24" s="179" t="s">
        <v>160</v>
      </c>
      <c r="B24" s="179" t="s">
        <v>49</v>
      </c>
      <c r="C24" s="199" t="str">
        <f t="shared" si="0"/>
        <v>SI</v>
      </c>
      <c r="D24" s="179" t="s">
        <v>160</v>
      </c>
      <c r="E24" s="236">
        <v>1019.6</v>
      </c>
      <c r="F24" s="235" t="s">
        <v>49</v>
      </c>
      <c r="G24" s="220" t="str">
        <f t="shared" si="3"/>
        <v>NO</v>
      </c>
      <c r="H24" s="179" t="s">
        <v>142</v>
      </c>
      <c r="I24" s="162">
        <v>11178.494999999999</v>
      </c>
      <c r="J24" s="123" t="s">
        <v>35</v>
      </c>
      <c r="K24" s="123" t="str">
        <f t="shared" si="1"/>
        <v>0200</v>
      </c>
      <c r="L24" s="123" t="str">
        <f t="shared" si="2"/>
        <v>012215029521199432</v>
      </c>
      <c r="M24" s="123"/>
      <c r="N24" s="123"/>
      <c r="O24" s="123"/>
      <c r="R24" s="245" t="s">
        <v>321</v>
      </c>
      <c r="S24" s="244" t="s">
        <v>320</v>
      </c>
      <c r="T24" s="246" t="s">
        <v>322</v>
      </c>
      <c r="U24" s="246" t="s">
        <v>237</v>
      </c>
      <c r="V24" s="246" t="s">
        <v>323</v>
      </c>
    </row>
    <row r="25" spans="1:22" ht="15.75">
      <c r="A25" s="179" t="s">
        <v>163</v>
      </c>
      <c r="B25" s="179" t="s">
        <v>51</v>
      </c>
      <c r="C25" s="199" t="str">
        <f t="shared" si="0"/>
        <v>SI</v>
      </c>
      <c r="D25" s="179" t="s">
        <v>163</v>
      </c>
      <c r="E25" s="236">
        <v>1019.6</v>
      </c>
      <c r="F25" s="235" t="s">
        <v>51</v>
      </c>
      <c r="G25" s="220" t="str">
        <f t="shared" si="3"/>
        <v>NO</v>
      </c>
      <c r="H25" s="179" t="s">
        <v>233</v>
      </c>
      <c r="I25" s="162">
        <v>14081.697</v>
      </c>
      <c r="J25" s="123" t="s">
        <v>31</v>
      </c>
      <c r="K25" s="123" t="str">
        <f t="shared" si="1"/>
        <v>0183</v>
      </c>
      <c r="L25" s="123" t="str">
        <f t="shared" si="2"/>
        <v>012680014495172866</v>
      </c>
      <c r="M25" s="123"/>
      <c r="N25" s="123"/>
      <c r="O25" s="123"/>
      <c r="R25" s="245" t="s">
        <v>325</v>
      </c>
      <c r="S25" s="244" t="s">
        <v>324</v>
      </c>
      <c r="T25" s="246" t="s">
        <v>326</v>
      </c>
      <c r="U25" s="246" t="s">
        <v>237</v>
      </c>
      <c r="V25" s="246" t="s">
        <v>327</v>
      </c>
    </row>
    <row r="26" spans="1:22" ht="15.75">
      <c r="A26" s="179" t="s">
        <v>166</v>
      </c>
      <c r="B26" s="179" t="s">
        <v>53</v>
      </c>
      <c r="C26" s="199" t="str">
        <f t="shared" si="0"/>
        <v>SI</v>
      </c>
      <c r="D26" s="179" t="s">
        <v>166</v>
      </c>
      <c r="E26" s="236">
        <v>1134.2</v>
      </c>
      <c r="F26" s="235" t="s">
        <v>53</v>
      </c>
      <c r="G26" s="220" t="str">
        <f t="shared" si="3"/>
        <v>NO</v>
      </c>
      <c r="H26" s="179" t="s">
        <v>177</v>
      </c>
      <c r="I26" s="162">
        <v>16344.135000000002</v>
      </c>
      <c r="J26" s="123" t="s">
        <v>67</v>
      </c>
      <c r="K26" s="123" t="str">
        <f t="shared" si="1"/>
        <v>0197</v>
      </c>
      <c r="L26" s="123" t="str">
        <f t="shared" si="2"/>
        <v>012215028858385842</v>
      </c>
      <c r="M26" s="123"/>
      <c r="N26" s="123"/>
      <c r="O26" s="123"/>
      <c r="R26" s="245" t="s">
        <v>329</v>
      </c>
      <c r="S26" s="244" t="s">
        <v>328</v>
      </c>
      <c r="T26" s="246" t="s">
        <v>330</v>
      </c>
      <c r="U26" s="246" t="s">
        <v>237</v>
      </c>
      <c r="V26" s="246" t="s">
        <v>331</v>
      </c>
    </row>
    <row r="27" spans="1:22" ht="15.75">
      <c r="A27" s="179" t="s">
        <v>235</v>
      </c>
      <c r="B27" s="179" t="s">
        <v>55</v>
      </c>
      <c r="C27" s="199" t="str">
        <f t="shared" si="0"/>
        <v>SI</v>
      </c>
      <c r="D27" s="179" t="s">
        <v>235</v>
      </c>
      <c r="E27" s="236">
        <v>1019.6</v>
      </c>
      <c r="F27" s="235" t="s">
        <v>55</v>
      </c>
      <c r="G27" s="220" t="str">
        <f>IF(F27=J31,"SI","NO")</f>
        <v>SI</v>
      </c>
      <c r="I27" s="200">
        <f>SUM(I10:I26)</f>
        <v>83181.972999999998</v>
      </c>
      <c r="K27" s="123"/>
      <c r="L27" s="123"/>
      <c r="R27" s="245" t="s">
        <v>333</v>
      </c>
      <c r="S27" s="244" t="s">
        <v>332</v>
      </c>
      <c r="T27" s="246" t="s">
        <v>334</v>
      </c>
      <c r="U27" s="246" t="s">
        <v>237</v>
      </c>
      <c r="V27" s="246" t="s">
        <v>335</v>
      </c>
    </row>
    <row r="28" spans="1:22" ht="15.75">
      <c r="A28" s="179" t="s">
        <v>227</v>
      </c>
      <c r="B28" s="179" t="s">
        <v>57</v>
      </c>
      <c r="C28" s="199" t="str">
        <f t="shared" si="0"/>
        <v>SI</v>
      </c>
      <c r="D28" s="179" t="s">
        <v>227</v>
      </c>
      <c r="E28" s="236">
        <v>3393.2</v>
      </c>
      <c r="F28" s="235" t="s">
        <v>57</v>
      </c>
      <c r="G28" s="220" t="str">
        <f t="shared" ref="G28:G39" si="4">IF(F28=J16,"SI","NO")</f>
        <v>NO</v>
      </c>
      <c r="K28" s="123"/>
      <c r="L28" s="123"/>
      <c r="R28" s="245" t="s">
        <v>337</v>
      </c>
      <c r="S28" s="244" t="s">
        <v>336</v>
      </c>
      <c r="T28" s="246" t="s">
        <v>338</v>
      </c>
      <c r="U28" s="246" t="s">
        <v>237</v>
      </c>
      <c r="V28" s="246" t="s">
        <v>339</v>
      </c>
    </row>
    <row r="29" spans="1:22" ht="15.75">
      <c r="A29" s="179" t="s">
        <v>232</v>
      </c>
      <c r="B29" s="179" t="s">
        <v>59</v>
      </c>
      <c r="C29" s="199" t="str">
        <f t="shared" si="0"/>
        <v>SI</v>
      </c>
      <c r="D29" s="179" t="s">
        <v>232</v>
      </c>
      <c r="E29" s="236">
        <v>1019.8</v>
      </c>
      <c r="F29" s="235" t="s">
        <v>59</v>
      </c>
      <c r="G29" s="220" t="str">
        <f t="shared" si="4"/>
        <v>NO</v>
      </c>
      <c r="K29" s="123"/>
      <c r="L29" s="123"/>
      <c r="R29" s="245" t="s">
        <v>341</v>
      </c>
      <c r="S29" s="244" t="s">
        <v>340</v>
      </c>
      <c r="T29" s="246" t="s">
        <v>342</v>
      </c>
      <c r="U29" s="246" t="s">
        <v>237</v>
      </c>
      <c r="V29" s="246" t="s">
        <v>343</v>
      </c>
    </row>
    <row r="30" spans="1:22" ht="15.75">
      <c r="A30" s="182" t="s">
        <v>230</v>
      </c>
      <c r="B30" s="199" t="s">
        <v>171</v>
      </c>
      <c r="C30" s="199" t="str">
        <f t="shared" si="0"/>
        <v>SI</v>
      </c>
      <c r="D30" s="182" t="s">
        <v>230</v>
      </c>
      <c r="E30" s="236">
        <v>199.79999999999995</v>
      </c>
      <c r="F30" s="235" t="s">
        <v>61</v>
      </c>
      <c r="G30" s="220" t="str">
        <f t="shared" si="4"/>
        <v>NO</v>
      </c>
      <c r="H30" s="179" t="s">
        <v>226</v>
      </c>
      <c r="I30" s="162">
        <v>7356.8609999999999</v>
      </c>
      <c r="J30" s="123" t="s">
        <v>19</v>
      </c>
      <c r="K30" s="123"/>
      <c r="L30" s="123"/>
      <c r="M30" s="123"/>
      <c r="N30" s="123"/>
      <c r="O30" s="123"/>
      <c r="R30" s="245" t="s">
        <v>345</v>
      </c>
      <c r="S30" s="244" t="s">
        <v>344</v>
      </c>
      <c r="T30" s="246" t="s">
        <v>346</v>
      </c>
      <c r="U30" s="246" t="s">
        <v>237</v>
      </c>
      <c r="V30" s="246" t="s">
        <v>347</v>
      </c>
    </row>
    <row r="31" spans="1:22" ht="15.75">
      <c r="A31" s="198">
        <v>1133977021</v>
      </c>
      <c r="B31" s="235" t="s">
        <v>63</v>
      </c>
      <c r="C31" s="199" t="str">
        <f t="shared" si="0"/>
        <v>SI</v>
      </c>
      <c r="D31" s="198">
        <v>1133977021</v>
      </c>
      <c r="E31" s="236">
        <v>804.6</v>
      </c>
      <c r="F31" s="235" t="s">
        <v>63</v>
      </c>
      <c r="G31" s="220" t="str">
        <f t="shared" si="4"/>
        <v>NO</v>
      </c>
      <c r="H31" s="179" t="s">
        <v>235</v>
      </c>
      <c r="I31" s="162">
        <v>7413.8310000000001</v>
      </c>
      <c r="J31" s="123" t="s">
        <v>55</v>
      </c>
      <c r="K31" s="123"/>
      <c r="L31" s="123"/>
      <c r="M31" s="123"/>
      <c r="N31" s="123"/>
      <c r="O31" s="123"/>
      <c r="R31" s="245" t="s">
        <v>349</v>
      </c>
      <c r="S31" s="244" t="s">
        <v>348</v>
      </c>
      <c r="T31" s="246" t="s">
        <v>350</v>
      </c>
      <c r="U31" s="246" t="s">
        <v>237</v>
      </c>
      <c r="V31" s="246" t="s">
        <v>351</v>
      </c>
    </row>
    <row r="32" spans="1:22" ht="15.75">
      <c r="A32" s="179" t="s">
        <v>175</v>
      </c>
      <c r="B32" s="179" t="s">
        <v>65</v>
      </c>
      <c r="C32" s="199" t="str">
        <f t="shared" si="0"/>
        <v>SI</v>
      </c>
      <c r="D32" s="179" t="s">
        <v>175</v>
      </c>
      <c r="E32" s="236">
        <v>1019.8</v>
      </c>
      <c r="F32" s="235" t="s">
        <v>65</v>
      </c>
      <c r="G32" s="220" t="str">
        <f t="shared" si="4"/>
        <v>NO</v>
      </c>
      <c r="K32" s="123"/>
      <c r="L32" s="123"/>
      <c r="R32" s="245" t="s">
        <v>353</v>
      </c>
      <c r="S32" s="244" t="s">
        <v>352</v>
      </c>
      <c r="T32" s="246" t="s">
        <v>354</v>
      </c>
      <c r="U32" s="246" t="s">
        <v>237</v>
      </c>
      <c r="V32" s="246" t="s">
        <v>355</v>
      </c>
    </row>
    <row r="33" spans="1:22" ht="15.75">
      <c r="A33" s="179" t="s">
        <v>177</v>
      </c>
      <c r="B33" s="179" t="s">
        <v>67</v>
      </c>
      <c r="C33" s="199" t="str">
        <f t="shared" si="0"/>
        <v>SI</v>
      </c>
      <c r="D33" s="179" t="s">
        <v>177</v>
      </c>
      <c r="E33" s="236">
        <v>1019.6</v>
      </c>
      <c r="F33" s="235" t="s">
        <v>67</v>
      </c>
      <c r="G33" s="220" t="str">
        <f t="shared" si="4"/>
        <v>NO</v>
      </c>
      <c r="K33" s="123"/>
      <c r="L33" s="123"/>
      <c r="R33" s="245" t="s">
        <v>357</v>
      </c>
      <c r="S33" s="244" t="s">
        <v>356</v>
      </c>
      <c r="T33" s="246" t="s">
        <v>358</v>
      </c>
      <c r="U33" s="246" t="s">
        <v>237</v>
      </c>
      <c r="V33" s="246" t="s">
        <v>359</v>
      </c>
    </row>
    <row r="34" spans="1:22" ht="15.75">
      <c r="A34" s="181" t="s">
        <v>229</v>
      </c>
      <c r="B34" s="160" t="s">
        <v>69</v>
      </c>
      <c r="C34" s="199" t="str">
        <f t="shared" si="0"/>
        <v>SI</v>
      </c>
      <c r="D34" s="181" t="s">
        <v>229</v>
      </c>
      <c r="E34" s="236">
        <v>1019.8</v>
      </c>
      <c r="F34" s="235" t="s">
        <v>69</v>
      </c>
      <c r="G34" s="220" t="str">
        <f t="shared" si="4"/>
        <v>NO</v>
      </c>
      <c r="K34" s="123"/>
      <c r="L34" s="123"/>
      <c r="R34" s="245" t="s">
        <v>361</v>
      </c>
      <c r="S34" s="244" t="s">
        <v>360</v>
      </c>
      <c r="T34" s="246" t="s">
        <v>362</v>
      </c>
      <c r="U34" s="246" t="s">
        <v>237</v>
      </c>
      <c r="V34" s="246" t="s">
        <v>363</v>
      </c>
    </row>
    <row r="35" spans="1:22" ht="15.75">
      <c r="A35" s="197">
        <v>1137834713</v>
      </c>
      <c r="B35" s="180" t="s">
        <v>71</v>
      </c>
      <c r="C35" s="199" t="str">
        <f t="shared" si="0"/>
        <v>SI</v>
      </c>
      <c r="D35" s="197">
        <v>1137834713</v>
      </c>
      <c r="E35" s="236">
        <v>1134.2</v>
      </c>
      <c r="F35" s="235" t="s">
        <v>71</v>
      </c>
      <c r="G35" s="220" t="str">
        <f t="shared" si="4"/>
        <v>NO</v>
      </c>
      <c r="K35" s="123"/>
      <c r="L35" s="123"/>
      <c r="R35" s="245" t="s">
        <v>365</v>
      </c>
      <c r="S35" s="244" t="s">
        <v>364</v>
      </c>
      <c r="T35" s="246" t="s">
        <v>366</v>
      </c>
      <c r="U35" s="246" t="s">
        <v>237</v>
      </c>
      <c r="V35" s="246" t="s">
        <v>367</v>
      </c>
    </row>
    <row r="36" spans="1:22" ht="15.75">
      <c r="A36" s="179" t="s">
        <v>181</v>
      </c>
      <c r="B36" s="179" t="s">
        <v>73</v>
      </c>
      <c r="C36" s="199" t="str">
        <f t="shared" si="0"/>
        <v>SI</v>
      </c>
      <c r="D36" s="179" t="s">
        <v>181</v>
      </c>
      <c r="E36" s="236">
        <v>1019.6</v>
      </c>
      <c r="F36" s="235" t="s">
        <v>73</v>
      </c>
      <c r="G36" s="220" t="str">
        <f t="shared" si="4"/>
        <v>NO</v>
      </c>
      <c r="K36" s="123"/>
      <c r="L36" s="123"/>
      <c r="R36" s="245" t="s">
        <v>369</v>
      </c>
      <c r="S36" s="244" t="s">
        <v>368</v>
      </c>
      <c r="T36" s="246" t="s">
        <v>370</v>
      </c>
      <c r="U36" s="246" t="s">
        <v>237</v>
      </c>
      <c r="V36" s="246" t="s">
        <v>371</v>
      </c>
    </row>
    <row r="37" spans="1:22" ht="15.75">
      <c r="A37" s="179" t="s">
        <v>228</v>
      </c>
      <c r="B37" s="179" t="s">
        <v>77</v>
      </c>
      <c r="C37" s="199" t="str">
        <f t="shared" si="0"/>
        <v>SI</v>
      </c>
      <c r="D37" s="179" t="s">
        <v>228</v>
      </c>
      <c r="E37" s="236">
        <v>1019.6</v>
      </c>
      <c r="F37" s="235" t="s">
        <v>77</v>
      </c>
      <c r="G37" s="220" t="str">
        <f t="shared" si="4"/>
        <v>NO</v>
      </c>
      <c r="K37" s="123"/>
      <c r="L37" s="123"/>
      <c r="R37" s="245" t="s">
        <v>373</v>
      </c>
      <c r="S37" s="244" t="s">
        <v>372</v>
      </c>
      <c r="T37" s="246" t="s">
        <v>374</v>
      </c>
      <c r="U37" s="246" t="s">
        <v>237</v>
      </c>
      <c r="V37" s="246" t="s">
        <v>375</v>
      </c>
    </row>
    <row r="38" spans="1:22" ht="15.75">
      <c r="A38" s="179" t="s">
        <v>187</v>
      </c>
      <c r="B38" s="179" t="s">
        <v>79</v>
      </c>
      <c r="C38" s="199" t="str">
        <f t="shared" si="0"/>
        <v>SI</v>
      </c>
      <c r="D38" s="179" t="s">
        <v>187</v>
      </c>
      <c r="E38" s="236">
        <v>1019.6</v>
      </c>
      <c r="F38" s="235" t="s">
        <v>79</v>
      </c>
      <c r="G38" s="220" t="str">
        <f t="shared" si="4"/>
        <v>NO</v>
      </c>
      <c r="K38" s="123"/>
      <c r="L38" s="123"/>
      <c r="R38" s="245" t="s">
        <v>377</v>
      </c>
      <c r="S38" s="244" t="s">
        <v>376</v>
      </c>
      <c r="T38" s="246" t="s">
        <v>378</v>
      </c>
      <c r="U38" s="246" t="s">
        <v>237</v>
      </c>
      <c r="V38" s="246" t="s">
        <v>379</v>
      </c>
    </row>
    <row r="39" spans="1:22" ht="15.75">
      <c r="A39" s="199"/>
      <c r="B39" s="199"/>
      <c r="C39" s="199"/>
      <c r="D39" s="199"/>
      <c r="E39" s="235"/>
      <c r="F39" s="162"/>
      <c r="G39" s="220" t="str">
        <f t="shared" si="4"/>
        <v>SI</v>
      </c>
      <c r="K39" s="123"/>
      <c r="L39" s="123"/>
      <c r="R39" s="245" t="s">
        <v>381</v>
      </c>
      <c r="S39" s="244" t="s">
        <v>380</v>
      </c>
      <c r="T39" s="246" t="s">
        <v>382</v>
      </c>
      <c r="U39" s="246" t="s">
        <v>237</v>
      </c>
      <c r="V39" s="246" t="s">
        <v>383</v>
      </c>
    </row>
    <row r="40" spans="1:22" ht="15.75">
      <c r="A40" s="199"/>
      <c r="B40" s="199"/>
      <c r="C40" s="199"/>
      <c r="R40" s="245" t="s">
        <v>385</v>
      </c>
      <c r="S40" s="244" t="s">
        <v>384</v>
      </c>
      <c r="T40" s="246" t="s">
        <v>386</v>
      </c>
      <c r="U40" s="246" t="s">
        <v>237</v>
      </c>
      <c r="V40" s="246" t="s">
        <v>387</v>
      </c>
    </row>
    <row r="41" spans="1:22" ht="15.75">
      <c r="A41" s="199"/>
      <c r="B41" s="199"/>
      <c r="C41" s="199"/>
      <c r="R41" s="245" t="s">
        <v>389</v>
      </c>
      <c r="S41" s="244" t="s">
        <v>388</v>
      </c>
      <c r="T41" s="246" t="s">
        <v>390</v>
      </c>
      <c r="U41" s="246" t="s">
        <v>237</v>
      </c>
      <c r="V41" s="246" t="s">
        <v>391</v>
      </c>
    </row>
    <row r="42" spans="1:22" ht="15.75">
      <c r="A42" s="199"/>
      <c r="B42" s="199"/>
      <c r="C42" s="199"/>
      <c r="R42" s="245" t="s">
        <v>393</v>
      </c>
      <c r="S42" s="244" t="s">
        <v>392</v>
      </c>
      <c r="T42" s="246" t="s">
        <v>394</v>
      </c>
      <c r="U42" s="246" t="s">
        <v>237</v>
      </c>
      <c r="V42" s="246" t="s">
        <v>395</v>
      </c>
    </row>
    <row r="43" spans="1:22" ht="15.75">
      <c r="A43" s="199"/>
      <c r="B43" s="199"/>
      <c r="R43" s="245" t="s">
        <v>397</v>
      </c>
      <c r="S43" s="244" t="s">
        <v>396</v>
      </c>
      <c r="T43" s="246" t="s">
        <v>398</v>
      </c>
      <c r="U43" s="246" t="s">
        <v>237</v>
      </c>
      <c r="V43" s="246" t="s">
        <v>399</v>
      </c>
    </row>
    <row r="44" spans="1:22" ht="15.75">
      <c r="C44" s="199"/>
      <c r="R44" s="245" t="s">
        <v>401</v>
      </c>
      <c r="S44" s="244" t="s">
        <v>400</v>
      </c>
      <c r="T44" s="246" t="s">
        <v>402</v>
      </c>
      <c r="U44" s="246" t="s">
        <v>237</v>
      </c>
      <c r="V44" s="246" t="s">
        <v>403</v>
      </c>
    </row>
    <row r="45" spans="1:22" ht="15.75">
      <c r="A45" s="199"/>
      <c r="B45" s="199"/>
      <c r="C45" s="199"/>
      <c r="R45" s="245" t="s">
        <v>405</v>
      </c>
      <c r="S45" s="244" t="s">
        <v>404</v>
      </c>
      <c r="T45" s="246" t="s">
        <v>406</v>
      </c>
      <c r="U45" s="246" t="s">
        <v>237</v>
      </c>
      <c r="V45" s="246" t="s">
        <v>407</v>
      </c>
    </row>
    <row r="46" spans="1:22" ht="15.75">
      <c r="A46" s="199"/>
      <c r="B46" s="199"/>
      <c r="C46" s="199"/>
      <c r="R46" s="245" t="s">
        <v>409</v>
      </c>
      <c r="S46" s="244" t="s">
        <v>408</v>
      </c>
      <c r="T46" s="246" t="s">
        <v>410</v>
      </c>
      <c r="U46" s="246" t="s">
        <v>237</v>
      </c>
      <c r="V46" s="246" t="s">
        <v>411</v>
      </c>
    </row>
    <row r="47" spans="1:22" ht="15.75">
      <c r="A47" s="199"/>
      <c r="B47" s="199"/>
      <c r="C47" s="199"/>
      <c r="R47" s="245" t="s">
        <v>413</v>
      </c>
      <c r="S47" s="244" t="s">
        <v>412</v>
      </c>
      <c r="T47" s="246" t="s">
        <v>414</v>
      </c>
      <c r="U47" s="246" t="s">
        <v>237</v>
      </c>
      <c r="V47" s="246" t="s">
        <v>415</v>
      </c>
    </row>
    <row r="48" spans="1:22" ht="15.75">
      <c r="A48" s="199"/>
      <c r="B48" s="199"/>
      <c r="R48" s="245" t="s">
        <v>417</v>
      </c>
      <c r="S48" s="244" t="s">
        <v>416</v>
      </c>
      <c r="T48" s="246" t="s">
        <v>418</v>
      </c>
      <c r="U48" s="246" t="s">
        <v>237</v>
      </c>
      <c r="V48" s="246" t="s">
        <v>419</v>
      </c>
    </row>
    <row r="49" spans="18:22" ht="15.75">
      <c r="R49" s="245" t="s">
        <v>421</v>
      </c>
      <c r="S49" s="244" t="s">
        <v>420</v>
      </c>
      <c r="T49" s="246" t="s">
        <v>422</v>
      </c>
      <c r="U49" s="246" t="s">
        <v>237</v>
      </c>
      <c r="V49" s="246" t="s">
        <v>423</v>
      </c>
    </row>
    <row r="50" spans="18:22" ht="15.75">
      <c r="R50" s="245" t="s">
        <v>425</v>
      </c>
      <c r="S50" s="244" t="s">
        <v>424</v>
      </c>
      <c r="T50" s="246" t="s">
        <v>426</v>
      </c>
      <c r="U50" s="246" t="s">
        <v>237</v>
      </c>
      <c r="V50" s="246" t="s">
        <v>427</v>
      </c>
    </row>
    <row r="51" spans="18:22" ht="15.75">
      <c r="R51" s="245" t="s">
        <v>429</v>
      </c>
      <c r="S51" s="244" t="s">
        <v>428</v>
      </c>
      <c r="T51" s="246" t="s">
        <v>430</v>
      </c>
      <c r="U51" s="246" t="s">
        <v>237</v>
      </c>
      <c r="V51" s="246" t="s">
        <v>431</v>
      </c>
    </row>
    <row r="52" spans="18:22" ht="15.75">
      <c r="R52" s="245" t="s">
        <v>433</v>
      </c>
      <c r="S52" s="244" t="s">
        <v>432</v>
      </c>
      <c r="T52" s="246" t="s">
        <v>434</v>
      </c>
      <c r="U52" s="246" t="s">
        <v>237</v>
      </c>
      <c r="V52" s="246" t="s">
        <v>435</v>
      </c>
    </row>
    <row r="53" spans="18:22" ht="15.75">
      <c r="R53" s="245" t="s">
        <v>437</v>
      </c>
      <c r="S53" s="244" t="s">
        <v>436</v>
      </c>
      <c r="T53" s="246" t="s">
        <v>438</v>
      </c>
      <c r="U53" s="246" t="s">
        <v>237</v>
      </c>
      <c r="V53" s="246" t="s">
        <v>439</v>
      </c>
    </row>
    <row r="54" spans="18:22" ht="15.75">
      <c r="R54" s="245" t="s">
        <v>441</v>
      </c>
      <c r="S54" s="244" t="s">
        <v>440</v>
      </c>
      <c r="T54" s="246" t="s">
        <v>442</v>
      </c>
      <c r="U54" s="246" t="s">
        <v>237</v>
      </c>
      <c r="V54" s="246" t="s">
        <v>443</v>
      </c>
    </row>
    <row r="55" spans="18:22" ht="15.75">
      <c r="R55" s="245" t="s">
        <v>445</v>
      </c>
      <c r="S55" s="244" t="s">
        <v>444</v>
      </c>
      <c r="T55" s="246" t="s">
        <v>446</v>
      </c>
      <c r="U55" s="246" t="s">
        <v>237</v>
      </c>
      <c r="V55" s="246" t="s">
        <v>447</v>
      </c>
    </row>
    <row r="56" spans="18:22" ht="15.75">
      <c r="R56" s="245" t="s">
        <v>449</v>
      </c>
      <c r="S56" s="244" t="s">
        <v>448</v>
      </c>
      <c r="T56" s="246" t="s">
        <v>450</v>
      </c>
      <c r="U56" s="246" t="s">
        <v>237</v>
      </c>
      <c r="V56" s="246" t="s">
        <v>451</v>
      </c>
    </row>
    <row r="57" spans="18:22" ht="15.75">
      <c r="R57" s="245" t="s">
        <v>453</v>
      </c>
      <c r="S57" s="244" t="s">
        <v>452</v>
      </c>
      <c r="T57" s="246" t="s">
        <v>454</v>
      </c>
      <c r="U57" s="246" t="s">
        <v>237</v>
      </c>
      <c r="V57" s="246" t="s">
        <v>455</v>
      </c>
    </row>
    <row r="58" spans="18:22" ht="15.75">
      <c r="R58" s="245" t="s">
        <v>457</v>
      </c>
      <c r="S58" s="244" t="s">
        <v>456</v>
      </c>
      <c r="T58" s="246" t="s">
        <v>458</v>
      </c>
      <c r="U58" s="246" t="s">
        <v>237</v>
      </c>
      <c r="V58" s="246" t="s">
        <v>459</v>
      </c>
    </row>
    <row r="59" spans="18:22" ht="15.75">
      <c r="R59" s="245" t="s">
        <v>461</v>
      </c>
      <c r="S59" s="244" t="s">
        <v>460</v>
      </c>
      <c r="T59" s="246" t="s">
        <v>462</v>
      </c>
      <c r="U59" s="246" t="s">
        <v>237</v>
      </c>
      <c r="V59" s="246" t="s">
        <v>463</v>
      </c>
    </row>
    <row r="60" spans="18:22" ht="15.75">
      <c r="R60" s="245" t="s">
        <v>465</v>
      </c>
      <c r="S60" s="244" t="s">
        <v>464</v>
      </c>
      <c r="T60" s="246" t="s">
        <v>466</v>
      </c>
      <c r="U60" s="246" t="s">
        <v>237</v>
      </c>
      <c r="V60" s="246" t="s">
        <v>467</v>
      </c>
    </row>
    <row r="61" spans="18:22" ht="15.75">
      <c r="R61" s="245" t="s">
        <v>469</v>
      </c>
      <c r="S61" s="244" t="s">
        <v>468</v>
      </c>
      <c r="T61" s="246" t="s">
        <v>470</v>
      </c>
      <c r="U61" s="246" t="s">
        <v>237</v>
      </c>
      <c r="V61" s="246" t="s">
        <v>471</v>
      </c>
    </row>
    <row r="62" spans="18:22" ht="15.75">
      <c r="R62" s="245" t="s">
        <v>473</v>
      </c>
      <c r="S62" s="244" t="s">
        <v>472</v>
      </c>
      <c r="T62" s="246" t="s">
        <v>474</v>
      </c>
      <c r="U62" s="246" t="s">
        <v>237</v>
      </c>
      <c r="V62" s="246" t="s">
        <v>475</v>
      </c>
    </row>
    <row r="63" spans="18:22" ht="15.75">
      <c r="R63" s="245" t="s">
        <v>477</v>
      </c>
      <c r="S63" s="244" t="s">
        <v>476</v>
      </c>
      <c r="T63" s="246" t="s">
        <v>478</v>
      </c>
      <c r="U63" s="246" t="s">
        <v>237</v>
      </c>
      <c r="V63" s="246" t="s">
        <v>479</v>
      </c>
    </row>
    <row r="64" spans="18:22" ht="15.75">
      <c r="R64" s="245" t="s">
        <v>481</v>
      </c>
      <c r="S64" s="244" t="s">
        <v>480</v>
      </c>
      <c r="T64" s="246" t="s">
        <v>482</v>
      </c>
      <c r="U64" s="246" t="s">
        <v>237</v>
      </c>
      <c r="V64" s="246" t="s">
        <v>483</v>
      </c>
    </row>
    <row r="65" spans="18:22" ht="15.75">
      <c r="R65" s="245" t="s">
        <v>485</v>
      </c>
      <c r="S65" s="244" t="s">
        <v>484</v>
      </c>
      <c r="T65" s="246" t="s">
        <v>486</v>
      </c>
      <c r="U65" s="246" t="s">
        <v>237</v>
      </c>
      <c r="V65" s="246" t="s">
        <v>487</v>
      </c>
    </row>
    <row r="66" spans="18:22" ht="15.75">
      <c r="R66" s="245" t="s">
        <v>489</v>
      </c>
      <c r="S66" s="244" t="s">
        <v>488</v>
      </c>
      <c r="T66" s="246" t="s">
        <v>490</v>
      </c>
      <c r="U66" s="246" t="s">
        <v>237</v>
      </c>
      <c r="V66" s="246" t="s">
        <v>491</v>
      </c>
    </row>
    <row r="67" spans="18:22" ht="15.75">
      <c r="R67" s="245" t="s">
        <v>493</v>
      </c>
      <c r="S67" s="244" t="s">
        <v>492</v>
      </c>
      <c r="T67" s="246" t="s">
        <v>494</v>
      </c>
      <c r="U67" s="246" t="s">
        <v>237</v>
      </c>
      <c r="V67" s="246" t="s">
        <v>495</v>
      </c>
    </row>
    <row r="68" spans="18:22" ht="15.75">
      <c r="R68" s="245" t="s">
        <v>497</v>
      </c>
      <c r="S68" s="244" t="s">
        <v>496</v>
      </c>
      <c r="T68" s="246" t="s">
        <v>498</v>
      </c>
      <c r="U68" s="246" t="s">
        <v>237</v>
      </c>
      <c r="V68" s="246" t="s">
        <v>499</v>
      </c>
    </row>
    <row r="69" spans="18:22" ht="15.75">
      <c r="R69" s="245" t="s">
        <v>501</v>
      </c>
      <c r="S69" s="244" t="s">
        <v>500</v>
      </c>
      <c r="T69" s="246" t="s">
        <v>502</v>
      </c>
      <c r="U69" s="246" t="s">
        <v>237</v>
      </c>
      <c r="V69" s="246" t="s">
        <v>503</v>
      </c>
    </row>
    <row r="70" spans="18:22" ht="15.75">
      <c r="R70" s="245" t="s">
        <v>505</v>
      </c>
      <c r="S70" s="244" t="s">
        <v>504</v>
      </c>
      <c r="T70" s="246" t="s">
        <v>506</v>
      </c>
      <c r="U70" s="246" t="s">
        <v>237</v>
      </c>
      <c r="V70" s="246" t="s">
        <v>507</v>
      </c>
    </row>
    <row r="71" spans="18:22" ht="15.75">
      <c r="R71" s="245" t="s">
        <v>509</v>
      </c>
      <c r="S71" s="244" t="s">
        <v>508</v>
      </c>
      <c r="T71" s="246" t="s">
        <v>510</v>
      </c>
      <c r="U71" s="246" t="s">
        <v>237</v>
      </c>
      <c r="V71" s="246" t="s">
        <v>511</v>
      </c>
    </row>
    <row r="72" spans="18:22" ht="15.75">
      <c r="R72" s="245" t="s">
        <v>513</v>
      </c>
      <c r="S72" s="244" t="s">
        <v>512</v>
      </c>
      <c r="T72" s="246" t="s">
        <v>514</v>
      </c>
      <c r="U72" s="246" t="s">
        <v>237</v>
      </c>
      <c r="V72" s="246" t="s">
        <v>515</v>
      </c>
    </row>
    <row r="73" spans="18:22" ht="15.75">
      <c r="R73" s="245" t="s">
        <v>517</v>
      </c>
      <c r="S73" s="244" t="s">
        <v>516</v>
      </c>
      <c r="T73" s="246" t="s">
        <v>518</v>
      </c>
      <c r="U73" s="246" t="s">
        <v>237</v>
      </c>
      <c r="V73" s="246" t="s">
        <v>519</v>
      </c>
    </row>
    <row r="74" spans="18:22" ht="15.75">
      <c r="R74" s="245" t="s">
        <v>521</v>
      </c>
      <c r="S74" s="244" t="s">
        <v>520</v>
      </c>
      <c r="T74" s="246" t="s">
        <v>522</v>
      </c>
      <c r="U74" s="246" t="s">
        <v>237</v>
      </c>
      <c r="V74" s="246" t="s">
        <v>523</v>
      </c>
    </row>
    <row r="75" spans="18:22" ht="15.75">
      <c r="R75" s="245" t="s">
        <v>525</v>
      </c>
      <c r="S75" s="244" t="s">
        <v>524</v>
      </c>
      <c r="T75" s="246" t="s">
        <v>526</v>
      </c>
      <c r="U75" s="246" t="s">
        <v>237</v>
      </c>
      <c r="V75" s="246" t="s">
        <v>527</v>
      </c>
    </row>
    <row r="76" spans="18:22" ht="15.75">
      <c r="R76" s="245" t="s">
        <v>529</v>
      </c>
      <c r="S76" s="244" t="s">
        <v>528</v>
      </c>
      <c r="T76" s="246" t="s">
        <v>530</v>
      </c>
      <c r="U76" s="246" t="s">
        <v>237</v>
      </c>
      <c r="V76" s="246" t="s">
        <v>531</v>
      </c>
    </row>
    <row r="77" spans="18:22" ht="15.75">
      <c r="R77" s="245" t="s">
        <v>533</v>
      </c>
      <c r="S77" s="244" t="s">
        <v>532</v>
      </c>
      <c r="T77" s="246" t="s">
        <v>534</v>
      </c>
      <c r="U77" s="246" t="s">
        <v>237</v>
      </c>
      <c r="V77" s="246" t="s">
        <v>535</v>
      </c>
    </row>
    <row r="78" spans="18:22" ht="15.75">
      <c r="R78" s="245" t="s">
        <v>537</v>
      </c>
      <c r="S78" s="244" t="s">
        <v>536</v>
      </c>
      <c r="T78" s="246" t="s">
        <v>538</v>
      </c>
      <c r="U78" s="246" t="s">
        <v>237</v>
      </c>
      <c r="V78" s="246" t="s">
        <v>539</v>
      </c>
    </row>
    <row r="79" spans="18:22" ht="15.75">
      <c r="R79" s="245" t="s">
        <v>541</v>
      </c>
      <c r="S79" s="244" t="s">
        <v>540</v>
      </c>
      <c r="T79" s="246" t="s">
        <v>542</v>
      </c>
      <c r="U79" s="246" t="s">
        <v>237</v>
      </c>
      <c r="V79" s="246" t="s">
        <v>543</v>
      </c>
    </row>
    <row r="80" spans="18:22" ht="15.75">
      <c r="R80" s="245" t="s">
        <v>545</v>
      </c>
      <c r="S80" s="244" t="s">
        <v>544</v>
      </c>
      <c r="T80" s="246" t="s">
        <v>546</v>
      </c>
      <c r="U80" s="246" t="s">
        <v>237</v>
      </c>
      <c r="V80" s="246" t="s">
        <v>547</v>
      </c>
    </row>
    <row r="81" spans="18:22" ht="15.75">
      <c r="R81" s="245" t="s">
        <v>549</v>
      </c>
      <c r="S81" s="244" t="s">
        <v>548</v>
      </c>
      <c r="T81" s="246" t="s">
        <v>550</v>
      </c>
      <c r="U81" s="246" t="s">
        <v>237</v>
      </c>
      <c r="V81" s="246" t="s">
        <v>551</v>
      </c>
    </row>
    <row r="82" spans="18:22" ht="15.75">
      <c r="R82" s="245" t="s">
        <v>553</v>
      </c>
      <c r="S82" s="244" t="s">
        <v>552</v>
      </c>
      <c r="T82" s="246" t="s">
        <v>554</v>
      </c>
      <c r="U82" s="246" t="s">
        <v>237</v>
      </c>
      <c r="V82" s="246" t="s">
        <v>555</v>
      </c>
    </row>
    <row r="83" spans="18:22" ht="15.75">
      <c r="R83" s="245" t="s">
        <v>557</v>
      </c>
      <c r="S83" s="244" t="s">
        <v>556</v>
      </c>
      <c r="T83" s="246" t="s">
        <v>558</v>
      </c>
      <c r="U83" s="246" t="s">
        <v>237</v>
      </c>
      <c r="V83" s="246" t="s">
        <v>559</v>
      </c>
    </row>
    <row r="84" spans="18:22" ht="15.75">
      <c r="R84" s="245" t="s">
        <v>561</v>
      </c>
      <c r="S84" s="244" t="s">
        <v>560</v>
      </c>
      <c r="T84" s="246" t="s">
        <v>562</v>
      </c>
      <c r="U84" s="246" t="s">
        <v>237</v>
      </c>
      <c r="V84" s="246" t="s">
        <v>563</v>
      </c>
    </row>
    <row r="85" spans="18:22" ht="15.75">
      <c r="R85" s="245" t="s">
        <v>565</v>
      </c>
      <c r="S85" s="244" t="s">
        <v>564</v>
      </c>
      <c r="T85" s="246" t="s">
        <v>566</v>
      </c>
      <c r="U85" s="246" t="s">
        <v>237</v>
      </c>
      <c r="V85" s="246" t="s">
        <v>567</v>
      </c>
    </row>
    <row r="86" spans="18:22" ht="15.75">
      <c r="R86" s="245" t="s">
        <v>569</v>
      </c>
      <c r="S86" s="244" t="s">
        <v>568</v>
      </c>
      <c r="T86" s="246" t="s">
        <v>570</v>
      </c>
      <c r="U86" s="246" t="s">
        <v>237</v>
      </c>
      <c r="V86" s="246" t="s">
        <v>571</v>
      </c>
    </row>
    <row r="87" spans="18:22" ht="15.75">
      <c r="R87" s="245" t="s">
        <v>573</v>
      </c>
      <c r="S87" s="244" t="s">
        <v>572</v>
      </c>
      <c r="T87" s="246" t="s">
        <v>574</v>
      </c>
      <c r="U87" s="246" t="s">
        <v>237</v>
      </c>
      <c r="V87" s="246" t="s">
        <v>575</v>
      </c>
    </row>
    <row r="88" spans="18:22" ht="15.75">
      <c r="R88" s="245" t="s">
        <v>577</v>
      </c>
      <c r="S88" s="244" t="s">
        <v>576</v>
      </c>
      <c r="T88" s="246" t="s">
        <v>578</v>
      </c>
      <c r="U88" s="246" t="s">
        <v>237</v>
      </c>
      <c r="V88" s="246" t="s">
        <v>579</v>
      </c>
    </row>
    <row r="89" spans="18:22" ht="15.75">
      <c r="R89" s="245" t="s">
        <v>581</v>
      </c>
      <c r="S89" s="244" t="s">
        <v>580</v>
      </c>
      <c r="T89" s="246" t="s">
        <v>582</v>
      </c>
      <c r="U89" s="246" t="s">
        <v>237</v>
      </c>
      <c r="V89" s="246" t="s">
        <v>583</v>
      </c>
    </row>
    <row r="90" spans="18:22" ht="15.75">
      <c r="R90" s="245" t="s">
        <v>585</v>
      </c>
      <c r="S90" s="244" t="s">
        <v>584</v>
      </c>
      <c r="T90" s="246" t="s">
        <v>586</v>
      </c>
      <c r="U90" s="246" t="s">
        <v>237</v>
      </c>
      <c r="V90" s="246" t="s">
        <v>587</v>
      </c>
    </row>
    <row r="91" spans="18:22" ht="15.75">
      <c r="R91" s="245" t="s">
        <v>589</v>
      </c>
      <c r="S91" s="244" t="s">
        <v>588</v>
      </c>
      <c r="T91" s="246" t="s">
        <v>590</v>
      </c>
      <c r="U91" s="246" t="s">
        <v>237</v>
      </c>
      <c r="V91" s="246" t="s">
        <v>591</v>
      </c>
    </row>
    <row r="92" spans="18:22" ht="15.75">
      <c r="R92" s="245" t="s">
        <v>593</v>
      </c>
      <c r="S92" s="244" t="s">
        <v>592</v>
      </c>
      <c r="T92" s="246" t="s">
        <v>594</v>
      </c>
      <c r="U92" s="246" t="s">
        <v>237</v>
      </c>
      <c r="V92" s="246" t="s">
        <v>595</v>
      </c>
    </row>
    <row r="93" spans="18:22" ht="15.75">
      <c r="R93" s="245" t="s">
        <v>597</v>
      </c>
      <c r="S93" s="244" t="s">
        <v>596</v>
      </c>
      <c r="T93" s="246" t="s">
        <v>598</v>
      </c>
      <c r="U93" s="246" t="s">
        <v>237</v>
      </c>
      <c r="V93" s="246" t="s">
        <v>599</v>
      </c>
    </row>
    <row r="94" spans="18:22" ht="15.75">
      <c r="R94" s="245" t="s">
        <v>601</v>
      </c>
      <c r="S94" s="244" t="s">
        <v>600</v>
      </c>
      <c r="T94" s="246" t="s">
        <v>602</v>
      </c>
      <c r="U94" s="246" t="s">
        <v>237</v>
      </c>
      <c r="V94" s="246" t="s">
        <v>603</v>
      </c>
    </row>
    <row r="95" spans="18:22" ht="15.75">
      <c r="R95" s="245" t="s">
        <v>605</v>
      </c>
      <c r="S95" s="244" t="s">
        <v>604</v>
      </c>
      <c r="T95" s="246" t="s">
        <v>606</v>
      </c>
      <c r="U95" s="246" t="s">
        <v>237</v>
      </c>
      <c r="V95" s="246" t="s">
        <v>607</v>
      </c>
    </row>
    <row r="96" spans="18:22" ht="15.75">
      <c r="R96" s="245" t="s">
        <v>609</v>
      </c>
      <c r="S96" s="244" t="s">
        <v>608</v>
      </c>
      <c r="T96" s="246" t="s">
        <v>610</v>
      </c>
      <c r="U96" s="246" t="s">
        <v>237</v>
      </c>
      <c r="V96" s="246" t="s">
        <v>611</v>
      </c>
    </row>
    <row r="97" spans="18:22" ht="15.75">
      <c r="R97" s="245" t="s">
        <v>613</v>
      </c>
      <c r="S97" s="244" t="s">
        <v>612</v>
      </c>
      <c r="T97" s="246" t="s">
        <v>614</v>
      </c>
      <c r="U97" s="246" t="s">
        <v>237</v>
      </c>
      <c r="V97" s="246" t="s">
        <v>615</v>
      </c>
    </row>
    <row r="98" spans="18:22" ht="15.75">
      <c r="R98" s="245" t="s">
        <v>617</v>
      </c>
      <c r="S98" s="244" t="s">
        <v>616</v>
      </c>
      <c r="T98" s="246" t="s">
        <v>618</v>
      </c>
      <c r="U98" s="246" t="s">
        <v>237</v>
      </c>
      <c r="V98" s="246" t="s">
        <v>619</v>
      </c>
    </row>
    <row r="99" spans="18:22" ht="15.75">
      <c r="R99" s="245" t="s">
        <v>621</v>
      </c>
      <c r="S99" s="244" t="s">
        <v>620</v>
      </c>
      <c r="T99" s="246" t="s">
        <v>622</v>
      </c>
      <c r="U99" s="246" t="s">
        <v>237</v>
      </c>
      <c r="V99" s="246" t="s">
        <v>623</v>
      </c>
    </row>
    <row r="100" spans="18:22" ht="15.75">
      <c r="R100" s="245" t="s">
        <v>625</v>
      </c>
      <c r="S100" s="244" t="s">
        <v>624</v>
      </c>
      <c r="T100" s="246" t="s">
        <v>626</v>
      </c>
      <c r="U100" s="246" t="s">
        <v>237</v>
      </c>
      <c r="V100" s="246" t="s">
        <v>627</v>
      </c>
    </row>
    <row r="101" spans="18:22" ht="15.75">
      <c r="R101" s="245" t="s">
        <v>629</v>
      </c>
      <c r="S101" s="244" t="s">
        <v>628</v>
      </c>
      <c r="T101" s="246" t="s">
        <v>630</v>
      </c>
      <c r="U101" s="246" t="s">
        <v>237</v>
      </c>
      <c r="V101" s="246" t="s">
        <v>631</v>
      </c>
    </row>
    <row r="102" spans="18:22" ht="15.75">
      <c r="R102" s="245" t="s">
        <v>633</v>
      </c>
      <c r="S102" s="244" t="s">
        <v>632</v>
      </c>
      <c r="T102" s="246" t="s">
        <v>634</v>
      </c>
      <c r="U102" s="246" t="s">
        <v>237</v>
      </c>
      <c r="V102" s="246" t="s">
        <v>635</v>
      </c>
    </row>
    <row r="103" spans="18:22" ht="15.75">
      <c r="R103" s="245" t="s">
        <v>637</v>
      </c>
      <c r="S103" s="244" t="s">
        <v>636</v>
      </c>
      <c r="T103" s="246" t="s">
        <v>638</v>
      </c>
      <c r="U103" s="246" t="s">
        <v>237</v>
      </c>
      <c r="V103" s="246" t="s">
        <v>639</v>
      </c>
    </row>
    <row r="104" spans="18:22" ht="15.75">
      <c r="R104" s="245" t="s">
        <v>641</v>
      </c>
      <c r="S104" s="244" t="s">
        <v>640</v>
      </c>
      <c r="T104" s="246" t="s">
        <v>642</v>
      </c>
      <c r="U104" s="246" t="s">
        <v>237</v>
      </c>
      <c r="V104" s="246" t="s">
        <v>643</v>
      </c>
    </row>
    <row r="105" spans="18:22" ht="15.75">
      <c r="R105" s="245" t="s">
        <v>645</v>
      </c>
      <c r="S105" s="244" t="s">
        <v>644</v>
      </c>
      <c r="T105" s="246" t="s">
        <v>646</v>
      </c>
      <c r="U105" s="246" t="s">
        <v>237</v>
      </c>
      <c r="V105" s="246" t="s">
        <v>647</v>
      </c>
    </row>
    <row r="106" spans="18:22" ht="15.75">
      <c r="R106" s="245" t="s">
        <v>649</v>
      </c>
      <c r="S106" s="244" t="s">
        <v>648</v>
      </c>
      <c r="T106" s="246" t="s">
        <v>650</v>
      </c>
      <c r="U106" s="246" t="s">
        <v>237</v>
      </c>
      <c r="V106" s="246" t="s">
        <v>651</v>
      </c>
    </row>
    <row r="107" spans="18:22" ht="15.75">
      <c r="R107" s="245" t="s">
        <v>653</v>
      </c>
      <c r="S107" s="244" t="s">
        <v>652</v>
      </c>
      <c r="T107" s="246" t="s">
        <v>654</v>
      </c>
      <c r="U107" s="246" t="s">
        <v>237</v>
      </c>
      <c r="V107" s="246" t="s">
        <v>655</v>
      </c>
    </row>
    <row r="108" spans="18:22" ht="15.75">
      <c r="R108" s="245" t="s">
        <v>657</v>
      </c>
      <c r="S108" s="244" t="s">
        <v>656</v>
      </c>
      <c r="T108" s="246" t="s">
        <v>658</v>
      </c>
      <c r="U108" s="246" t="s">
        <v>237</v>
      </c>
      <c r="V108" s="246" t="s">
        <v>659</v>
      </c>
    </row>
    <row r="109" spans="18:22" ht="15.75">
      <c r="R109" s="245" t="s">
        <v>661</v>
      </c>
      <c r="S109" s="244" t="s">
        <v>660</v>
      </c>
      <c r="T109" s="246" t="s">
        <v>662</v>
      </c>
      <c r="U109" s="246" t="s">
        <v>237</v>
      </c>
      <c r="V109" s="246" t="s">
        <v>663</v>
      </c>
    </row>
    <row r="110" spans="18:22" ht="15.75">
      <c r="R110" s="245" t="s">
        <v>665</v>
      </c>
      <c r="S110" s="244" t="s">
        <v>664</v>
      </c>
      <c r="T110" s="246" t="s">
        <v>666</v>
      </c>
      <c r="U110" s="246" t="s">
        <v>237</v>
      </c>
      <c r="V110" s="246" t="s">
        <v>667</v>
      </c>
    </row>
    <row r="111" spans="18:22" ht="15.75">
      <c r="R111" s="245" t="s">
        <v>669</v>
      </c>
      <c r="S111" s="244" t="s">
        <v>668</v>
      </c>
      <c r="T111" s="246" t="s">
        <v>670</v>
      </c>
      <c r="U111" s="246" t="s">
        <v>237</v>
      </c>
      <c r="V111" s="246" t="s">
        <v>671</v>
      </c>
    </row>
    <row r="112" spans="18:22" ht="15.75">
      <c r="R112" s="245" t="s">
        <v>673</v>
      </c>
      <c r="S112" s="244" t="s">
        <v>672</v>
      </c>
      <c r="T112" s="246" t="s">
        <v>674</v>
      </c>
      <c r="U112" s="246" t="s">
        <v>237</v>
      </c>
      <c r="V112" s="246" t="s">
        <v>675</v>
      </c>
    </row>
    <row r="113" spans="18:22" ht="15.75">
      <c r="R113" s="245" t="s">
        <v>677</v>
      </c>
      <c r="S113" s="244" t="s">
        <v>676</v>
      </c>
      <c r="T113" s="246" t="s">
        <v>678</v>
      </c>
      <c r="U113" s="246" t="s">
        <v>237</v>
      </c>
      <c r="V113" s="246" t="s">
        <v>679</v>
      </c>
    </row>
    <row r="114" spans="18:22" ht="15.75">
      <c r="R114" s="245" t="s">
        <v>681</v>
      </c>
      <c r="S114" s="244" t="s">
        <v>680</v>
      </c>
      <c r="T114" s="246" t="s">
        <v>682</v>
      </c>
      <c r="U114" s="246" t="s">
        <v>237</v>
      </c>
      <c r="V114" s="246" t="s">
        <v>683</v>
      </c>
    </row>
    <row r="115" spans="18:22" ht="15.75">
      <c r="R115" s="245" t="s">
        <v>685</v>
      </c>
      <c r="S115" s="244" t="s">
        <v>684</v>
      </c>
      <c r="T115" s="246" t="s">
        <v>686</v>
      </c>
      <c r="U115" s="246" t="s">
        <v>237</v>
      </c>
      <c r="V115" s="246" t="s">
        <v>687</v>
      </c>
    </row>
    <row r="116" spans="18:22" ht="15.75">
      <c r="R116" s="245" t="s">
        <v>689</v>
      </c>
      <c r="S116" s="244" t="s">
        <v>688</v>
      </c>
      <c r="T116" s="246" t="s">
        <v>690</v>
      </c>
      <c r="U116" s="246" t="s">
        <v>237</v>
      </c>
      <c r="V116" s="246" t="s">
        <v>691</v>
      </c>
    </row>
    <row r="117" spans="18:22" ht="15.75">
      <c r="R117" s="245" t="s">
        <v>693</v>
      </c>
      <c r="S117" s="244" t="s">
        <v>692</v>
      </c>
      <c r="T117" s="246" t="s">
        <v>694</v>
      </c>
      <c r="U117" s="246" t="s">
        <v>237</v>
      </c>
      <c r="V117" s="246" t="s">
        <v>695</v>
      </c>
    </row>
    <row r="118" spans="18:22" ht="15.75">
      <c r="R118" s="248" t="s">
        <v>697</v>
      </c>
      <c r="S118" s="247" t="s">
        <v>696</v>
      </c>
      <c r="T118" s="248" t="s">
        <v>698</v>
      </c>
      <c r="U118" s="248" t="s">
        <v>237</v>
      </c>
      <c r="V118" s="248" t="s">
        <v>699</v>
      </c>
    </row>
    <row r="119" spans="18:22" ht="15.75">
      <c r="R119" s="245" t="s">
        <v>701</v>
      </c>
      <c r="S119" s="244" t="s">
        <v>700</v>
      </c>
      <c r="T119" s="246" t="s">
        <v>702</v>
      </c>
      <c r="U119" s="246" t="s">
        <v>237</v>
      </c>
      <c r="V119" s="246" t="s">
        <v>703</v>
      </c>
    </row>
    <row r="120" spans="18:22" ht="15.75">
      <c r="R120" s="245" t="s">
        <v>705</v>
      </c>
      <c r="S120" s="244" t="s">
        <v>704</v>
      </c>
      <c r="T120" s="246" t="s">
        <v>706</v>
      </c>
      <c r="U120" s="246" t="s">
        <v>237</v>
      </c>
      <c r="V120" s="246" t="s">
        <v>707</v>
      </c>
    </row>
    <row r="121" spans="18:22" ht="15.75">
      <c r="R121" s="245" t="s">
        <v>709</v>
      </c>
      <c r="S121" s="244" t="s">
        <v>708</v>
      </c>
      <c r="T121" s="246" t="s">
        <v>710</v>
      </c>
      <c r="U121" s="246" t="s">
        <v>237</v>
      </c>
      <c r="V121" s="246" t="s">
        <v>711</v>
      </c>
    </row>
    <row r="122" spans="18:22" ht="15.75">
      <c r="R122" s="245" t="s">
        <v>713</v>
      </c>
      <c r="S122" s="244" t="s">
        <v>712</v>
      </c>
      <c r="T122" s="246" t="s">
        <v>714</v>
      </c>
      <c r="U122" s="246" t="s">
        <v>237</v>
      </c>
      <c r="V122" s="246" t="s">
        <v>715</v>
      </c>
    </row>
    <row r="123" spans="18:22" ht="15.75">
      <c r="R123" s="245" t="s">
        <v>717</v>
      </c>
      <c r="S123" s="244" t="s">
        <v>716</v>
      </c>
      <c r="T123" s="246" t="s">
        <v>718</v>
      </c>
      <c r="U123" s="246" t="s">
        <v>237</v>
      </c>
      <c r="V123" s="246" t="s">
        <v>719</v>
      </c>
    </row>
    <row r="124" spans="18:22" ht="15.75">
      <c r="R124" s="245" t="s">
        <v>721</v>
      </c>
      <c r="S124" s="244" t="s">
        <v>720</v>
      </c>
      <c r="T124" s="246" t="s">
        <v>722</v>
      </c>
      <c r="U124" s="246" t="s">
        <v>237</v>
      </c>
      <c r="V124" s="246" t="s">
        <v>723</v>
      </c>
    </row>
    <row r="125" spans="18:22" ht="15.75">
      <c r="R125" s="245" t="s">
        <v>725</v>
      </c>
      <c r="S125" s="244" t="s">
        <v>724</v>
      </c>
      <c r="T125" s="246" t="s">
        <v>726</v>
      </c>
      <c r="U125" s="246" t="s">
        <v>237</v>
      </c>
      <c r="V125" s="246" t="s">
        <v>727</v>
      </c>
    </row>
    <row r="126" spans="18:22" ht="15.75">
      <c r="R126" s="245" t="s">
        <v>729</v>
      </c>
      <c r="S126" s="244" t="s">
        <v>728</v>
      </c>
      <c r="T126" s="246" t="s">
        <v>730</v>
      </c>
      <c r="U126" s="246" t="s">
        <v>237</v>
      </c>
      <c r="V126" s="246" t="s">
        <v>731</v>
      </c>
    </row>
    <row r="127" spans="18:22" ht="15.75">
      <c r="R127" s="245" t="s">
        <v>733</v>
      </c>
      <c r="S127" s="244" t="s">
        <v>732</v>
      </c>
      <c r="T127" s="246" t="s">
        <v>734</v>
      </c>
      <c r="U127" s="246" t="s">
        <v>237</v>
      </c>
      <c r="V127" s="246" t="s">
        <v>735</v>
      </c>
    </row>
    <row r="128" spans="18:22" ht="15.75">
      <c r="R128" s="245" t="s">
        <v>737</v>
      </c>
      <c r="S128" s="244" t="s">
        <v>736</v>
      </c>
      <c r="T128" s="246" t="s">
        <v>738</v>
      </c>
      <c r="U128" s="246" t="s">
        <v>237</v>
      </c>
      <c r="V128" s="246" t="s">
        <v>739</v>
      </c>
    </row>
    <row r="129" spans="18:22" ht="15.75">
      <c r="R129" s="245" t="s">
        <v>741</v>
      </c>
      <c r="S129" s="244" t="s">
        <v>740</v>
      </c>
      <c r="T129" s="246" t="s">
        <v>742</v>
      </c>
      <c r="U129" s="246" t="s">
        <v>237</v>
      </c>
      <c r="V129" s="246" t="s">
        <v>743</v>
      </c>
    </row>
    <row r="130" spans="18:22" ht="15.75">
      <c r="R130" s="245" t="s">
        <v>745</v>
      </c>
      <c r="S130" s="244" t="s">
        <v>744</v>
      </c>
      <c r="T130" s="246" t="s">
        <v>746</v>
      </c>
      <c r="U130" s="246" t="s">
        <v>237</v>
      </c>
      <c r="V130" s="246" t="s">
        <v>747</v>
      </c>
    </row>
    <row r="131" spans="18:22" ht="15.75">
      <c r="R131" s="245" t="s">
        <v>749</v>
      </c>
      <c r="S131" s="244" t="s">
        <v>748</v>
      </c>
      <c r="T131" s="246" t="s">
        <v>750</v>
      </c>
      <c r="U131" s="246" t="s">
        <v>237</v>
      </c>
      <c r="V131" s="246" t="s">
        <v>751</v>
      </c>
    </row>
    <row r="132" spans="18:22" ht="15.75">
      <c r="R132" s="245" t="s">
        <v>753</v>
      </c>
      <c r="S132" s="244" t="s">
        <v>752</v>
      </c>
      <c r="T132" s="246" t="s">
        <v>754</v>
      </c>
      <c r="U132" s="246" t="s">
        <v>237</v>
      </c>
      <c r="V132" s="246" t="s">
        <v>755</v>
      </c>
    </row>
    <row r="133" spans="18:22" ht="15.75">
      <c r="R133" s="245" t="s">
        <v>757</v>
      </c>
      <c r="S133" s="244" t="s">
        <v>756</v>
      </c>
      <c r="T133" s="246" t="s">
        <v>758</v>
      </c>
      <c r="U133" s="246" t="s">
        <v>237</v>
      </c>
      <c r="V133" s="246" t="s">
        <v>759</v>
      </c>
    </row>
    <row r="134" spans="18:22" ht="15.75">
      <c r="R134" s="245" t="s">
        <v>761</v>
      </c>
      <c r="S134" s="244" t="s">
        <v>760</v>
      </c>
      <c r="T134" s="246" t="s">
        <v>762</v>
      </c>
      <c r="U134" s="246" t="s">
        <v>237</v>
      </c>
      <c r="V134" s="246" t="s">
        <v>763</v>
      </c>
    </row>
    <row r="135" spans="18:22" ht="15.75">
      <c r="R135" s="245" t="s">
        <v>765</v>
      </c>
      <c r="S135" s="244" t="s">
        <v>764</v>
      </c>
      <c r="T135" s="246" t="s">
        <v>766</v>
      </c>
      <c r="U135" s="246" t="s">
        <v>237</v>
      </c>
      <c r="V135" s="246" t="s">
        <v>767</v>
      </c>
    </row>
    <row r="136" spans="18:22" ht="15.75">
      <c r="R136" s="245" t="s">
        <v>769</v>
      </c>
      <c r="S136" s="244" t="s">
        <v>768</v>
      </c>
      <c r="T136" s="246" t="s">
        <v>770</v>
      </c>
      <c r="U136" s="246" t="s">
        <v>237</v>
      </c>
      <c r="V136" s="246" t="s">
        <v>771</v>
      </c>
    </row>
    <row r="137" spans="18:22" ht="15.75">
      <c r="R137" s="245" t="s">
        <v>773</v>
      </c>
      <c r="S137" s="244" t="s">
        <v>772</v>
      </c>
      <c r="T137" s="246" t="s">
        <v>774</v>
      </c>
      <c r="U137" s="246" t="s">
        <v>237</v>
      </c>
      <c r="V137" s="246" t="s">
        <v>775</v>
      </c>
    </row>
    <row r="138" spans="18:22" ht="15.75">
      <c r="R138" s="245" t="s">
        <v>777</v>
      </c>
      <c r="S138" s="244" t="s">
        <v>776</v>
      </c>
      <c r="T138" s="246" t="s">
        <v>778</v>
      </c>
      <c r="U138" s="246" t="s">
        <v>237</v>
      </c>
      <c r="V138" s="246" t="s">
        <v>779</v>
      </c>
    </row>
    <row r="139" spans="18:22" ht="15.75">
      <c r="R139" s="245" t="s">
        <v>781</v>
      </c>
      <c r="S139" s="244" t="s">
        <v>780</v>
      </c>
      <c r="T139" s="246" t="s">
        <v>782</v>
      </c>
      <c r="U139" s="246" t="s">
        <v>237</v>
      </c>
      <c r="V139" s="246" t="s">
        <v>783</v>
      </c>
    </row>
    <row r="140" spans="18:22" ht="15.75">
      <c r="R140" s="245" t="s">
        <v>785</v>
      </c>
      <c r="S140" s="244" t="s">
        <v>784</v>
      </c>
      <c r="T140" s="246" t="s">
        <v>786</v>
      </c>
      <c r="U140" s="246" t="s">
        <v>237</v>
      </c>
      <c r="V140" s="246" t="s">
        <v>787</v>
      </c>
    </row>
    <row r="141" spans="18:22" ht="15.75">
      <c r="R141" s="245" t="s">
        <v>789</v>
      </c>
      <c r="S141" s="244" t="s">
        <v>788</v>
      </c>
      <c r="T141" s="246" t="s">
        <v>790</v>
      </c>
      <c r="U141" s="246" t="s">
        <v>237</v>
      </c>
      <c r="V141" s="246" t="s">
        <v>791</v>
      </c>
    </row>
    <row r="142" spans="18:22" ht="15.75">
      <c r="R142" s="245" t="s">
        <v>793</v>
      </c>
      <c r="S142" s="244" t="s">
        <v>792</v>
      </c>
      <c r="T142" s="246" t="s">
        <v>794</v>
      </c>
      <c r="U142" s="246" t="s">
        <v>237</v>
      </c>
      <c r="V142" s="246" t="s">
        <v>795</v>
      </c>
    </row>
    <row r="143" spans="18:22" ht="15.75">
      <c r="R143" s="245" t="s">
        <v>797</v>
      </c>
      <c r="S143" s="244" t="s">
        <v>796</v>
      </c>
      <c r="T143" s="246" t="s">
        <v>798</v>
      </c>
      <c r="U143" s="246" t="s">
        <v>237</v>
      </c>
      <c r="V143" s="246" t="s">
        <v>799</v>
      </c>
    </row>
    <row r="144" spans="18:22" ht="15.75">
      <c r="R144" s="245" t="s">
        <v>801</v>
      </c>
      <c r="S144" s="244" t="s">
        <v>800</v>
      </c>
      <c r="T144" s="246" t="s">
        <v>802</v>
      </c>
      <c r="U144" s="246" t="s">
        <v>237</v>
      </c>
      <c r="V144" s="246" t="s">
        <v>803</v>
      </c>
    </row>
    <row r="145" spans="18:22" ht="15.75">
      <c r="R145" s="245" t="s">
        <v>805</v>
      </c>
      <c r="S145" s="244" t="s">
        <v>804</v>
      </c>
      <c r="T145" s="246" t="s">
        <v>806</v>
      </c>
      <c r="U145" s="246" t="s">
        <v>237</v>
      </c>
      <c r="V145" s="246" t="s">
        <v>807</v>
      </c>
    </row>
    <row r="146" spans="18:22" ht="15.75">
      <c r="R146" s="245" t="s">
        <v>809</v>
      </c>
      <c r="S146" s="244" t="s">
        <v>808</v>
      </c>
      <c r="T146" s="246" t="s">
        <v>810</v>
      </c>
      <c r="U146" s="246" t="s">
        <v>237</v>
      </c>
      <c r="V146" s="246" t="s">
        <v>811</v>
      </c>
    </row>
    <row r="147" spans="18:22" ht="15.75">
      <c r="R147" s="245" t="s">
        <v>813</v>
      </c>
      <c r="S147" s="244" t="s">
        <v>812</v>
      </c>
      <c r="T147" s="246" t="s">
        <v>814</v>
      </c>
      <c r="U147" s="246" t="s">
        <v>237</v>
      </c>
      <c r="V147" s="246" t="s">
        <v>815</v>
      </c>
    </row>
    <row r="148" spans="18:22" ht="15.75">
      <c r="R148" s="245" t="s">
        <v>817</v>
      </c>
      <c r="S148" s="244" t="s">
        <v>816</v>
      </c>
      <c r="T148" s="246" t="s">
        <v>818</v>
      </c>
      <c r="U148" s="246" t="s">
        <v>237</v>
      </c>
      <c r="V148" s="246" t="s">
        <v>819</v>
      </c>
    </row>
    <row r="149" spans="18:22" ht="15.75">
      <c r="R149" s="245" t="s">
        <v>821</v>
      </c>
      <c r="S149" s="244" t="s">
        <v>820</v>
      </c>
      <c r="T149" s="246" t="s">
        <v>822</v>
      </c>
      <c r="U149" s="246" t="s">
        <v>237</v>
      </c>
      <c r="V149" s="246" t="s">
        <v>823</v>
      </c>
    </row>
    <row r="150" spans="18:22" ht="15.75">
      <c r="R150" s="245" t="s">
        <v>825</v>
      </c>
      <c r="S150" s="244" t="s">
        <v>824</v>
      </c>
      <c r="T150" s="246" t="s">
        <v>826</v>
      </c>
      <c r="U150" s="246" t="s">
        <v>237</v>
      </c>
      <c r="V150" s="246" t="s">
        <v>827</v>
      </c>
    </row>
    <row r="151" spans="18:22" ht="15.75">
      <c r="R151" s="245" t="s">
        <v>829</v>
      </c>
      <c r="S151" s="244" t="s">
        <v>828</v>
      </c>
      <c r="T151" s="246" t="s">
        <v>830</v>
      </c>
      <c r="U151" s="246" t="s">
        <v>237</v>
      </c>
      <c r="V151" s="246" t="s">
        <v>831</v>
      </c>
    </row>
    <row r="152" spans="18:22" ht="15.75">
      <c r="R152" s="245" t="s">
        <v>833</v>
      </c>
      <c r="S152" s="244" t="s">
        <v>832</v>
      </c>
      <c r="T152" s="246" t="s">
        <v>834</v>
      </c>
      <c r="U152" s="246" t="s">
        <v>237</v>
      </c>
      <c r="V152" s="246" t="s">
        <v>835</v>
      </c>
    </row>
    <row r="153" spans="18:22" ht="15.75">
      <c r="R153" s="245" t="s">
        <v>837</v>
      </c>
      <c r="S153" s="244" t="s">
        <v>836</v>
      </c>
      <c r="T153" s="246" t="s">
        <v>838</v>
      </c>
      <c r="U153" s="246" t="s">
        <v>237</v>
      </c>
      <c r="V153" s="246" t="s">
        <v>839</v>
      </c>
    </row>
    <row r="154" spans="18:22" ht="15.75">
      <c r="R154" s="245" t="s">
        <v>841</v>
      </c>
      <c r="S154" s="244" t="s">
        <v>840</v>
      </c>
      <c r="T154" s="246" t="s">
        <v>842</v>
      </c>
      <c r="U154" s="246" t="s">
        <v>237</v>
      </c>
      <c r="V154" s="246" t="s">
        <v>843</v>
      </c>
    </row>
    <row r="155" spans="18:22" ht="15.75">
      <c r="R155" s="245" t="s">
        <v>845</v>
      </c>
      <c r="S155" s="244" t="s">
        <v>844</v>
      </c>
      <c r="T155" s="246" t="s">
        <v>846</v>
      </c>
      <c r="U155" s="246" t="s">
        <v>237</v>
      </c>
      <c r="V155" s="246" t="s">
        <v>847</v>
      </c>
    </row>
    <row r="156" spans="18:22" ht="15.75">
      <c r="R156" s="245" t="s">
        <v>849</v>
      </c>
      <c r="S156" s="244" t="s">
        <v>848</v>
      </c>
      <c r="T156" s="246" t="s">
        <v>850</v>
      </c>
      <c r="U156" s="246" t="s">
        <v>237</v>
      </c>
      <c r="V156" s="246" t="s">
        <v>851</v>
      </c>
    </row>
    <row r="157" spans="18:22" ht="15.75">
      <c r="R157" s="245" t="s">
        <v>853</v>
      </c>
      <c r="S157" s="244" t="s">
        <v>852</v>
      </c>
      <c r="T157" s="246" t="s">
        <v>854</v>
      </c>
      <c r="U157" s="246" t="s">
        <v>237</v>
      </c>
      <c r="V157" s="246" t="s">
        <v>855</v>
      </c>
    </row>
    <row r="158" spans="18:22" ht="15.75">
      <c r="R158" s="245" t="s">
        <v>857</v>
      </c>
      <c r="S158" s="244" t="s">
        <v>856</v>
      </c>
      <c r="T158" s="246" t="s">
        <v>858</v>
      </c>
      <c r="U158" s="246" t="s">
        <v>237</v>
      </c>
      <c r="V158" s="246" t="s">
        <v>859</v>
      </c>
    </row>
    <row r="159" spans="18:22" ht="15.75">
      <c r="R159" s="245" t="s">
        <v>861</v>
      </c>
      <c r="S159" s="244" t="s">
        <v>860</v>
      </c>
      <c r="T159" s="246" t="s">
        <v>862</v>
      </c>
      <c r="U159" s="246" t="s">
        <v>237</v>
      </c>
      <c r="V159" s="246" t="s">
        <v>863</v>
      </c>
    </row>
    <row r="160" spans="18:22" ht="15.75">
      <c r="R160" s="245" t="s">
        <v>865</v>
      </c>
      <c r="S160" s="244" t="s">
        <v>864</v>
      </c>
      <c r="T160" s="246" t="s">
        <v>866</v>
      </c>
      <c r="U160" s="246" t="s">
        <v>237</v>
      </c>
      <c r="V160" s="246" t="s">
        <v>867</v>
      </c>
    </row>
    <row r="161" spans="18:22" ht="15.75">
      <c r="R161" s="245" t="s">
        <v>869</v>
      </c>
      <c r="S161" s="244" t="s">
        <v>868</v>
      </c>
      <c r="T161" s="246" t="s">
        <v>870</v>
      </c>
      <c r="U161" s="246" t="s">
        <v>237</v>
      </c>
      <c r="V161" s="246" t="s">
        <v>871</v>
      </c>
    </row>
    <row r="162" spans="18:22" ht="15.75">
      <c r="R162" s="245" t="s">
        <v>873</v>
      </c>
      <c r="S162" s="244" t="s">
        <v>872</v>
      </c>
      <c r="T162" s="246" t="s">
        <v>874</v>
      </c>
      <c r="U162" s="246" t="s">
        <v>237</v>
      </c>
      <c r="V162" s="246" t="s">
        <v>875</v>
      </c>
    </row>
    <row r="163" spans="18:22" ht="15.75">
      <c r="R163" s="245" t="s">
        <v>877</v>
      </c>
      <c r="S163" s="244" t="s">
        <v>876</v>
      </c>
      <c r="T163" s="246" t="s">
        <v>878</v>
      </c>
      <c r="U163" s="246" t="s">
        <v>237</v>
      </c>
      <c r="V163" s="246" t="s">
        <v>879</v>
      </c>
    </row>
    <row r="164" spans="18:22" ht="15.75">
      <c r="R164" s="245" t="s">
        <v>881</v>
      </c>
      <c r="S164" s="244" t="s">
        <v>880</v>
      </c>
      <c r="T164" s="246" t="s">
        <v>882</v>
      </c>
      <c r="U164" s="246" t="s">
        <v>237</v>
      </c>
      <c r="V164" s="246" t="s">
        <v>883</v>
      </c>
    </row>
    <row r="165" spans="18:22" ht="15.75">
      <c r="R165" s="245" t="s">
        <v>885</v>
      </c>
      <c r="S165" s="244" t="s">
        <v>884</v>
      </c>
      <c r="T165" s="246" t="s">
        <v>886</v>
      </c>
      <c r="U165" s="246" t="s">
        <v>237</v>
      </c>
      <c r="V165" s="246" t="s">
        <v>887</v>
      </c>
    </row>
    <row r="166" spans="18:22" ht="15.75">
      <c r="R166" s="245" t="s">
        <v>889</v>
      </c>
      <c r="S166" s="244" t="s">
        <v>888</v>
      </c>
      <c r="T166" s="246" t="s">
        <v>890</v>
      </c>
      <c r="U166" s="246" t="s">
        <v>237</v>
      </c>
      <c r="V166" s="246" t="s">
        <v>891</v>
      </c>
    </row>
    <row r="167" spans="18:22" ht="15.75">
      <c r="R167" s="245" t="s">
        <v>893</v>
      </c>
      <c r="S167" s="244" t="s">
        <v>892</v>
      </c>
      <c r="T167" s="246" t="s">
        <v>894</v>
      </c>
      <c r="U167" s="246" t="s">
        <v>237</v>
      </c>
      <c r="V167" s="246" t="s">
        <v>895</v>
      </c>
    </row>
    <row r="168" spans="18:22" ht="15.75">
      <c r="R168" s="245" t="s">
        <v>897</v>
      </c>
      <c r="S168" s="244" t="s">
        <v>896</v>
      </c>
      <c r="T168" s="246" t="s">
        <v>898</v>
      </c>
      <c r="U168" s="246" t="s">
        <v>237</v>
      </c>
      <c r="V168" s="246" t="s">
        <v>899</v>
      </c>
    </row>
    <row r="169" spans="18:22" ht="15.75">
      <c r="R169" s="245" t="s">
        <v>901</v>
      </c>
      <c r="S169" s="244" t="s">
        <v>900</v>
      </c>
      <c r="T169" s="246" t="s">
        <v>902</v>
      </c>
      <c r="U169" s="246" t="s">
        <v>237</v>
      </c>
      <c r="V169" s="246" t="s">
        <v>903</v>
      </c>
    </row>
    <row r="170" spans="18:22" ht="15.75">
      <c r="R170" s="245" t="s">
        <v>905</v>
      </c>
      <c r="S170" s="244" t="s">
        <v>904</v>
      </c>
      <c r="T170" s="246" t="s">
        <v>906</v>
      </c>
      <c r="U170" s="246" t="s">
        <v>237</v>
      </c>
      <c r="V170" s="246" t="s">
        <v>907</v>
      </c>
    </row>
    <row r="171" spans="18:22" ht="15.75">
      <c r="R171" s="245" t="s">
        <v>909</v>
      </c>
      <c r="S171" s="244" t="s">
        <v>908</v>
      </c>
      <c r="T171" s="246" t="s">
        <v>910</v>
      </c>
      <c r="U171" s="246" t="s">
        <v>237</v>
      </c>
      <c r="V171" s="246" t="s">
        <v>911</v>
      </c>
    </row>
    <row r="172" spans="18:22" ht="15.75">
      <c r="R172" s="245" t="s">
        <v>913</v>
      </c>
      <c r="S172" s="244" t="s">
        <v>912</v>
      </c>
      <c r="T172" s="246" t="s">
        <v>914</v>
      </c>
      <c r="U172" s="246" t="s">
        <v>237</v>
      </c>
      <c r="V172" s="246" t="s">
        <v>915</v>
      </c>
    </row>
    <row r="173" spans="18:22" ht="15.75">
      <c r="R173" s="245" t="s">
        <v>917</v>
      </c>
      <c r="S173" s="244" t="s">
        <v>916</v>
      </c>
      <c r="T173" s="246" t="s">
        <v>918</v>
      </c>
      <c r="U173" s="246" t="s">
        <v>237</v>
      </c>
      <c r="V173" s="246" t="s">
        <v>919</v>
      </c>
    </row>
    <row r="174" spans="18:22" ht="15.75">
      <c r="R174" s="245" t="s">
        <v>921</v>
      </c>
      <c r="S174" s="244" t="s">
        <v>920</v>
      </c>
      <c r="T174" s="246" t="s">
        <v>922</v>
      </c>
      <c r="U174" s="246" t="s">
        <v>237</v>
      </c>
      <c r="V174" s="246" t="s">
        <v>923</v>
      </c>
    </row>
    <row r="175" spans="18:22" ht="15.75">
      <c r="R175" s="245" t="s">
        <v>925</v>
      </c>
      <c r="S175" s="244" t="s">
        <v>924</v>
      </c>
      <c r="T175" s="246" t="s">
        <v>926</v>
      </c>
      <c r="U175" s="246" t="s">
        <v>237</v>
      </c>
      <c r="V175" s="246" t="s">
        <v>927</v>
      </c>
    </row>
    <row r="176" spans="18:22" ht="15.75">
      <c r="R176" s="245" t="s">
        <v>929</v>
      </c>
      <c r="S176" s="244" t="s">
        <v>928</v>
      </c>
      <c r="T176" s="246" t="s">
        <v>930</v>
      </c>
      <c r="U176" s="246" t="s">
        <v>237</v>
      </c>
      <c r="V176" s="246" t="s">
        <v>931</v>
      </c>
    </row>
    <row r="177" spans="18:22" ht="15.75">
      <c r="R177" s="245" t="s">
        <v>933</v>
      </c>
      <c r="S177" s="244" t="s">
        <v>932</v>
      </c>
      <c r="T177" s="246" t="s">
        <v>934</v>
      </c>
      <c r="U177" s="246" t="s">
        <v>237</v>
      </c>
      <c r="V177" s="246" t="s">
        <v>935</v>
      </c>
    </row>
    <row r="178" spans="18:22" ht="15.75">
      <c r="R178" s="245" t="s">
        <v>937</v>
      </c>
      <c r="S178" s="244" t="s">
        <v>936</v>
      </c>
      <c r="T178" s="246" t="s">
        <v>938</v>
      </c>
      <c r="U178" s="246" t="s">
        <v>237</v>
      </c>
      <c r="V178" s="246" t="s">
        <v>939</v>
      </c>
    </row>
    <row r="179" spans="18:22" ht="15.75">
      <c r="R179" s="245" t="s">
        <v>941</v>
      </c>
      <c r="S179" s="244" t="s">
        <v>940</v>
      </c>
      <c r="T179" s="246" t="s">
        <v>942</v>
      </c>
      <c r="U179" s="246" t="s">
        <v>237</v>
      </c>
      <c r="V179" s="246" t="s">
        <v>943</v>
      </c>
    </row>
    <row r="180" spans="18:22" ht="15.75">
      <c r="R180" s="245" t="s">
        <v>945</v>
      </c>
      <c r="S180" s="244" t="s">
        <v>944</v>
      </c>
      <c r="T180" s="246" t="s">
        <v>946</v>
      </c>
      <c r="U180" s="246" t="s">
        <v>237</v>
      </c>
      <c r="V180" s="246" t="s">
        <v>947</v>
      </c>
    </row>
    <row r="181" spans="18:22" ht="15.75">
      <c r="R181" s="245" t="s">
        <v>57</v>
      </c>
      <c r="S181" s="244" t="s">
        <v>948</v>
      </c>
      <c r="T181" s="246" t="s">
        <v>227</v>
      </c>
      <c r="U181" s="246" t="s">
        <v>237</v>
      </c>
      <c r="V181" s="246" t="s">
        <v>949</v>
      </c>
    </row>
    <row r="182" spans="18:22" ht="15.75">
      <c r="R182" s="245" t="s">
        <v>77</v>
      </c>
      <c r="S182" s="244" t="s">
        <v>950</v>
      </c>
      <c r="T182" s="246" t="s">
        <v>228</v>
      </c>
      <c r="U182" s="246" t="s">
        <v>237</v>
      </c>
      <c r="V182" s="246" t="s">
        <v>951</v>
      </c>
    </row>
    <row r="183" spans="18:22" ht="15.75">
      <c r="R183" s="245" t="s">
        <v>61</v>
      </c>
      <c r="S183" s="244" t="s">
        <v>952</v>
      </c>
      <c r="T183" s="246" t="s">
        <v>230</v>
      </c>
      <c r="U183" s="246" t="s">
        <v>237</v>
      </c>
      <c r="V183" s="246" t="s">
        <v>953</v>
      </c>
    </row>
    <row r="184" spans="18:22" ht="15.75">
      <c r="R184" s="245" t="s">
        <v>27</v>
      </c>
      <c r="S184" s="244" t="s">
        <v>954</v>
      </c>
      <c r="T184" s="246" t="s">
        <v>231</v>
      </c>
      <c r="U184" s="246" t="s">
        <v>237</v>
      </c>
      <c r="V184" s="246" t="s">
        <v>955</v>
      </c>
    </row>
    <row r="185" spans="18:22" ht="15.75">
      <c r="R185" s="245" t="s">
        <v>59</v>
      </c>
      <c r="S185" s="244" t="s">
        <v>956</v>
      </c>
      <c r="T185" s="246" t="s">
        <v>232</v>
      </c>
      <c r="U185" s="246" t="s">
        <v>237</v>
      </c>
      <c r="V185" s="246" t="s">
        <v>957</v>
      </c>
    </row>
    <row r="186" spans="18:22" ht="15.75">
      <c r="R186" s="245" t="s">
        <v>959</v>
      </c>
      <c r="S186" s="244" t="s">
        <v>958</v>
      </c>
      <c r="T186" s="246" t="s">
        <v>960</v>
      </c>
      <c r="U186" s="246" t="s">
        <v>237</v>
      </c>
      <c r="V186" s="246" t="s">
        <v>961</v>
      </c>
    </row>
    <row r="187" spans="18:22" ht="15.75">
      <c r="R187" s="245" t="s">
        <v>963</v>
      </c>
      <c r="S187" s="244" t="s">
        <v>962</v>
      </c>
      <c r="T187" s="246" t="s">
        <v>964</v>
      </c>
      <c r="U187" s="246" t="s">
        <v>237</v>
      </c>
      <c r="V187" s="246" t="s">
        <v>965</v>
      </c>
    </row>
    <row r="188" spans="18:22" ht="15.75">
      <c r="R188" s="245" t="s">
        <v>31</v>
      </c>
      <c r="S188" s="244" t="s">
        <v>966</v>
      </c>
      <c r="T188" s="246" t="s">
        <v>233</v>
      </c>
      <c r="U188" s="246" t="s">
        <v>237</v>
      </c>
      <c r="V188" s="246" t="s">
        <v>967</v>
      </c>
    </row>
    <row r="189" spans="18:22" ht="15.75">
      <c r="R189" s="245" t="s">
        <v>49</v>
      </c>
      <c r="S189" s="244" t="s">
        <v>968</v>
      </c>
      <c r="T189" s="246" t="s">
        <v>160</v>
      </c>
      <c r="U189" s="246" t="s">
        <v>237</v>
      </c>
      <c r="V189" s="246" t="s">
        <v>969</v>
      </c>
    </row>
    <row r="190" spans="18:22" ht="15.75">
      <c r="R190" s="245" t="s">
        <v>79</v>
      </c>
      <c r="S190" s="244" t="s">
        <v>970</v>
      </c>
      <c r="T190" s="246" t="s">
        <v>187</v>
      </c>
      <c r="U190" s="246" t="s">
        <v>237</v>
      </c>
      <c r="V190" s="246" t="s">
        <v>971</v>
      </c>
    </row>
    <row r="191" spans="18:22" ht="15.75">
      <c r="R191" s="245" t="s">
        <v>23</v>
      </c>
      <c r="S191" s="244" t="s">
        <v>972</v>
      </c>
      <c r="T191" s="246" t="s">
        <v>126</v>
      </c>
      <c r="U191" s="246" t="s">
        <v>237</v>
      </c>
      <c r="V191" s="246" t="s">
        <v>973</v>
      </c>
    </row>
    <row r="192" spans="18:22" ht="15.75">
      <c r="R192" s="245" t="s">
        <v>47</v>
      </c>
      <c r="S192" s="244" t="s">
        <v>974</v>
      </c>
      <c r="T192" s="246" t="s">
        <v>157</v>
      </c>
      <c r="U192" s="246" t="s">
        <v>237</v>
      </c>
      <c r="V192" s="246" t="s">
        <v>975</v>
      </c>
    </row>
    <row r="193" spans="18:22" ht="15.75">
      <c r="R193" s="245" t="s">
        <v>25</v>
      </c>
      <c r="S193" s="244" t="s">
        <v>976</v>
      </c>
      <c r="T193" s="246" t="s">
        <v>130</v>
      </c>
      <c r="U193" s="246" t="s">
        <v>237</v>
      </c>
      <c r="V193" s="246" t="s">
        <v>977</v>
      </c>
    </row>
    <row r="194" spans="18:22" ht="15.75">
      <c r="R194" s="245" t="s">
        <v>33</v>
      </c>
      <c r="S194" s="244" t="s">
        <v>978</v>
      </c>
      <c r="T194" s="246" t="s">
        <v>139</v>
      </c>
      <c r="U194" s="246" t="s">
        <v>237</v>
      </c>
      <c r="V194" s="246" t="s">
        <v>979</v>
      </c>
    </row>
    <row r="195" spans="18:22" ht="15.75">
      <c r="R195" s="245" t="s">
        <v>53</v>
      </c>
      <c r="S195" s="244" t="s">
        <v>980</v>
      </c>
      <c r="T195" s="246" t="s">
        <v>166</v>
      </c>
      <c r="U195" s="246" t="s">
        <v>237</v>
      </c>
      <c r="V195" s="246" t="s">
        <v>981</v>
      </c>
    </row>
    <row r="196" spans="18:22" ht="15.75">
      <c r="R196" s="245" t="s">
        <v>29</v>
      </c>
      <c r="S196" s="244" t="s">
        <v>982</v>
      </c>
      <c r="T196" s="246" t="s">
        <v>135</v>
      </c>
      <c r="U196" s="246" t="s">
        <v>237</v>
      </c>
      <c r="V196" s="246" t="s">
        <v>983</v>
      </c>
    </row>
    <row r="197" spans="18:22" ht="15.75">
      <c r="R197" s="245" t="s">
        <v>41</v>
      </c>
      <c r="S197" s="244" t="s">
        <v>984</v>
      </c>
      <c r="T197" s="246" t="s">
        <v>152</v>
      </c>
      <c r="U197" s="246" t="s">
        <v>237</v>
      </c>
      <c r="V197" s="246" t="s">
        <v>985</v>
      </c>
    </row>
    <row r="198" spans="18:22" ht="15.75">
      <c r="R198" s="245" t="s">
        <v>39</v>
      </c>
      <c r="S198" s="244" t="s">
        <v>986</v>
      </c>
      <c r="T198" s="246" t="s">
        <v>150</v>
      </c>
      <c r="U198" s="246" t="s">
        <v>237</v>
      </c>
      <c r="V198" s="246" t="s">
        <v>987</v>
      </c>
    </row>
    <row r="199" spans="18:22" ht="15.75">
      <c r="R199" s="245" t="s">
        <v>45</v>
      </c>
      <c r="S199" s="244" t="s">
        <v>988</v>
      </c>
      <c r="T199" s="246" t="s">
        <v>234</v>
      </c>
      <c r="U199" s="246" t="s">
        <v>237</v>
      </c>
      <c r="V199" s="246" t="s">
        <v>989</v>
      </c>
    </row>
    <row r="200" spans="18:22" ht="15.75">
      <c r="R200" s="245" t="s">
        <v>51</v>
      </c>
      <c r="S200" s="244" t="s">
        <v>990</v>
      </c>
      <c r="T200" s="246" t="s">
        <v>163</v>
      </c>
      <c r="U200" s="246" t="s">
        <v>237</v>
      </c>
      <c r="V200" s="246" t="s">
        <v>991</v>
      </c>
    </row>
    <row r="201" spans="18:22" ht="15.75">
      <c r="R201" s="245" t="s">
        <v>43</v>
      </c>
      <c r="S201" s="244" t="s">
        <v>992</v>
      </c>
      <c r="T201" s="246" t="s">
        <v>155</v>
      </c>
      <c r="U201" s="246" t="s">
        <v>237</v>
      </c>
      <c r="V201" s="246" t="s">
        <v>993</v>
      </c>
    </row>
    <row r="202" spans="18:22" ht="15.75">
      <c r="R202" s="245" t="s">
        <v>67</v>
      </c>
      <c r="S202" s="244" t="s">
        <v>994</v>
      </c>
      <c r="T202" s="246" t="s">
        <v>177</v>
      </c>
      <c r="U202" s="246" t="s">
        <v>237</v>
      </c>
      <c r="V202" s="246" t="s">
        <v>995</v>
      </c>
    </row>
    <row r="203" spans="18:22" ht="15.75">
      <c r="R203" s="245" t="s">
        <v>73</v>
      </c>
      <c r="S203" s="244" t="s">
        <v>996</v>
      </c>
      <c r="T203" s="246" t="s">
        <v>181</v>
      </c>
      <c r="U203" s="246" t="s">
        <v>237</v>
      </c>
      <c r="V203" s="246" t="s">
        <v>997</v>
      </c>
    </row>
    <row r="204" spans="18:22" ht="15.75">
      <c r="R204" s="245" t="s">
        <v>21</v>
      </c>
      <c r="S204" s="244" t="s">
        <v>998</v>
      </c>
      <c r="T204" s="246" t="s">
        <v>123</v>
      </c>
      <c r="U204" s="246" t="s">
        <v>237</v>
      </c>
      <c r="V204" s="246" t="s">
        <v>999</v>
      </c>
    </row>
    <row r="205" spans="18:22" ht="15.75">
      <c r="R205" s="245" t="s">
        <v>35</v>
      </c>
      <c r="S205" s="244" t="s">
        <v>1000</v>
      </c>
      <c r="T205" s="246" t="s">
        <v>142</v>
      </c>
      <c r="U205" s="246" t="s">
        <v>237</v>
      </c>
      <c r="V205" s="246" t="s">
        <v>1001</v>
      </c>
    </row>
    <row r="206" spans="18:22" ht="15.75">
      <c r="R206" s="245" t="s">
        <v>75</v>
      </c>
      <c r="S206" s="244" t="s">
        <v>1002</v>
      </c>
      <c r="T206" s="246" t="s">
        <v>236</v>
      </c>
      <c r="U206" s="246" t="s">
        <v>237</v>
      </c>
      <c r="V206" s="246" t="s">
        <v>1003</v>
      </c>
    </row>
    <row r="207" spans="18:22" ht="15.75">
      <c r="R207" s="245" t="s">
        <v>65</v>
      </c>
      <c r="S207" s="244" t="s">
        <v>1004</v>
      </c>
      <c r="T207" s="246" t="s">
        <v>175</v>
      </c>
      <c r="U207" s="246" t="s">
        <v>237</v>
      </c>
      <c r="V207" s="246" t="s">
        <v>1005</v>
      </c>
    </row>
    <row r="208" spans="18:22" ht="15.75">
      <c r="R208" s="245" t="s">
        <v>1007</v>
      </c>
      <c r="S208" s="244" t="s">
        <v>1006</v>
      </c>
      <c r="T208" s="246" t="s">
        <v>1008</v>
      </c>
      <c r="U208" s="246" t="s">
        <v>237</v>
      </c>
      <c r="V208" s="246" t="s">
        <v>1009</v>
      </c>
    </row>
    <row r="209" spans="18:22" ht="15.75">
      <c r="R209" s="245" t="s">
        <v>1011</v>
      </c>
      <c r="S209" s="244" t="s">
        <v>1010</v>
      </c>
      <c r="T209" s="246" t="s">
        <v>1012</v>
      </c>
      <c r="U209" s="246" t="s">
        <v>237</v>
      </c>
      <c r="V209" s="246" t="s">
        <v>1013</v>
      </c>
    </row>
    <row r="210" spans="18:22" ht="15.75">
      <c r="R210" s="245" t="s">
        <v>1015</v>
      </c>
      <c r="S210" s="244" t="s">
        <v>1014</v>
      </c>
      <c r="T210" s="246" t="s">
        <v>1016</v>
      </c>
      <c r="U210" s="246" t="s">
        <v>237</v>
      </c>
      <c r="V210" s="246" t="s">
        <v>1017</v>
      </c>
    </row>
    <row r="211" spans="18:22" ht="15.75">
      <c r="R211" s="245" t="s">
        <v>1019</v>
      </c>
      <c r="S211" s="244" t="s">
        <v>1018</v>
      </c>
      <c r="T211" s="246" t="s">
        <v>1020</v>
      </c>
      <c r="U211" s="246" t="s">
        <v>237</v>
      </c>
      <c r="V211" s="246" t="s">
        <v>1021</v>
      </c>
    </row>
    <row r="212" spans="18:22" ht="15.75">
      <c r="R212" s="245" t="s">
        <v>1023</v>
      </c>
      <c r="S212" s="244" t="s">
        <v>1022</v>
      </c>
      <c r="T212" s="246" t="s">
        <v>1024</v>
      </c>
      <c r="U212" s="246" t="s">
        <v>237</v>
      </c>
      <c r="V212" s="246" t="s">
        <v>1025</v>
      </c>
    </row>
    <row r="213" spans="18:22" ht="15.75">
      <c r="R213" s="248" t="s">
        <v>1027</v>
      </c>
      <c r="S213" s="247" t="s">
        <v>1026</v>
      </c>
      <c r="T213" s="248" t="s">
        <v>1028</v>
      </c>
      <c r="U213" s="248" t="s">
        <v>237</v>
      </c>
      <c r="V213" s="248" t="s">
        <v>1029</v>
      </c>
    </row>
    <row r="214" spans="18:22" ht="15.75">
      <c r="R214" s="245" t="s">
        <v>1031</v>
      </c>
      <c r="S214" s="244" t="s">
        <v>1030</v>
      </c>
      <c r="T214" s="246" t="s">
        <v>1032</v>
      </c>
      <c r="U214" s="246" t="s">
        <v>237</v>
      </c>
      <c r="V214" s="246" t="s">
        <v>1033</v>
      </c>
    </row>
    <row r="215" spans="18:22" ht="15.75">
      <c r="R215" s="245" t="s">
        <v>1035</v>
      </c>
      <c r="S215" s="244" t="s">
        <v>1034</v>
      </c>
      <c r="T215" s="246" t="s">
        <v>1036</v>
      </c>
      <c r="U215" s="246" t="s">
        <v>237</v>
      </c>
      <c r="V215" s="246" t="s">
        <v>1037</v>
      </c>
    </row>
    <row r="216" spans="18:22" ht="15.75">
      <c r="R216" s="245" t="s">
        <v>1039</v>
      </c>
      <c r="S216" s="244" t="s">
        <v>1038</v>
      </c>
      <c r="T216" s="246" t="s">
        <v>1040</v>
      </c>
      <c r="U216" s="246" t="s">
        <v>237</v>
      </c>
      <c r="V216" s="246" t="s">
        <v>1041</v>
      </c>
    </row>
    <row r="217" spans="18:22" ht="15.75">
      <c r="R217" s="245" t="s">
        <v>1043</v>
      </c>
      <c r="S217" s="244" t="s">
        <v>1042</v>
      </c>
      <c r="T217" s="246" t="s">
        <v>1044</v>
      </c>
      <c r="U217" s="246" t="s">
        <v>237</v>
      </c>
      <c r="V217" s="246" t="s">
        <v>1045</v>
      </c>
    </row>
    <row r="218" spans="18:22" ht="15.75">
      <c r="R218" s="245" t="s">
        <v>1047</v>
      </c>
      <c r="S218" s="244" t="s">
        <v>1046</v>
      </c>
      <c r="T218" s="246" t="s">
        <v>1048</v>
      </c>
      <c r="U218" s="246" t="s">
        <v>237</v>
      </c>
      <c r="V218" s="246" t="s">
        <v>1049</v>
      </c>
    </row>
    <row r="219" spans="18:22" ht="15.75">
      <c r="R219" s="245" t="s">
        <v>1051</v>
      </c>
      <c r="S219" s="244" t="s">
        <v>1050</v>
      </c>
      <c r="T219" s="246" t="s">
        <v>1052</v>
      </c>
      <c r="U219" s="246" t="s">
        <v>237</v>
      </c>
      <c r="V219" s="246" t="s">
        <v>1053</v>
      </c>
    </row>
    <row r="220" spans="18:22" ht="15.75">
      <c r="R220" s="245" t="s">
        <v>1055</v>
      </c>
      <c r="S220" s="244" t="s">
        <v>1054</v>
      </c>
      <c r="T220" s="246" t="s">
        <v>1056</v>
      </c>
      <c r="U220" s="246" t="s">
        <v>237</v>
      </c>
      <c r="V220" s="246" t="s">
        <v>1057</v>
      </c>
    </row>
    <row r="221" spans="18:22" ht="15.75">
      <c r="R221" s="245" t="s">
        <v>1059</v>
      </c>
      <c r="S221" s="244" t="s">
        <v>1058</v>
      </c>
      <c r="T221" s="246" t="s">
        <v>1060</v>
      </c>
      <c r="U221" s="246" t="s">
        <v>237</v>
      </c>
      <c r="V221" s="246" t="s">
        <v>1061</v>
      </c>
    </row>
    <row r="222" spans="18:22" ht="15.75">
      <c r="R222" s="245" t="s">
        <v>1063</v>
      </c>
      <c r="S222" s="244" t="s">
        <v>1062</v>
      </c>
      <c r="T222" s="246" t="s">
        <v>1064</v>
      </c>
      <c r="U222" s="246" t="s">
        <v>237</v>
      </c>
      <c r="V222" s="246" t="s">
        <v>1065</v>
      </c>
    </row>
    <row r="223" spans="18:22" ht="15.75">
      <c r="R223" s="245" t="s">
        <v>1067</v>
      </c>
      <c r="S223" s="244" t="s">
        <v>1066</v>
      </c>
      <c r="T223" s="246" t="s">
        <v>1068</v>
      </c>
      <c r="U223" s="246" t="s">
        <v>237</v>
      </c>
      <c r="V223" s="246" t="s">
        <v>1069</v>
      </c>
    </row>
    <row r="224" spans="18:22" ht="15.75">
      <c r="R224" s="245" t="s">
        <v>1071</v>
      </c>
      <c r="S224" s="244" t="s">
        <v>1070</v>
      </c>
      <c r="T224" s="246" t="s">
        <v>1072</v>
      </c>
      <c r="U224" s="246" t="s">
        <v>237</v>
      </c>
      <c r="V224" s="246" t="s">
        <v>1073</v>
      </c>
    </row>
    <row r="225" spans="18:22" ht="15.75">
      <c r="R225" s="245" t="s">
        <v>1075</v>
      </c>
      <c r="S225" s="244" t="s">
        <v>1074</v>
      </c>
      <c r="T225" s="246" t="s">
        <v>1076</v>
      </c>
      <c r="U225" s="246" t="s">
        <v>237</v>
      </c>
      <c r="V225" s="246" t="s">
        <v>1077</v>
      </c>
    </row>
    <row r="226" spans="18:22" ht="15.75">
      <c r="R226" s="245" t="s">
        <v>1079</v>
      </c>
      <c r="S226" s="244" t="s">
        <v>1078</v>
      </c>
      <c r="T226" s="246" t="s">
        <v>1080</v>
      </c>
      <c r="U226" s="246" t="s">
        <v>237</v>
      </c>
      <c r="V226" s="246" t="s">
        <v>1081</v>
      </c>
    </row>
    <row r="227" spans="18:22" ht="15.75">
      <c r="R227" s="245" t="s">
        <v>1083</v>
      </c>
      <c r="S227" s="244" t="s">
        <v>1082</v>
      </c>
      <c r="T227" s="246" t="s">
        <v>1084</v>
      </c>
      <c r="U227" s="246" t="s">
        <v>237</v>
      </c>
      <c r="V227" s="246" t="s">
        <v>1085</v>
      </c>
    </row>
    <row r="228" spans="18:22" ht="15.75">
      <c r="R228" s="245" t="s">
        <v>1087</v>
      </c>
      <c r="S228" s="244" t="s">
        <v>1086</v>
      </c>
      <c r="T228" s="246" t="s">
        <v>1088</v>
      </c>
      <c r="U228" s="246" t="s">
        <v>237</v>
      </c>
      <c r="V228" s="246" t="s">
        <v>1089</v>
      </c>
    </row>
    <row r="229" spans="18:22" ht="15.75">
      <c r="R229" s="245" t="s">
        <v>1091</v>
      </c>
      <c r="S229" s="244" t="s">
        <v>1090</v>
      </c>
      <c r="T229" s="246" t="s">
        <v>1092</v>
      </c>
      <c r="U229" s="246" t="s">
        <v>237</v>
      </c>
      <c r="V229" s="246" t="s">
        <v>1093</v>
      </c>
    </row>
    <row r="230" spans="18:22" ht="15.75">
      <c r="R230" s="245" t="s">
        <v>1095</v>
      </c>
      <c r="S230" s="244" t="s">
        <v>1094</v>
      </c>
      <c r="T230" s="246" t="s">
        <v>1096</v>
      </c>
      <c r="U230" s="246" t="s">
        <v>237</v>
      </c>
      <c r="V230" s="246" t="s">
        <v>1097</v>
      </c>
    </row>
    <row r="231" spans="18:22" ht="15.75">
      <c r="R231" s="245" t="s">
        <v>1099</v>
      </c>
      <c r="S231" s="244" t="s">
        <v>1098</v>
      </c>
      <c r="T231" s="246" t="s">
        <v>1100</v>
      </c>
      <c r="U231" s="246" t="s">
        <v>237</v>
      </c>
      <c r="V231" s="246" t="s">
        <v>1101</v>
      </c>
    </row>
    <row r="232" spans="18:22" ht="15.75">
      <c r="R232" s="245" t="s">
        <v>1103</v>
      </c>
      <c r="S232" s="244" t="s">
        <v>1102</v>
      </c>
      <c r="T232" s="246" t="s">
        <v>1104</v>
      </c>
      <c r="U232" s="246" t="s">
        <v>237</v>
      </c>
      <c r="V232" s="246" t="s">
        <v>1105</v>
      </c>
    </row>
    <row r="233" spans="18:22" ht="15.75">
      <c r="R233" s="245" t="s">
        <v>1107</v>
      </c>
      <c r="S233" s="244" t="s">
        <v>1106</v>
      </c>
      <c r="T233" s="246" t="s">
        <v>1108</v>
      </c>
      <c r="U233" s="246" t="s">
        <v>237</v>
      </c>
      <c r="V233" s="246" t="s">
        <v>1109</v>
      </c>
    </row>
    <row r="234" spans="18:22" ht="15.75">
      <c r="R234" s="245" t="s">
        <v>1111</v>
      </c>
      <c r="S234" s="244" t="s">
        <v>1110</v>
      </c>
      <c r="T234" s="246" t="s">
        <v>1112</v>
      </c>
      <c r="U234" s="246" t="s">
        <v>237</v>
      </c>
      <c r="V234" s="246" t="s">
        <v>1113</v>
      </c>
    </row>
    <row r="235" spans="18:22" ht="15.75">
      <c r="R235" s="245" t="s">
        <v>1115</v>
      </c>
      <c r="S235" s="244" t="s">
        <v>1114</v>
      </c>
      <c r="T235" s="246" t="s">
        <v>1116</v>
      </c>
      <c r="U235" s="246" t="s">
        <v>237</v>
      </c>
      <c r="V235" s="246" t="s">
        <v>1117</v>
      </c>
    </row>
    <row r="236" spans="18:22" ht="15.75">
      <c r="R236" s="245" t="s">
        <v>1119</v>
      </c>
      <c r="S236" s="244" t="s">
        <v>1118</v>
      </c>
      <c r="T236" s="246" t="s">
        <v>1120</v>
      </c>
      <c r="U236" s="246" t="s">
        <v>237</v>
      </c>
      <c r="V236" s="246" t="s">
        <v>1121</v>
      </c>
    </row>
    <row r="237" spans="18:22" ht="15.75">
      <c r="R237" s="245" t="s">
        <v>1123</v>
      </c>
      <c r="S237" s="244" t="s">
        <v>1122</v>
      </c>
      <c r="T237" s="246" t="s">
        <v>1124</v>
      </c>
      <c r="U237" s="246" t="s">
        <v>237</v>
      </c>
      <c r="V237" s="246" t="s">
        <v>1125</v>
      </c>
    </row>
    <row r="238" spans="18:22" ht="15.75">
      <c r="R238" s="245" t="s">
        <v>1127</v>
      </c>
      <c r="S238" s="244" t="s">
        <v>1126</v>
      </c>
      <c r="T238" s="246" t="s">
        <v>1128</v>
      </c>
      <c r="U238" s="246" t="s">
        <v>237</v>
      </c>
      <c r="V238" s="246" t="s">
        <v>1129</v>
      </c>
    </row>
    <row r="239" spans="18:22" ht="15.75">
      <c r="R239" s="245" t="s">
        <v>1131</v>
      </c>
      <c r="S239" s="244" t="s">
        <v>1130</v>
      </c>
      <c r="T239" s="246" t="s">
        <v>1132</v>
      </c>
      <c r="U239" s="246" t="s">
        <v>237</v>
      </c>
      <c r="V239" s="246" t="s">
        <v>1133</v>
      </c>
    </row>
    <row r="240" spans="18:22" ht="15.75">
      <c r="R240" s="245" t="s">
        <v>1135</v>
      </c>
      <c r="S240" s="244" t="s">
        <v>1134</v>
      </c>
      <c r="T240" s="246" t="s">
        <v>1136</v>
      </c>
      <c r="U240" s="246" t="s">
        <v>237</v>
      </c>
      <c r="V240" s="246" t="s">
        <v>1137</v>
      </c>
    </row>
    <row r="241" spans="18:22" ht="15.75">
      <c r="R241" s="245" t="s">
        <v>1139</v>
      </c>
      <c r="S241" s="244" t="s">
        <v>1138</v>
      </c>
      <c r="T241" s="246" t="s">
        <v>1140</v>
      </c>
      <c r="U241" s="246" t="s">
        <v>237</v>
      </c>
      <c r="V241" s="246" t="s">
        <v>1141</v>
      </c>
    </row>
    <row r="242" spans="18:22" ht="15.75">
      <c r="R242" s="245" t="s">
        <v>1143</v>
      </c>
      <c r="S242" s="244" t="s">
        <v>1142</v>
      </c>
      <c r="T242" s="246" t="s">
        <v>1144</v>
      </c>
      <c r="U242" s="246" t="s">
        <v>237</v>
      </c>
      <c r="V242" s="246" t="s">
        <v>1145</v>
      </c>
    </row>
    <row r="243" spans="18:22" ht="15.75">
      <c r="R243" s="245" t="s">
        <v>1147</v>
      </c>
      <c r="S243" s="244" t="s">
        <v>1146</v>
      </c>
      <c r="T243" s="246" t="s">
        <v>1148</v>
      </c>
      <c r="U243" s="246" t="s">
        <v>237</v>
      </c>
      <c r="V243" s="246" t="s">
        <v>1149</v>
      </c>
    </row>
    <row r="244" spans="18:22" ht="15.75">
      <c r="R244" s="245" t="s">
        <v>1151</v>
      </c>
      <c r="S244" s="244" t="s">
        <v>1150</v>
      </c>
      <c r="T244" s="246" t="s">
        <v>1152</v>
      </c>
      <c r="U244" s="246" t="s">
        <v>237</v>
      </c>
      <c r="V244" s="246" t="s">
        <v>1153</v>
      </c>
    </row>
    <row r="245" spans="18:22" ht="15.75">
      <c r="R245" s="245" t="s">
        <v>1155</v>
      </c>
      <c r="S245" s="244" t="s">
        <v>1154</v>
      </c>
      <c r="T245" s="246" t="s">
        <v>1156</v>
      </c>
      <c r="U245" s="246" t="s">
        <v>237</v>
      </c>
      <c r="V245" s="246" t="s">
        <v>1157</v>
      </c>
    </row>
    <row r="246" spans="18:22" ht="15.75">
      <c r="R246" s="245" t="s">
        <v>1159</v>
      </c>
      <c r="S246" s="244" t="s">
        <v>1158</v>
      </c>
      <c r="T246" s="246" t="s">
        <v>1160</v>
      </c>
      <c r="U246" s="246" t="s">
        <v>237</v>
      </c>
      <c r="V246" s="246" t="s">
        <v>1161</v>
      </c>
    </row>
    <row r="247" spans="18:22" ht="15.75">
      <c r="R247" s="245" t="s">
        <v>1163</v>
      </c>
      <c r="S247" s="244" t="s">
        <v>1162</v>
      </c>
      <c r="T247" s="246" t="s">
        <v>1164</v>
      </c>
      <c r="U247" s="246" t="s">
        <v>237</v>
      </c>
      <c r="V247" s="246" t="s">
        <v>1165</v>
      </c>
    </row>
    <row r="248" spans="18:22" ht="15.75">
      <c r="R248" s="249" t="s">
        <v>1167</v>
      </c>
      <c r="S248" s="247" t="s">
        <v>1166</v>
      </c>
      <c r="T248" s="250" t="s">
        <v>1168</v>
      </c>
      <c r="U248" s="251" t="s">
        <v>237</v>
      </c>
      <c r="V248" s="251" t="s">
        <v>1169</v>
      </c>
    </row>
    <row r="249" spans="18:22" ht="15.75">
      <c r="R249" s="245" t="s">
        <v>1171</v>
      </c>
      <c r="S249" s="244" t="s">
        <v>1170</v>
      </c>
      <c r="T249" s="246" t="s">
        <v>1172</v>
      </c>
      <c r="U249" s="246" t="s">
        <v>237</v>
      </c>
      <c r="V249" s="246" t="s">
        <v>1173</v>
      </c>
    </row>
    <row r="250" spans="18:22" ht="15.75">
      <c r="R250" s="245" t="s">
        <v>1175</v>
      </c>
      <c r="S250" s="244" t="s">
        <v>1174</v>
      </c>
      <c r="T250" s="246" t="s">
        <v>1176</v>
      </c>
      <c r="U250" s="246" t="s">
        <v>237</v>
      </c>
      <c r="V250" s="246" t="s">
        <v>1177</v>
      </c>
    </row>
    <row r="251" spans="18:22" ht="15.75">
      <c r="R251" s="245" t="s">
        <v>1179</v>
      </c>
      <c r="S251" s="244" t="s">
        <v>1178</v>
      </c>
      <c r="T251" s="246" t="s">
        <v>1180</v>
      </c>
      <c r="U251" s="246" t="s">
        <v>237</v>
      </c>
      <c r="V251" s="246" t="s">
        <v>1181</v>
      </c>
    </row>
    <row r="252" spans="18:22" ht="15.75">
      <c r="R252" s="245" t="s">
        <v>1183</v>
      </c>
      <c r="S252" s="244" t="s">
        <v>1182</v>
      </c>
      <c r="T252" s="246" t="s">
        <v>1184</v>
      </c>
      <c r="U252" s="246" t="s">
        <v>237</v>
      </c>
      <c r="V252" s="246" t="s">
        <v>1185</v>
      </c>
    </row>
    <row r="253" spans="18:22" ht="15.75">
      <c r="R253" s="245" t="s">
        <v>1187</v>
      </c>
      <c r="S253" s="244" t="s">
        <v>1186</v>
      </c>
      <c r="T253" s="246" t="s">
        <v>1188</v>
      </c>
      <c r="U253" s="246" t="s">
        <v>237</v>
      </c>
      <c r="V253" s="246" t="s">
        <v>1189</v>
      </c>
    </row>
    <row r="254" spans="18:22" ht="15.75">
      <c r="R254" s="245" t="s">
        <v>1191</v>
      </c>
      <c r="S254" s="244" t="s">
        <v>1190</v>
      </c>
      <c r="T254" s="246" t="s">
        <v>1192</v>
      </c>
      <c r="U254" s="246" t="s">
        <v>237</v>
      </c>
      <c r="V254" s="246" t="s">
        <v>1193</v>
      </c>
    </row>
    <row r="255" spans="18:22" ht="15.75">
      <c r="R255" s="245" t="s">
        <v>1195</v>
      </c>
      <c r="S255" s="244" t="s">
        <v>1194</v>
      </c>
      <c r="T255" s="246" t="s">
        <v>1196</v>
      </c>
      <c r="U255" s="246" t="s">
        <v>237</v>
      </c>
      <c r="V255" s="246" t="s">
        <v>1197</v>
      </c>
    </row>
    <row r="256" spans="18:22" ht="15.75">
      <c r="R256" s="245" t="s">
        <v>1199</v>
      </c>
      <c r="S256" s="244" t="s">
        <v>1198</v>
      </c>
      <c r="T256" s="246" t="s">
        <v>1200</v>
      </c>
      <c r="U256" s="246" t="s">
        <v>237</v>
      </c>
      <c r="V256" s="246" t="s">
        <v>1201</v>
      </c>
    </row>
    <row r="257" spans="18:22" ht="15.75">
      <c r="R257" s="245" t="s">
        <v>1203</v>
      </c>
      <c r="S257" s="244" t="s">
        <v>1202</v>
      </c>
      <c r="T257" s="246" t="s">
        <v>1204</v>
      </c>
      <c r="U257" s="246" t="s">
        <v>237</v>
      </c>
      <c r="V257" s="246" t="s">
        <v>1205</v>
      </c>
    </row>
    <row r="258" spans="18:22" ht="15.75">
      <c r="R258" s="245" t="s">
        <v>1207</v>
      </c>
      <c r="S258" s="244" t="s">
        <v>1206</v>
      </c>
      <c r="T258" s="246" t="s">
        <v>1208</v>
      </c>
      <c r="U258" s="246" t="s">
        <v>237</v>
      </c>
      <c r="V258" s="246" t="s">
        <v>1209</v>
      </c>
    </row>
    <row r="259" spans="18:22" ht="15.75">
      <c r="R259" s="245" t="s">
        <v>1211</v>
      </c>
      <c r="S259" s="244" t="s">
        <v>1210</v>
      </c>
      <c r="T259" s="246" t="s">
        <v>1212</v>
      </c>
      <c r="U259" s="246" t="s">
        <v>237</v>
      </c>
      <c r="V259" s="246" t="s">
        <v>1213</v>
      </c>
    </row>
    <row r="260" spans="18:22" ht="15.75">
      <c r="R260" s="245" t="s">
        <v>1215</v>
      </c>
      <c r="S260" s="244" t="s">
        <v>1214</v>
      </c>
      <c r="T260" s="246" t="s">
        <v>1216</v>
      </c>
      <c r="U260" s="246" t="s">
        <v>237</v>
      </c>
      <c r="V260" s="246" t="s">
        <v>1217</v>
      </c>
    </row>
    <row r="261" spans="18:22" ht="15.75">
      <c r="R261" s="245" t="s">
        <v>1219</v>
      </c>
      <c r="S261" s="244" t="s">
        <v>1218</v>
      </c>
      <c r="T261" s="246" t="s">
        <v>1220</v>
      </c>
      <c r="U261" s="246" t="s">
        <v>237</v>
      </c>
      <c r="V261" s="246" t="s">
        <v>1221</v>
      </c>
    </row>
    <row r="262" spans="18:22" ht="15.75">
      <c r="R262" s="245" t="s">
        <v>1223</v>
      </c>
      <c r="S262" s="244" t="s">
        <v>1222</v>
      </c>
      <c r="T262" s="246" t="s">
        <v>1224</v>
      </c>
      <c r="U262" s="246" t="s">
        <v>237</v>
      </c>
      <c r="V262" s="246" t="s">
        <v>1225</v>
      </c>
    </row>
    <row r="263" spans="18:22" ht="15.75">
      <c r="R263" s="245" t="s">
        <v>1227</v>
      </c>
      <c r="S263" s="244" t="s">
        <v>1226</v>
      </c>
      <c r="T263" s="246" t="s">
        <v>1228</v>
      </c>
      <c r="U263" s="246" t="s">
        <v>237</v>
      </c>
      <c r="V263" s="246" t="s">
        <v>1229</v>
      </c>
    </row>
    <row r="264" spans="18:22" ht="15.75">
      <c r="R264" s="245" t="s">
        <v>1231</v>
      </c>
      <c r="S264" s="244" t="s">
        <v>1230</v>
      </c>
      <c r="T264" s="246" t="s">
        <v>1232</v>
      </c>
      <c r="U264" s="246" t="s">
        <v>237</v>
      </c>
      <c r="V264" s="246" t="s">
        <v>1233</v>
      </c>
    </row>
    <row r="265" spans="18:22" ht="15.75">
      <c r="R265" s="245" t="s">
        <v>1235</v>
      </c>
      <c r="S265" s="244" t="s">
        <v>1234</v>
      </c>
      <c r="T265" s="246" t="s">
        <v>1236</v>
      </c>
      <c r="U265" s="246" t="s">
        <v>237</v>
      </c>
      <c r="V265" s="246" t="s">
        <v>1237</v>
      </c>
    </row>
    <row r="266" spans="18:22" ht="15.75">
      <c r="R266" s="245" t="s">
        <v>1239</v>
      </c>
      <c r="S266" s="244" t="s">
        <v>1238</v>
      </c>
      <c r="T266" s="246" t="s">
        <v>1240</v>
      </c>
      <c r="U266" s="246" t="s">
        <v>237</v>
      </c>
      <c r="V266" s="246" t="s">
        <v>1241</v>
      </c>
    </row>
    <row r="267" spans="18:22" ht="15.75">
      <c r="R267" s="245" t="s">
        <v>1243</v>
      </c>
      <c r="S267" s="244" t="s">
        <v>1242</v>
      </c>
      <c r="T267" s="246" t="s">
        <v>1244</v>
      </c>
      <c r="U267" s="246" t="s">
        <v>237</v>
      </c>
      <c r="V267" s="246" t="s">
        <v>1245</v>
      </c>
    </row>
    <row r="268" spans="18:22" ht="15.75">
      <c r="R268" s="245" t="s">
        <v>1247</v>
      </c>
      <c r="S268" s="244" t="s">
        <v>1246</v>
      </c>
      <c r="T268" s="246" t="s">
        <v>1248</v>
      </c>
      <c r="U268" s="246" t="s">
        <v>237</v>
      </c>
      <c r="V268" s="246" t="s">
        <v>1249</v>
      </c>
    </row>
    <row r="269" spans="18:22" ht="15.75">
      <c r="R269" s="245" t="s">
        <v>1251</v>
      </c>
      <c r="S269" s="244" t="s">
        <v>1250</v>
      </c>
      <c r="T269" s="246" t="s">
        <v>1252</v>
      </c>
      <c r="U269" s="246" t="s">
        <v>237</v>
      </c>
      <c r="V269" s="246" t="s">
        <v>1253</v>
      </c>
    </row>
    <row r="270" spans="18:22" ht="15.75">
      <c r="R270" s="245" t="s">
        <v>1255</v>
      </c>
      <c r="S270" s="244" t="s">
        <v>1254</v>
      </c>
      <c r="T270" s="246" t="s">
        <v>1256</v>
      </c>
      <c r="U270" s="246" t="s">
        <v>237</v>
      </c>
      <c r="V270" s="246" t="s">
        <v>1257</v>
      </c>
    </row>
    <row r="271" spans="18:22" ht="15.75">
      <c r="R271" s="245" t="s">
        <v>1259</v>
      </c>
      <c r="S271" s="244" t="s">
        <v>1258</v>
      </c>
      <c r="T271" s="246" t="s">
        <v>1260</v>
      </c>
      <c r="U271" s="246" t="s">
        <v>237</v>
      </c>
      <c r="V271" s="246" t="s">
        <v>1261</v>
      </c>
    </row>
    <row r="272" spans="18:22" ht="15.75">
      <c r="R272" s="245" t="s">
        <v>1263</v>
      </c>
      <c r="S272" s="244" t="s">
        <v>1262</v>
      </c>
      <c r="T272" s="246" t="s">
        <v>1264</v>
      </c>
      <c r="U272" s="246" t="s">
        <v>237</v>
      </c>
      <c r="V272" s="246" t="s">
        <v>1265</v>
      </c>
    </row>
    <row r="273" spans="18:22" ht="15.75">
      <c r="R273" s="245" t="s">
        <v>1267</v>
      </c>
      <c r="S273" s="244" t="s">
        <v>1266</v>
      </c>
      <c r="T273" s="246" t="s">
        <v>1268</v>
      </c>
      <c r="U273" s="246" t="s">
        <v>237</v>
      </c>
      <c r="V273" s="246" t="s">
        <v>1269</v>
      </c>
    </row>
    <row r="274" spans="18:22" ht="15.75">
      <c r="R274" s="245" t="s">
        <v>1271</v>
      </c>
      <c r="S274" s="244" t="s">
        <v>1270</v>
      </c>
      <c r="T274" s="246" t="s">
        <v>1272</v>
      </c>
      <c r="U274" s="246" t="s">
        <v>237</v>
      </c>
      <c r="V274" s="246" t="s">
        <v>1273</v>
      </c>
    </row>
    <row r="275" spans="18:22" ht="15.75">
      <c r="R275" s="245" t="s">
        <v>1275</v>
      </c>
      <c r="S275" s="244" t="s">
        <v>1274</v>
      </c>
      <c r="T275" s="246" t="s">
        <v>1276</v>
      </c>
      <c r="U275" s="246" t="s">
        <v>237</v>
      </c>
      <c r="V275" s="246" t="s">
        <v>1277</v>
      </c>
    </row>
    <row r="276" spans="18:22" ht="15.75">
      <c r="R276" s="245" t="s">
        <v>1279</v>
      </c>
      <c r="S276" s="244" t="s">
        <v>1278</v>
      </c>
      <c r="T276" s="246" t="s">
        <v>1280</v>
      </c>
      <c r="U276" s="246" t="s">
        <v>237</v>
      </c>
      <c r="V276" s="246" t="s">
        <v>1281</v>
      </c>
    </row>
    <row r="277" spans="18:22" ht="15.75">
      <c r="R277" s="245" t="s">
        <v>1283</v>
      </c>
      <c r="S277" s="244" t="s">
        <v>1282</v>
      </c>
      <c r="T277" s="246" t="s">
        <v>1284</v>
      </c>
      <c r="U277" s="246" t="s">
        <v>237</v>
      </c>
      <c r="V277" s="246" t="s">
        <v>1285</v>
      </c>
    </row>
    <row r="278" spans="18:22" ht="15.75">
      <c r="R278" s="245" t="s">
        <v>1287</v>
      </c>
      <c r="S278" s="244" t="s">
        <v>1286</v>
      </c>
      <c r="T278" s="246" t="s">
        <v>1288</v>
      </c>
      <c r="U278" s="246" t="s">
        <v>237</v>
      </c>
      <c r="V278" s="246" t="s">
        <v>1289</v>
      </c>
    </row>
    <row r="279" spans="18:22" ht="15.75">
      <c r="R279" s="245" t="s">
        <v>1291</v>
      </c>
      <c r="S279" s="244" t="s">
        <v>1290</v>
      </c>
      <c r="T279" s="246" t="s">
        <v>1292</v>
      </c>
      <c r="U279" s="246" t="s">
        <v>237</v>
      </c>
      <c r="V279" s="246" t="s">
        <v>1293</v>
      </c>
    </row>
    <row r="280" spans="18:22" ht="15.75">
      <c r="R280" s="245" t="s">
        <v>1295</v>
      </c>
      <c r="S280" s="244" t="s">
        <v>1294</v>
      </c>
      <c r="T280" s="246" t="s">
        <v>1296</v>
      </c>
      <c r="U280" s="246" t="s">
        <v>237</v>
      </c>
      <c r="V280" s="246" t="s">
        <v>1297</v>
      </c>
    </row>
    <row r="281" spans="18:22" ht="15.75">
      <c r="R281" s="245" t="s">
        <v>1299</v>
      </c>
      <c r="S281" s="244" t="s">
        <v>1298</v>
      </c>
      <c r="T281" s="246" t="s">
        <v>1300</v>
      </c>
      <c r="U281" s="246" t="s">
        <v>237</v>
      </c>
      <c r="V281" s="246" t="s">
        <v>1301</v>
      </c>
    </row>
    <row r="282" spans="18:22" ht="15.75">
      <c r="R282" s="245" t="s">
        <v>1303</v>
      </c>
      <c r="S282" s="244" t="s">
        <v>1302</v>
      </c>
      <c r="T282" s="246" t="s">
        <v>1304</v>
      </c>
      <c r="U282" s="246" t="s">
        <v>237</v>
      </c>
      <c r="V282" s="246" t="s">
        <v>1305</v>
      </c>
    </row>
    <row r="283" spans="18:22" ht="15.75">
      <c r="R283" s="245" t="s">
        <v>1307</v>
      </c>
      <c r="S283" s="244" t="s">
        <v>1306</v>
      </c>
      <c r="T283" s="246" t="s">
        <v>1308</v>
      </c>
      <c r="U283" s="246" t="s">
        <v>237</v>
      </c>
      <c r="V283" s="246" t="s">
        <v>1309</v>
      </c>
    </row>
    <row r="284" spans="18:22" ht="15.75">
      <c r="R284" s="245" t="s">
        <v>1311</v>
      </c>
      <c r="S284" s="244" t="s">
        <v>1310</v>
      </c>
      <c r="T284" s="246" t="s">
        <v>1312</v>
      </c>
      <c r="U284" s="246" t="s">
        <v>237</v>
      </c>
      <c r="V284" s="246" t="s">
        <v>1313</v>
      </c>
    </row>
    <row r="285" spans="18:22" ht="15.75">
      <c r="R285" s="245" t="s">
        <v>1315</v>
      </c>
      <c r="S285" s="244" t="s">
        <v>1314</v>
      </c>
      <c r="T285" s="246" t="s">
        <v>1316</v>
      </c>
      <c r="U285" s="246" t="s">
        <v>237</v>
      </c>
      <c r="V285" s="246" t="s">
        <v>1317</v>
      </c>
    </row>
    <row r="286" spans="18:22" ht="15.75">
      <c r="R286" s="245" t="s">
        <v>1319</v>
      </c>
      <c r="S286" s="244" t="s">
        <v>1318</v>
      </c>
      <c r="T286" s="246" t="s">
        <v>1320</v>
      </c>
      <c r="U286" s="246" t="s">
        <v>237</v>
      </c>
      <c r="V286" s="246" t="s">
        <v>1321</v>
      </c>
    </row>
    <row r="287" spans="18:22" ht="15.75">
      <c r="R287" s="245" t="s">
        <v>1323</v>
      </c>
      <c r="S287" s="244" t="s">
        <v>1322</v>
      </c>
      <c r="T287" s="246" t="s">
        <v>1324</v>
      </c>
      <c r="U287" s="246" t="s">
        <v>237</v>
      </c>
      <c r="V287" s="246" t="s">
        <v>1325</v>
      </c>
    </row>
    <row r="288" spans="18:22" ht="15.75">
      <c r="R288" s="245" t="s">
        <v>1327</v>
      </c>
      <c r="S288" s="244" t="s">
        <v>1326</v>
      </c>
      <c r="T288" s="246" t="s">
        <v>1328</v>
      </c>
      <c r="U288" s="246" t="s">
        <v>237</v>
      </c>
      <c r="V288" s="246" t="s">
        <v>1329</v>
      </c>
    </row>
    <row r="289" spans="18:22" ht="15.75">
      <c r="R289" s="245" t="s">
        <v>1331</v>
      </c>
      <c r="S289" s="244" t="s">
        <v>1330</v>
      </c>
      <c r="T289" s="246" t="s">
        <v>1332</v>
      </c>
      <c r="U289" s="246" t="s">
        <v>237</v>
      </c>
      <c r="V289" s="246" t="s">
        <v>1333</v>
      </c>
    </row>
    <row r="290" spans="18:22" ht="15.75">
      <c r="R290" s="245" t="s">
        <v>1335</v>
      </c>
      <c r="S290" s="244" t="s">
        <v>1334</v>
      </c>
      <c r="T290" s="246" t="s">
        <v>1336</v>
      </c>
      <c r="U290" s="246" t="s">
        <v>237</v>
      </c>
      <c r="V290" s="246" t="s">
        <v>1337</v>
      </c>
    </row>
    <row r="291" spans="18:22" ht="15.75">
      <c r="R291" s="245" t="s">
        <v>1339</v>
      </c>
      <c r="S291" s="244" t="s">
        <v>1338</v>
      </c>
      <c r="T291" s="246" t="s">
        <v>1340</v>
      </c>
      <c r="U291" s="246" t="s">
        <v>237</v>
      </c>
      <c r="V291" s="246" t="s">
        <v>1341</v>
      </c>
    </row>
    <row r="292" spans="18:22" ht="15.75">
      <c r="R292" s="245" t="s">
        <v>1343</v>
      </c>
      <c r="S292" s="244" t="s">
        <v>1342</v>
      </c>
      <c r="T292" s="246" t="s">
        <v>1344</v>
      </c>
      <c r="U292" s="246" t="s">
        <v>237</v>
      </c>
      <c r="V292" s="246" t="s">
        <v>1345</v>
      </c>
    </row>
    <row r="293" spans="18:22" ht="15.75">
      <c r="R293" s="245" t="s">
        <v>1347</v>
      </c>
      <c r="S293" s="244" t="s">
        <v>1346</v>
      </c>
      <c r="T293" s="246" t="s">
        <v>1348</v>
      </c>
      <c r="U293" s="246" t="s">
        <v>237</v>
      </c>
      <c r="V293" s="246" t="s">
        <v>1349</v>
      </c>
    </row>
    <row r="294" spans="18:22" ht="15.75">
      <c r="R294" s="245" t="s">
        <v>1351</v>
      </c>
      <c r="S294" s="244" t="s">
        <v>1350</v>
      </c>
      <c r="T294" s="246" t="s">
        <v>1352</v>
      </c>
      <c r="U294" s="246" t="s">
        <v>237</v>
      </c>
      <c r="V294" s="246" t="s">
        <v>1353</v>
      </c>
    </row>
    <row r="295" spans="18:22" ht="15.75">
      <c r="R295" s="245" t="s">
        <v>1355</v>
      </c>
      <c r="S295" s="244" t="s">
        <v>1354</v>
      </c>
      <c r="T295" s="246" t="s">
        <v>1356</v>
      </c>
      <c r="U295" s="246" t="s">
        <v>237</v>
      </c>
      <c r="V295" s="246" t="s">
        <v>1357</v>
      </c>
    </row>
    <row r="296" spans="18:22" ht="15.75">
      <c r="R296" s="245" t="s">
        <v>1359</v>
      </c>
      <c r="S296" s="244" t="s">
        <v>1358</v>
      </c>
      <c r="T296" s="246" t="s">
        <v>1360</v>
      </c>
      <c r="U296" s="246" t="s">
        <v>237</v>
      </c>
      <c r="V296" s="246" t="s">
        <v>1361</v>
      </c>
    </row>
    <row r="297" spans="18:22" ht="15.75">
      <c r="R297" s="245" t="s">
        <v>1363</v>
      </c>
      <c r="S297" s="244" t="s">
        <v>1362</v>
      </c>
      <c r="T297" s="246" t="s">
        <v>1364</v>
      </c>
      <c r="U297" s="246" t="s">
        <v>237</v>
      </c>
      <c r="V297" s="246" t="s">
        <v>1365</v>
      </c>
    </row>
    <row r="298" spans="18:22" ht="15.75">
      <c r="R298" s="245" t="s">
        <v>1367</v>
      </c>
      <c r="S298" s="244" t="s">
        <v>1366</v>
      </c>
      <c r="T298" s="246" t="s">
        <v>1368</v>
      </c>
      <c r="U298" s="246" t="s">
        <v>237</v>
      </c>
      <c r="V298" s="246" t="s">
        <v>1369</v>
      </c>
    </row>
    <row r="299" spans="18:22" ht="15.75">
      <c r="R299" s="245" t="s">
        <v>1371</v>
      </c>
      <c r="S299" s="244" t="s">
        <v>1370</v>
      </c>
      <c r="T299" s="246" t="s">
        <v>1372</v>
      </c>
      <c r="U299" s="246" t="s">
        <v>237</v>
      </c>
      <c r="V299" s="246" t="s">
        <v>1373</v>
      </c>
    </row>
    <row r="300" spans="18:22" ht="15.75">
      <c r="R300" s="245" t="s">
        <v>1375</v>
      </c>
      <c r="S300" s="244" t="s">
        <v>1374</v>
      </c>
      <c r="T300" s="246" t="s">
        <v>1376</v>
      </c>
      <c r="U300" s="246" t="s">
        <v>237</v>
      </c>
      <c r="V300" s="246" t="s">
        <v>1377</v>
      </c>
    </row>
    <row r="301" spans="18:22" ht="15.75">
      <c r="R301" s="245" t="s">
        <v>1379</v>
      </c>
      <c r="S301" s="244" t="s">
        <v>1378</v>
      </c>
      <c r="T301" s="246" t="s">
        <v>1380</v>
      </c>
      <c r="U301" s="246" t="s">
        <v>237</v>
      </c>
      <c r="V301" s="246" t="s">
        <v>1381</v>
      </c>
    </row>
    <row r="302" spans="18:22" ht="15.75">
      <c r="R302" s="245" t="s">
        <v>1383</v>
      </c>
      <c r="S302" s="244" t="s">
        <v>1382</v>
      </c>
      <c r="T302" s="246" t="s">
        <v>1384</v>
      </c>
      <c r="U302" s="246" t="s">
        <v>237</v>
      </c>
      <c r="V302" s="246" t="s">
        <v>1385</v>
      </c>
    </row>
    <row r="303" spans="18:22" ht="15.75">
      <c r="R303" s="245" t="s">
        <v>1387</v>
      </c>
      <c r="S303" s="244" t="s">
        <v>1386</v>
      </c>
      <c r="T303" s="246" t="s">
        <v>1388</v>
      </c>
      <c r="U303" s="246" t="s">
        <v>237</v>
      </c>
      <c r="V303" s="246" t="s">
        <v>1389</v>
      </c>
    </row>
    <row r="304" spans="18:22" ht="15.75">
      <c r="R304" s="245" t="s">
        <v>1391</v>
      </c>
      <c r="S304" s="244" t="s">
        <v>1390</v>
      </c>
      <c r="T304" s="246" t="s">
        <v>1392</v>
      </c>
      <c r="U304" s="246" t="s">
        <v>237</v>
      </c>
      <c r="V304" s="246" t="s">
        <v>1393</v>
      </c>
    </row>
    <row r="305" spans="18:22" ht="15.75">
      <c r="R305" s="245" t="s">
        <v>1395</v>
      </c>
      <c r="S305" s="244" t="s">
        <v>1394</v>
      </c>
      <c r="T305" s="246" t="s">
        <v>1396</v>
      </c>
      <c r="U305" s="246" t="s">
        <v>237</v>
      </c>
      <c r="V305" s="246" t="s">
        <v>1397</v>
      </c>
    </row>
    <row r="306" spans="18:22" ht="15.75">
      <c r="R306" s="245" t="s">
        <v>1399</v>
      </c>
      <c r="S306" s="244" t="s">
        <v>1398</v>
      </c>
      <c r="T306" s="246" t="s">
        <v>1400</v>
      </c>
      <c r="U306" s="246" t="s">
        <v>237</v>
      </c>
      <c r="V306" s="246" t="s">
        <v>1401</v>
      </c>
    </row>
    <row r="307" spans="18:22" ht="15.75">
      <c r="R307" s="245" t="s">
        <v>1403</v>
      </c>
      <c r="S307" s="244" t="s">
        <v>1402</v>
      </c>
      <c r="T307" s="246" t="s">
        <v>1404</v>
      </c>
      <c r="U307" s="246" t="s">
        <v>237</v>
      </c>
      <c r="V307" s="246" t="s">
        <v>1405</v>
      </c>
    </row>
    <row r="308" spans="18:22" ht="15.75">
      <c r="R308" s="245" t="s">
        <v>1407</v>
      </c>
      <c r="S308" s="244" t="s">
        <v>1406</v>
      </c>
      <c r="T308" s="246" t="s">
        <v>1408</v>
      </c>
      <c r="U308" s="246" t="s">
        <v>237</v>
      </c>
      <c r="V308" s="246" t="s">
        <v>1409</v>
      </c>
    </row>
    <row r="309" spans="18:22" ht="15.75">
      <c r="R309" s="245" t="s">
        <v>1411</v>
      </c>
      <c r="S309" s="244" t="s">
        <v>1410</v>
      </c>
      <c r="T309" s="246" t="s">
        <v>1412</v>
      </c>
      <c r="U309" s="246" t="s">
        <v>237</v>
      </c>
      <c r="V309" s="246" t="s">
        <v>1413</v>
      </c>
    </row>
    <row r="310" spans="18:22" ht="15.75">
      <c r="R310" s="245" t="s">
        <v>1415</v>
      </c>
      <c r="S310" s="244" t="s">
        <v>1414</v>
      </c>
      <c r="T310" s="246" t="s">
        <v>1416</v>
      </c>
      <c r="U310" s="246" t="s">
        <v>237</v>
      </c>
      <c r="V310" s="246" t="s">
        <v>1417</v>
      </c>
    </row>
    <row r="311" spans="18:22" ht="15.75">
      <c r="R311" s="245" t="s">
        <v>1419</v>
      </c>
      <c r="S311" s="244" t="s">
        <v>1418</v>
      </c>
      <c r="T311" s="246" t="s">
        <v>1420</v>
      </c>
      <c r="U311" s="246" t="s">
        <v>237</v>
      </c>
      <c r="V311" s="246" t="s">
        <v>1421</v>
      </c>
    </row>
    <row r="312" spans="18:22" ht="15.75">
      <c r="R312" s="245" t="s">
        <v>1423</v>
      </c>
      <c r="S312" s="244" t="s">
        <v>1422</v>
      </c>
      <c r="T312" s="246" t="s">
        <v>1424</v>
      </c>
      <c r="U312" s="246" t="s">
        <v>237</v>
      </c>
      <c r="V312" s="246" t="s">
        <v>1425</v>
      </c>
    </row>
    <row r="313" spans="18:22" ht="15.75">
      <c r="R313" s="245" t="s">
        <v>1427</v>
      </c>
      <c r="S313" s="244" t="s">
        <v>1426</v>
      </c>
      <c r="T313" s="246" t="s">
        <v>1428</v>
      </c>
      <c r="U313" s="246" t="s">
        <v>237</v>
      </c>
      <c r="V313" s="246" t="s">
        <v>1429</v>
      </c>
    </row>
    <row r="314" spans="18:22" ht="15.75">
      <c r="R314" s="245" t="s">
        <v>1431</v>
      </c>
      <c r="S314" s="244" t="s">
        <v>1430</v>
      </c>
      <c r="T314" s="246" t="s">
        <v>1432</v>
      </c>
      <c r="U314" s="246" t="s">
        <v>237</v>
      </c>
      <c r="V314" s="246" t="s">
        <v>1433</v>
      </c>
    </row>
    <row r="315" spans="18:22" ht="15.75">
      <c r="R315" s="245" t="s">
        <v>1435</v>
      </c>
      <c r="S315" s="244" t="s">
        <v>1434</v>
      </c>
      <c r="T315" s="246" t="s">
        <v>1436</v>
      </c>
      <c r="U315" s="246" t="s">
        <v>237</v>
      </c>
      <c r="V315" s="246" t="s">
        <v>1437</v>
      </c>
    </row>
    <row r="316" spans="18:22" ht="15.75">
      <c r="R316" s="245" t="s">
        <v>1439</v>
      </c>
      <c r="S316" s="244" t="s">
        <v>1438</v>
      </c>
      <c r="T316" s="246" t="s">
        <v>1440</v>
      </c>
      <c r="U316" s="246" t="s">
        <v>237</v>
      </c>
      <c r="V316" s="246" t="s">
        <v>1441</v>
      </c>
    </row>
    <row r="317" spans="18:22" ht="15.75">
      <c r="R317" s="245" t="s">
        <v>1443</v>
      </c>
      <c r="S317" s="244" t="s">
        <v>1442</v>
      </c>
      <c r="T317" s="246" t="s">
        <v>1444</v>
      </c>
      <c r="U317" s="246" t="s">
        <v>237</v>
      </c>
      <c r="V317" s="246" t="s">
        <v>1445</v>
      </c>
    </row>
    <row r="318" spans="18:22" ht="15.75">
      <c r="R318" s="245" t="s">
        <v>1447</v>
      </c>
      <c r="S318" s="244" t="s">
        <v>1446</v>
      </c>
      <c r="T318" s="246" t="s">
        <v>1448</v>
      </c>
      <c r="U318" s="246" t="s">
        <v>237</v>
      </c>
      <c r="V318" s="246" t="s">
        <v>1449</v>
      </c>
    </row>
    <row r="319" spans="18:22" ht="15.75">
      <c r="R319" s="245" t="s">
        <v>1451</v>
      </c>
      <c r="S319" s="244" t="s">
        <v>1450</v>
      </c>
      <c r="T319" s="246" t="s">
        <v>1452</v>
      </c>
      <c r="U319" s="246" t="s">
        <v>237</v>
      </c>
      <c r="V319" s="246" t="s">
        <v>1453</v>
      </c>
    </row>
    <row r="320" spans="18:22" ht="15.75">
      <c r="R320" s="245" t="s">
        <v>1455</v>
      </c>
      <c r="S320" s="244" t="s">
        <v>1454</v>
      </c>
      <c r="T320" s="246" t="s">
        <v>1456</v>
      </c>
      <c r="U320" s="246" t="s">
        <v>237</v>
      </c>
      <c r="V320" s="246" t="s">
        <v>1457</v>
      </c>
    </row>
    <row r="321" spans="18:22" ht="15.75">
      <c r="R321" s="245" t="s">
        <v>1459</v>
      </c>
      <c r="S321" s="244" t="s">
        <v>1458</v>
      </c>
      <c r="T321" s="246" t="s">
        <v>1460</v>
      </c>
      <c r="U321" s="246" t="s">
        <v>237</v>
      </c>
      <c r="V321" s="246" t="s">
        <v>1461</v>
      </c>
    </row>
    <row r="322" spans="18:22" ht="15.75">
      <c r="R322" s="245" t="s">
        <v>1463</v>
      </c>
      <c r="S322" s="244" t="s">
        <v>1462</v>
      </c>
      <c r="T322" s="246" t="s">
        <v>1464</v>
      </c>
      <c r="U322" s="246" t="s">
        <v>237</v>
      </c>
      <c r="V322" s="246" t="s">
        <v>1465</v>
      </c>
    </row>
    <row r="323" spans="18:22" ht="15.75">
      <c r="R323" s="245" t="s">
        <v>1467</v>
      </c>
      <c r="S323" s="244" t="s">
        <v>1466</v>
      </c>
      <c r="T323" s="246" t="s">
        <v>1468</v>
      </c>
      <c r="U323" s="246" t="s">
        <v>237</v>
      </c>
      <c r="V323" s="246" t="s">
        <v>1469</v>
      </c>
    </row>
    <row r="324" spans="18:22" ht="15.75">
      <c r="R324" s="245" t="s">
        <v>1471</v>
      </c>
      <c r="S324" s="244" t="s">
        <v>1470</v>
      </c>
      <c r="T324" s="246" t="s">
        <v>1472</v>
      </c>
      <c r="U324" s="246" t="s">
        <v>237</v>
      </c>
      <c r="V324" s="246" t="s">
        <v>1473</v>
      </c>
    </row>
    <row r="325" spans="18:22" ht="15.75">
      <c r="R325" s="245" t="s">
        <v>1475</v>
      </c>
      <c r="S325" s="244" t="s">
        <v>1474</v>
      </c>
      <c r="T325" s="246" t="s">
        <v>1476</v>
      </c>
      <c r="U325" s="246" t="s">
        <v>237</v>
      </c>
      <c r="V325" s="246" t="s">
        <v>1477</v>
      </c>
    </row>
    <row r="326" spans="18:22" ht="15.75">
      <c r="R326" s="245" t="s">
        <v>1479</v>
      </c>
      <c r="S326" s="244" t="s">
        <v>1478</v>
      </c>
      <c r="T326" s="246" t="s">
        <v>1480</v>
      </c>
      <c r="U326" s="246" t="s">
        <v>237</v>
      </c>
      <c r="V326" s="246" t="s">
        <v>1481</v>
      </c>
    </row>
    <row r="327" spans="18:22" ht="15.75">
      <c r="R327" s="245" t="s">
        <v>1483</v>
      </c>
      <c r="S327" s="244" t="s">
        <v>1482</v>
      </c>
      <c r="T327" s="246" t="s">
        <v>1484</v>
      </c>
      <c r="U327" s="246" t="s">
        <v>237</v>
      </c>
      <c r="V327" s="246" t="s">
        <v>1485</v>
      </c>
    </row>
    <row r="328" spans="18:22" ht="15.75">
      <c r="R328" s="245" t="s">
        <v>1487</v>
      </c>
      <c r="S328" s="244" t="s">
        <v>1486</v>
      </c>
      <c r="T328" s="246" t="s">
        <v>1488</v>
      </c>
      <c r="U328" s="246" t="s">
        <v>237</v>
      </c>
      <c r="V328" s="246" t="s">
        <v>1489</v>
      </c>
    </row>
    <row r="329" spans="18:22" ht="15.75">
      <c r="R329" s="245" t="s">
        <v>1491</v>
      </c>
      <c r="S329" s="244" t="s">
        <v>1490</v>
      </c>
      <c r="T329" s="246" t="s">
        <v>1492</v>
      </c>
      <c r="U329" s="246" t="s">
        <v>237</v>
      </c>
      <c r="V329" s="246" t="s">
        <v>1493</v>
      </c>
    </row>
    <row r="330" spans="18:22" ht="15.75">
      <c r="R330" s="245" t="s">
        <v>1495</v>
      </c>
      <c r="S330" s="244" t="s">
        <v>1494</v>
      </c>
      <c r="T330" s="246" t="s">
        <v>1496</v>
      </c>
      <c r="U330" s="246" t="s">
        <v>237</v>
      </c>
      <c r="V330" s="246" t="s">
        <v>1497</v>
      </c>
    </row>
    <row r="331" spans="18:22" ht="15.75">
      <c r="R331" s="245" t="s">
        <v>1499</v>
      </c>
      <c r="S331" s="244" t="s">
        <v>1498</v>
      </c>
      <c r="T331" s="246" t="s">
        <v>1500</v>
      </c>
      <c r="U331" s="246" t="s">
        <v>237</v>
      </c>
      <c r="V331" s="246" t="s">
        <v>1501</v>
      </c>
    </row>
    <row r="332" spans="18:22" ht="15.75">
      <c r="R332" s="245" t="s">
        <v>1503</v>
      </c>
      <c r="S332" s="244" t="s">
        <v>1502</v>
      </c>
      <c r="T332" s="246" t="s">
        <v>1504</v>
      </c>
      <c r="U332" s="246" t="s">
        <v>237</v>
      </c>
      <c r="V332" s="246" t="s">
        <v>1505</v>
      </c>
    </row>
    <row r="333" spans="18:22" ht="15.75">
      <c r="R333" s="245" t="s">
        <v>1507</v>
      </c>
      <c r="S333" s="244" t="s">
        <v>1506</v>
      </c>
      <c r="T333" s="246" t="s">
        <v>1508</v>
      </c>
      <c r="U333" s="246" t="s">
        <v>237</v>
      </c>
      <c r="V333" s="246" t="s">
        <v>1509</v>
      </c>
    </row>
    <row r="334" spans="18:22" ht="15.75">
      <c r="R334" s="245" t="s">
        <v>1511</v>
      </c>
      <c r="S334" s="244" t="s">
        <v>1510</v>
      </c>
      <c r="T334" s="246" t="s">
        <v>1512</v>
      </c>
      <c r="U334" s="246" t="s">
        <v>237</v>
      </c>
      <c r="V334" s="246" t="s">
        <v>1513</v>
      </c>
    </row>
    <row r="335" spans="18:22" ht="15.75">
      <c r="R335" s="245" t="s">
        <v>1515</v>
      </c>
      <c r="S335" s="244" t="s">
        <v>1514</v>
      </c>
      <c r="T335" s="246" t="s">
        <v>1516</v>
      </c>
      <c r="U335" s="246" t="s">
        <v>237</v>
      </c>
      <c r="V335" s="246" t="s">
        <v>1517</v>
      </c>
    </row>
    <row r="336" spans="18:22" ht="15.75">
      <c r="R336" s="245" t="s">
        <v>1519</v>
      </c>
      <c r="S336" s="244" t="s">
        <v>1518</v>
      </c>
      <c r="T336" s="246" t="s">
        <v>1520</v>
      </c>
      <c r="U336" s="246" t="s">
        <v>237</v>
      </c>
      <c r="V336" s="246" t="s">
        <v>1521</v>
      </c>
    </row>
    <row r="337" spans="18:22" ht="15.75">
      <c r="R337" s="245" t="s">
        <v>1523</v>
      </c>
      <c r="S337" s="244" t="s">
        <v>1522</v>
      </c>
      <c r="T337" s="246" t="s">
        <v>1524</v>
      </c>
      <c r="U337" s="246" t="s">
        <v>237</v>
      </c>
      <c r="V337" s="246" t="s">
        <v>1525</v>
      </c>
    </row>
    <row r="338" spans="18:22" ht="15.75">
      <c r="R338" s="245" t="s">
        <v>1527</v>
      </c>
      <c r="S338" s="244" t="s">
        <v>1526</v>
      </c>
      <c r="T338" s="246" t="s">
        <v>1528</v>
      </c>
      <c r="U338" s="246" t="s">
        <v>237</v>
      </c>
      <c r="V338" s="246" t="s">
        <v>1529</v>
      </c>
    </row>
    <row r="339" spans="18:22" ht="15.75">
      <c r="R339" s="245" t="s">
        <v>1531</v>
      </c>
      <c r="S339" s="244" t="s">
        <v>1530</v>
      </c>
      <c r="T339" s="246" t="s">
        <v>1532</v>
      </c>
      <c r="U339" s="246" t="s">
        <v>237</v>
      </c>
      <c r="V339" s="246" t="s">
        <v>1533</v>
      </c>
    </row>
    <row r="340" spans="18:22" ht="15.75">
      <c r="R340" s="245" t="s">
        <v>1535</v>
      </c>
      <c r="S340" s="244" t="s">
        <v>1534</v>
      </c>
      <c r="T340" s="246" t="s">
        <v>1536</v>
      </c>
      <c r="U340" s="246" t="s">
        <v>237</v>
      </c>
      <c r="V340" s="246" t="s">
        <v>1537</v>
      </c>
    </row>
    <row r="341" spans="18:22" ht="15.75">
      <c r="R341" s="245" t="s">
        <v>1539</v>
      </c>
      <c r="S341" s="244" t="s">
        <v>1538</v>
      </c>
      <c r="T341" s="246" t="s">
        <v>1540</v>
      </c>
      <c r="U341" s="246" t="s">
        <v>237</v>
      </c>
      <c r="V341" s="246" t="s">
        <v>1541</v>
      </c>
    </row>
    <row r="342" spans="18:22" ht="15.75">
      <c r="R342" s="245" t="s">
        <v>1543</v>
      </c>
      <c r="S342" s="244" t="s">
        <v>1542</v>
      </c>
      <c r="T342" s="246" t="s">
        <v>1544</v>
      </c>
      <c r="U342" s="246" t="s">
        <v>237</v>
      </c>
      <c r="V342" s="246" t="s">
        <v>1545</v>
      </c>
    </row>
    <row r="343" spans="18:22" ht="15.75">
      <c r="R343" s="245" t="s">
        <v>1547</v>
      </c>
      <c r="S343" s="244" t="s">
        <v>1546</v>
      </c>
      <c r="T343" s="246" t="s">
        <v>1548</v>
      </c>
      <c r="U343" s="246" t="s">
        <v>237</v>
      </c>
      <c r="V343" s="246" t="s">
        <v>1549</v>
      </c>
    </row>
    <row r="344" spans="18:22" ht="15.75">
      <c r="R344" s="245" t="s">
        <v>1551</v>
      </c>
      <c r="S344" s="244" t="s">
        <v>1550</v>
      </c>
      <c r="T344" s="246" t="s">
        <v>1552</v>
      </c>
      <c r="U344" s="246" t="s">
        <v>237</v>
      </c>
      <c r="V344" s="246" t="s">
        <v>1553</v>
      </c>
    </row>
    <row r="345" spans="18:22" ht="15.75">
      <c r="R345" s="245" t="s">
        <v>1555</v>
      </c>
      <c r="S345" s="244" t="s">
        <v>1554</v>
      </c>
      <c r="T345" s="246" t="s">
        <v>1556</v>
      </c>
      <c r="U345" s="246" t="s">
        <v>237</v>
      </c>
      <c r="V345" s="246" t="s">
        <v>1557</v>
      </c>
    </row>
    <row r="346" spans="18:22" ht="15.75">
      <c r="R346" s="245" t="s">
        <v>1559</v>
      </c>
      <c r="S346" s="244" t="s">
        <v>1558</v>
      </c>
      <c r="T346" s="246" t="s">
        <v>1560</v>
      </c>
      <c r="U346" s="246" t="s">
        <v>237</v>
      </c>
      <c r="V346" s="246" t="s">
        <v>1561</v>
      </c>
    </row>
    <row r="347" spans="18:22" ht="15.75">
      <c r="R347" s="245" t="s">
        <v>1563</v>
      </c>
      <c r="S347" s="244" t="s">
        <v>1562</v>
      </c>
      <c r="T347" s="246" t="s">
        <v>1564</v>
      </c>
      <c r="U347" s="246" t="s">
        <v>237</v>
      </c>
      <c r="V347" s="246" t="s">
        <v>1565</v>
      </c>
    </row>
    <row r="348" spans="18:22" ht="15.75">
      <c r="R348" s="245" t="s">
        <v>1567</v>
      </c>
      <c r="S348" s="244" t="s">
        <v>1566</v>
      </c>
      <c r="T348" s="246" t="s">
        <v>1568</v>
      </c>
      <c r="U348" s="246" t="s">
        <v>237</v>
      </c>
      <c r="V348" s="246" t="s">
        <v>1569</v>
      </c>
    </row>
    <row r="349" spans="18:22" ht="15.75">
      <c r="R349" s="245" t="s">
        <v>1571</v>
      </c>
      <c r="S349" s="244" t="s">
        <v>1570</v>
      </c>
      <c r="T349" s="246" t="s">
        <v>1572</v>
      </c>
      <c r="U349" s="246" t="s">
        <v>237</v>
      </c>
      <c r="V349" s="246" t="s">
        <v>1573</v>
      </c>
    </row>
    <row r="350" spans="18:22" ht="15.75">
      <c r="R350" s="245" t="s">
        <v>1575</v>
      </c>
      <c r="S350" s="244" t="s">
        <v>1574</v>
      </c>
      <c r="T350" s="246" t="s">
        <v>1576</v>
      </c>
      <c r="U350" s="246" t="s">
        <v>237</v>
      </c>
      <c r="V350" s="246" t="s">
        <v>1577</v>
      </c>
    </row>
    <row r="351" spans="18:22" ht="15.75">
      <c r="R351" s="245" t="s">
        <v>1579</v>
      </c>
      <c r="S351" s="244" t="s">
        <v>1578</v>
      </c>
      <c r="T351" s="246" t="s">
        <v>1580</v>
      </c>
      <c r="U351" s="246" t="s">
        <v>237</v>
      </c>
      <c r="V351" s="246" t="s">
        <v>1581</v>
      </c>
    </row>
    <row r="352" spans="18:22" ht="15.75">
      <c r="R352" s="245" t="s">
        <v>1583</v>
      </c>
      <c r="S352" s="244" t="s">
        <v>1582</v>
      </c>
      <c r="T352" s="246" t="s">
        <v>1584</v>
      </c>
      <c r="U352" s="246" t="s">
        <v>237</v>
      </c>
      <c r="V352" s="246" t="s">
        <v>1585</v>
      </c>
    </row>
    <row r="353" spans="18:22" ht="15.75">
      <c r="R353" s="245" t="s">
        <v>1587</v>
      </c>
      <c r="S353" s="244" t="s">
        <v>1586</v>
      </c>
      <c r="T353" s="246" t="s">
        <v>1588</v>
      </c>
      <c r="U353" s="246" t="s">
        <v>237</v>
      </c>
      <c r="V353" s="246" t="s">
        <v>1589</v>
      </c>
    </row>
    <row r="354" spans="18:22" ht="15.75">
      <c r="R354" s="245" t="s">
        <v>1591</v>
      </c>
      <c r="S354" s="244" t="s">
        <v>1590</v>
      </c>
      <c r="T354" s="246" t="s">
        <v>1592</v>
      </c>
      <c r="U354" s="246" t="s">
        <v>237</v>
      </c>
      <c r="V354" s="246" t="s">
        <v>1593</v>
      </c>
    </row>
    <row r="355" spans="18:22" ht="15.75">
      <c r="R355" s="245" t="s">
        <v>1595</v>
      </c>
      <c r="S355" s="244" t="s">
        <v>1594</v>
      </c>
      <c r="T355" s="246" t="s">
        <v>1596</v>
      </c>
      <c r="U355" s="246" t="s">
        <v>237</v>
      </c>
      <c r="V355" s="246" t="s">
        <v>1597</v>
      </c>
    </row>
    <row r="356" spans="18:22" ht="15.75">
      <c r="R356" s="245" t="s">
        <v>1599</v>
      </c>
      <c r="S356" s="244" t="s">
        <v>1598</v>
      </c>
      <c r="T356" s="246" t="s">
        <v>1600</v>
      </c>
      <c r="U356" s="246" t="s">
        <v>237</v>
      </c>
      <c r="V356" s="246" t="s">
        <v>1601</v>
      </c>
    </row>
    <row r="357" spans="18:22" ht="15.75">
      <c r="R357" s="245" t="s">
        <v>1603</v>
      </c>
      <c r="S357" s="244" t="s">
        <v>1602</v>
      </c>
      <c r="T357" s="246" t="s">
        <v>1604</v>
      </c>
      <c r="U357" s="246" t="s">
        <v>237</v>
      </c>
      <c r="V357" s="246" t="s">
        <v>1605</v>
      </c>
    </row>
    <row r="358" spans="18:22" ht="15.75">
      <c r="R358" s="245" t="s">
        <v>1607</v>
      </c>
      <c r="S358" s="244" t="s">
        <v>1606</v>
      </c>
      <c r="T358" s="246" t="s">
        <v>1608</v>
      </c>
      <c r="U358" s="246" t="s">
        <v>237</v>
      </c>
      <c r="V358" s="246" t="s">
        <v>1609</v>
      </c>
    </row>
    <row r="359" spans="18:22" ht="15.75">
      <c r="R359" s="245" t="s">
        <v>1611</v>
      </c>
      <c r="S359" s="244" t="s">
        <v>1610</v>
      </c>
      <c r="T359" s="246" t="s">
        <v>1612</v>
      </c>
      <c r="U359" s="246" t="s">
        <v>237</v>
      </c>
      <c r="V359" s="246" t="s">
        <v>1613</v>
      </c>
    </row>
    <row r="360" spans="18:22" ht="15.75">
      <c r="R360" s="245" t="s">
        <v>1615</v>
      </c>
      <c r="S360" s="244" t="s">
        <v>1614</v>
      </c>
      <c r="T360" s="246" t="s">
        <v>1616</v>
      </c>
      <c r="U360" s="246" t="s">
        <v>237</v>
      </c>
      <c r="V360" s="246" t="s">
        <v>1617</v>
      </c>
    </row>
    <row r="361" spans="18:22" ht="15.75">
      <c r="R361" s="245" t="s">
        <v>1619</v>
      </c>
      <c r="S361" s="244" t="s">
        <v>1618</v>
      </c>
      <c r="T361" s="246" t="s">
        <v>1620</v>
      </c>
      <c r="U361" s="246" t="s">
        <v>237</v>
      </c>
      <c r="V361" s="246" t="s">
        <v>1621</v>
      </c>
    </row>
    <row r="362" spans="18:22" ht="15.75">
      <c r="R362" s="245" t="s">
        <v>1623</v>
      </c>
      <c r="S362" s="244" t="s">
        <v>1622</v>
      </c>
      <c r="T362" s="246" t="s">
        <v>1624</v>
      </c>
      <c r="U362" s="246" t="s">
        <v>237</v>
      </c>
      <c r="V362" s="246" t="s">
        <v>1625</v>
      </c>
    </row>
    <row r="363" spans="18:22" ht="15.75">
      <c r="R363" s="245" t="s">
        <v>1627</v>
      </c>
      <c r="S363" s="244" t="s">
        <v>1626</v>
      </c>
      <c r="T363" s="246" t="s">
        <v>1628</v>
      </c>
      <c r="U363" s="246" t="s">
        <v>237</v>
      </c>
      <c r="V363" s="246" t="s">
        <v>1629</v>
      </c>
    </row>
    <row r="364" spans="18:22" ht="15.75">
      <c r="R364" s="245" t="s">
        <v>1631</v>
      </c>
      <c r="S364" s="244" t="s">
        <v>1630</v>
      </c>
      <c r="T364" s="246" t="s">
        <v>1632</v>
      </c>
      <c r="U364" s="246" t="s">
        <v>237</v>
      </c>
      <c r="V364" s="246" t="s">
        <v>1633</v>
      </c>
    </row>
    <row r="365" spans="18:22" ht="15.75">
      <c r="R365" s="245" t="s">
        <v>1635</v>
      </c>
      <c r="S365" s="244" t="s">
        <v>1634</v>
      </c>
      <c r="T365" s="246" t="s">
        <v>1636</v>
      </c>
      <c r="U365" s="246" t="s">
        <v>237</v>
      </c>
      <c r="V365" s="246" t="s">
        <v>1637</v>
      </c>
    </row>
    <row r="366" spans="18:22" ht="15.75">
      <c r="R366" s="245" t="s">
        <v>1639</v>
      </c>
      <c r="S366" s="244" t="s">
        <v>1638</v>
      </c>
      <c r="T366" s="246" t="s">
        <v>1640</v>
      </c>
      <c r="U366" s="246" t="s">
        <v>237</v>
      </c>
      <c r="V366" s="246" t="s">
        <v>1641</v>
      </c>
    </row>
    <row r="367" spans="18:22" ht="15.75">
      <c r="R367" s="245" t="s">
        <v>1643</v>
      </c>
      <c r="S367" s="244" t="s">
        <v>1642</v>
      </c>
      <c r="T367" s="246" t="s">
        <v>1644</v>
      </c>
      <c r="U367" s="246" t="s">
        <v>237</v>
      </c>
      <c r="V367" s="246" t="s">
        <v>1645</v>
      </c>
    </row>
    <row r="368" spans="18:22" ht="15.75">
      <c r="R368" s="245" t="s">
        <v>1647</v>
      </c>
      <c r="S368" s="244" t="s">
        <v>1646</v>
      </c>
      <c r="T368" s="246" t="s">
        <v>1648</v>
      </c>
      <c r="U368" s="246" t="s">
        <v>237</v>
      </c>
      <c r="V368" s="246" t="s">
        <v>1649</v>
      </c>
    </row>
    <row r="369" spans="18:22" ht="15.75">
      <c r="R369" s="245" t="s">
        <v>1651</v>
      </c>
      <c r="S369" s="244" t="s">
        <v>1650</v>
      </c>
      <c r="T369" s="246" t="s">
        <v>1652</v>
      </c>
      <c r="U369" s="246" t="s">
        <v>237</v>
      </c>
      <c r="V369" s="246" t="s">
        <v>1653</v>
      </c>
    </row>
    <row r="370" spans="18:22" ht="15.75">
      <c r="R370" s="245" t="s">
        <v>1655</v>
      </c>
      <c r="S370" s="244" t="s">
        <v>1654</v>
      </c>
      <c r="T370" s="246" t="s">
        <v>1656</v>
      </c>
      <c r="U370" s="246" t="s">
        <v>237</v>
      </c>
      <c r="V370" s="246" t="s">
        <v>1657</v>
      </c>
    </row>
    <row r="371" spans="18:22" ht="15.75">
      <c r="R371" s="245" t="s">
        <v>1659</v>
      </c>
      <c r="S371" s="244" t="s">
        <v>1658</v>
      </c>
      <c r="T371" s="246" t="s">
        <v>1660</v>
      </c>
      <c r="U371" s="246" t="s">
        <v>237</v>
      </c>
      <c r="V371" s="246" t="s">
        <v>1661</v>
      </c>
    </row>
    <row r="372" spans="18:22" ht="15.75">
      <c r="R372" s="245" t="s">
        <v>1663</v>
      </c>
      <c r="S372" s="244" t="s">
        <v>1662</v>
      </c>
      <c r="T372" s="246" t="s">
        <v>1664</v>
      </c>
      <c r="U372" s="246" t="s">
        <v>237</v>
      </c>
      <c r="V372" s="246" t="s">
        <v>1665</v>
      </c>
    </row>
    <row r="373" spans="18:22" ht="15.75">
      <c r="R373" s="245" t="s">
        <v>1667</v>
      </c>
      <c r="S373" s="244" t="s">
        <v>1666</v>
      </c>
      <c r="T373" s="246" t="s">
        <v>1668</v>
      </c>
      <c r="U373" s="246" t="s">
        <v>237</v>
      </c>
      <c r="V373" s="246" t="s">
        <v>1669</v>
      </c>
    </row>
    <row r="374" spans="18:22" ht="15.75">
      <c r="R374" s="245" t="s">
        <v>1671</v>
      </c>
      <c r="S374" s="244" t="s">
        <v>1670</v>
      </c>
      <c r="T374" s="246" t="s">
        <v>1672</v>
      </c>
      <c r="U374" s="246" t="s">
        <v>237</v>
      </c>
      <c r="V374" s="246" t="s">
        <v>1673</v>
      </c>
    </row>
    <row r="375" spans="18:22" ht="15.75">
      <c r="R375" s="245" t="s">
        <v>1675</v>
      </c>
      <c r="S375" s="244" t="s">
        <v>1674</v>
      </c>
      <c r="T375" s="246" t="s">
        <v>1676</v>
      </c>
      <c r="U375" s="246" t="s">
        <v>237</v>
      </c>
      <c r="V375" s="246" t="s">
        <v>1677</v>
      </c>
    </row>
    <row r="376" spans="18:22" ht="15.75">
      <c r="R376" s="245" t="s">
        <v>1679</v>
      </c>
      <c r="S376" s="244" t="s">
        <v>1678</v>
      </c>
      <c r="T376" s="246" t="s">
        <v>1680</v>
      </c>
      <c r="U376" s="246" t="s">
        <v>237</v>
      </c>
      <c r="V376" s="246" t="s">
        <v>1681</v>
      </c>
    </row>
    <row r="377" spans="18:22" ht="15.75">
      <c r="R377" s="245" t="s">
        <v>1683</v>
      </c>
      <c r="S377" s="244" t="s">
        <v>1682</v>
      </c>
      <c r="T377" s="246" t="s">
        <v>1684</v>
      </c>
      <c r="U377" s="246" t="s">
        <v>237</v>
      </c>
      <c r="V377" s="246" t="s">
        <v>1685</v>
      </c>
    </row>
    <row r="378" spans="18:22" ht="15.75">
      <c r="R378" s="245" t="s">
        <v>1687</v>
      </c>
      <c r="S378" s="244" t="s">
        <v>1686</v>
      </c>
      <c r="T378" s="246" t="s">
        <v>1688</v>
      </c>
      <c r="U378" s="246" t="s">
        <v>237</v>
      </c>
      <c r="V378" s="246" t="s">
        <v>1689</v>
      </c>
    </row>
    <row r="379" spans="18:22" ht="15.75">
      <c r="R379" s="245" t="s">
        <v>1691</v>
      </c>
      <c r="S379" s="244" t="s">
        <v>1690</v>
      </c>
      <c r="T379" s="246" t="s">
        <v>1692</v>
      </c>
      <c r="U379" s="246" t="s">
        <v>237</v>
      </c>
      <c r="V379" s="246" t="s">
        <v>1693</v>
      </c>
    </row>
    <row r="380" spans="18:22" ht="15.75">
      <c r="R380" s="245" t="s">
        <v>1695</v>
      </c>
      <c r="S380" s="244" t="s">
        <v>1694</v>
      </c>
      <c r="T380" s="246" t="s">
        <v>1696</v>
      </c>
      <c r="U380" s="246" t="s">
        <v>237</v>
      </c>
      <c r="V380" s="246" t="s">
        <v>1697</v>
      </c>
    </row>
    <row r="381" spans="18:22" ht="15.75">
      <c r="R381" s="245" t="s">
        <v>1699</v>
      </c>
      <c r="S381" s="244" t="s">
        <v>1698</v>
      </c>
      <c r="T381" s="246" t="s">
        <v>1700</v>
      </c>
      <c r="U381" s="246" t="s">
        <v>237</v>
      </c>
      <c r="V381" s="246" t="s">
        <v>1701</v>
      </c>
    </row>
    <row r="382" spans="18:22" ht="15.75">
      <c r="R382" s="245" t="s">
        <v>1703</v>
      </c>
      <c r="S382" s="244" t="s">
        <v>1702</v>
      </c>
      <c r="T382" s="246" t="s">
        <v>1704</v>
      </c>
      <c r="U382" s="246" t="s">
        <v>237</v>
      </c>
      <c r="V382" s="246" t="s">
        <v>1705</v>
      </c>
    </row>
    <row r="383" spans="18:22" ht="15.75">
      <c r="R383" s="245" t="s">
        <v>1707</v>
      </c>
      <c r="S383" s="244" t="s">
        <v>1706</v>
      </c>
      <c r="T383" s="246" t="s">
        <v>1708</v>
      </c>
      <c r="U383" s="246" t="s">
        <v>237</v>
      </c>
      <c r="V383" s="246" t="s">
        <v>1709</v>
      </c>
    </row>
    <row r="384" spans="18:22" ht="15.75">
      <c r="R384" s="245" t="s">
        <v>1711</v>
      </c>
      <c r="S384" s="244" t="s">
        <v>1710</v>
      </c>
      <c r="T384" s="246" t="s">
        <v>1712</v>
      </c>
      <c r="U384" s="246" t="s">
        <v>237</v>
      </c>
      <c r="V384" s="246" t="s">
        <v>1713</v>
      </c>
    </row>
    <row r="385" spans="18:22" ht="15.75">
      <c r="R385" s="245" t="s">
        <v>1715</v>
      </c>
      <c r="S385" s="244" t="s">
        <v>1714</v>
      </c>
      <c r="T385" s="246" t="s">
        <v>1716</v>
      </c>
      <c r="U385" s="246" t="s">
        <v>237</v>
      </c>
      <c r="V385" s="246" t="s">
        <v>1717</v>
      </c>
    </row>
    <row r="386" spans="18:22" ht="15.75">
      <c r="R386" s="245" t="s">
        <v>1719</v>
      </c>
      <c r="S386" s="244" t="s">
        <v>1718</v>
      </c>
      <c r="T386" s="246" t="s">
        <v>1720</v>
      </c>
      <c r="U386" s="246" t="s">
        <v>237</v>
      </c>
      <c r="V386" s="246" t="s">
        <v>1721</v>
      </c>
    </row>
    <row r="387" spans="18:22" ht="15.75">
      <c r="R387" s="245" t="s">
        <v>1723</v>
      </c>
      <c r="S387" s="244" t="s">
        <v>1722</v>
      </c>
      <c r="T387" s="246" t="s">
        <v>1724</v>
      </c>
      <c r="U387" s="246" t="s">
        <v>237</v>
      </c>
      <c r="V387" s="246" t="s">
        <v>1725</v>
      </c>
    </row>
    <row r="388" spans="18:22" ht="15.75">
      <c r="R388" s="245" t="s">
        <v>1727</v>
      </c>
      <c r="S388" s="244" t="s">
        <v>1726</v>
      </c>
      <c r="T388" s="246" t="s">
        <v>1728</v>
      </c>
      <c r="U388" s="246" t="s">
        <v>237</v>
      </c>
      <c r="V388" s="246" t="s">
        <v>1729</v>
      </c>
    </row>
    <row r="389" spans="18:22" ht="15.75">
      <c r="R389" s="245" t="s">
        <v>1731</v>
      </c>
      <c r="S389" s="244" t="s">
        <v>1730</v>
      </c>
      <c r="T389" s="246" t="s">
        <v>1732</v>
      </c>
      <c r="U389" s="246" t="s">
        <v>237</v>
      </c>
      <c r="V389" s="246" t="s">
        <v>1733</v>
      </c>
    </row>
    <row r="390" spans="18:22" ht="15.75">
      <c r="R390" s="245" t="s">
        <v>1735</v>
      </c>
      <c r="S390" s="244" t="s">
        <v>1734</v>
      </c>
      <c r="T390" s="246" t="s">
        <v>1736</v>
      </c>
      <c r="U390" s="246" t="s">
        <v>237</v>
      </c>
      <c r="V390" s="246" t="s">
        <v>1737</v>
      </c>
    </row>
    <row r="391" spans="18:22" ht="15.75">
      <c r="R391" s="245" t="s">
        <v>1739</v>
      </c>
      <c r="S391" s="244" t="s">
        <v>1738</v>
      </c>
      <c r="T391" s="246" t="s">
        <v>1740</v>
      </c>
      <c r="U391" s="246"/>
      <c r="V391" s="246" t="s">
        <v>1741</v>
      </c>
    </row>
    <row r="392" spans="18:22" ht="15.75">
      <c r="R392" s="245" t="s">
        <v>1743</v>
      </c>
      <c r="S392" s="244" t="s">
        <v>1742</v>
      </c>
      <c r="T392" s="246" t="s">
        <v>1744</v>
      </c>
      <c r="U392" s="246"/>
      <c r="V392" s="246" t="s">
        <v>1745</v>
      </c>
    </row>
    <row r="393" spans="18:22" ht="15.75">
      <c r="R393" s="245" t="s">
        <v>1747</v>
      </c>
      <c r="S393" s="244" t="s">
        <v>1746</v>
      </c>
      <c r="T393" s="246" t="s">
        <v>1748</v>
      </c>
      <c r="U393" s="246"/>
      <c r="V393" s="246" t="s">
        <v>1749</v>
      </c>
    </row>
    <row r="394" spans="18:22" ht="15.75">
      <c r="R394" s="245" t="s">
        <v>1751</v>
      </c>
      <c r="S394" s="244" t="s">
        <v>1750</v>
      </c>
      <c r="T394" s="246" t="s">
        <v>1752</v>
      </c>
      <c r="U394" s="246"/>
      <c r="V394" s="246" t="s">
        <v>1753</v>
      </c>
    </row>
    <row r="395" spans="18:22" ht="15.75">
      <c r="R395" s="245" t="s">
        <v>1755</v>
      </c>
      <c r="S395" s="244" t="s">
        <v>1754</v>
      </c>
      <c r="T395" s="246" t="s">
        <v>1756</v>
      </c>
      <c r="U395" s="246"/>
      <c r="V395" s="246" t="s">
        <v>1757</v>
      </c>
    </row>
    <row r="396" spans="18:22" ht="15.75">
      <c r="R396" s="245" t="s">
        <v>1759</v>
      </c>
      <c r="S396" s="244" t="s">
        <v>1758</v>
      </c>
      <c r="T396" s="246" t="s">
        <v>1760</v>
      </c>
      <c r="U396" s="246"/>
      <c r="V396" s="246" t="s">
        <v>1761</v>
      </c>
    </row>
    <row r="397" spans="18:22" ht="15.75">
      <c r="R397" s="245" t="s">
        <v>1763</v>
      </c>
      <c r="S397" s="244" t="s">
        <v>1762</v>
      </c>
      <c r="T397" s="246" t="s">
        <v>1764</v>
      </c>
      <c r="U397" s="246"/>
      <c r="V397" s="246" t="s">
        <v>1765</v>
      </c>
    </row>
    <row r="398" spans="18:22" ht="15.75">
      <c r="R398" s="245" t="s">
        <v>1767</v>
      </c>
      <c r="S398" s="244" t="s">
        <v>1766</v>
      </c>
      <c r="T398" s="246" t="s">
        <v>1768</v>
      </c>
      <c r="U398" s="246"/>
      <c r="V398" s="246" t="s">
        <v>1769</v>
      </c>
    </row>
    <row r="399" spans="18:22" ht="15.75">
      <c r="R399" s="245" t="s">
        <v>1771</v>
      </c>
      <c r="S399" s="244" t="s">
        <v>1770</v>
      </c>
      <c r="T399" s="246" t="s">
        <v>1772</v>
      </c>
      <c r="U399" s="246"/>
      <c r="V399" s="246" t="s">
        <v>1773</v>
      </c>
    </row>
    <row r="400" spans="18:22" ht="15.75">
      <c r="R400" s="245" t="s">
        <v>1775</v>
      </c>
      <c r="S400" s="244" t="s">
        <v>1774</v>
      </c>
      <c r="T400" s="246" t="s">
        <v>1776</v>
      </c>
      <c r="U400" s="246"/>
      <c r="V400" s="246" t="s">
        <v>1777</v>
      </c>
    </row>
    <row r="401" spans="18:22" ht="15.75">
      <c r="R401" s="245" t="s">
        <v>1779</v>
      </c>
      <c r="S401" s="244" t="s">
        <v>1778</v>
      </c>
      <c r="T401" s="246" t="s">
        <v>1780</v>
      </c>
      <c r="U401" s="246"/>
      <c r="V401" s="246" t="s">
        <v>1781</v>
      </c>
    </row>
    <row r="402" spans="18:22" ht="15.75">
      <c r="R402" s="245" t="s">
        <v>1783</v>
      </c>
      <c r="S402" s="244" t="s">
        <v>1782</v>
      </c>
      <c r="T402" s="246" t="s">
        <v>1784</v>
      </c>
      <c r="U402" s="246"/>
      <c r="V402" s="246" t="s">
        <v>1785</v>
      </c>
    </row>
    <row r="403" spans="18:22" ht="15.75">
      <c r="R403" s="245" t="s">
        <v>1787</v>
      </c>
      <c r="S403" s="244" t="s">
        <v>1786</v>
      </c>
      <c r="T403" s="246" t="s">
        <v>1788</v>
      </c>
      <c r="U403" s="246"/>
      <c r="V403" s="246" t="s">
        <v>1789</v>
      </c>
    </row>
    <row r="404" spans="18:22" ht="15.75">
      <c r="R404" s="245" t="s">
        <v>1791</v>
      </c>
      <c r="S404" s="244" t="s">
        <v>1790</v>
      </c>
      <c r="T404" s="246" t="s">
        <v>1792</v>
      </c>
      <c r="U404" s="246"/>
      <c r="V404" s="246" t="s">
        <v>1793</v>
      </c>
    </row>
    <row r="405" spans="18:22" ht="15.75">
      <c r="R405" s="245" t="s">
        <v>1795</v>
      </c>
      <c r="S405" s="244" t="s">
        <v>1794</v>
      </c>
      <c r="T405" s="246" t="s">
        <v>1796</v>
      </c>
      <c r="U405" s="246"/>
      <c r="V405" s="246" t="s">
        <v>1797</v>
      </c>
    </row>
    <row r="406" spans="18:22" ht="15.75">
      <c r="R406" s="245" t="s">
        <v>1799</v>
      </c>
      <c r="S406" s="244" t="s">
        <v>1798</v>
      </c>
      <c r="T406" s="246" t="s">
        <v>1800</v>
      </c>
      <c r="U406" s="246"/>
      <c r="V406" s="246" t="s">
        <v>1801</v>
      </c>
    </row>
    <row r="407" spans="18:22" ht="15.75">
      <c r="R407" s="245" t="s">
        <v>1803</v>
      </c>
      <c r="S407" s="244" t="s">
        <v>1802</v>
      </c>
      <c r="T407" s="246" t="s">
        <v>1804</v>
      </c>
      <c r="U407" s="246"/>
      <c r="V407" s="246" t="s">
        <v>1805</v>
      </c>
    </row>
    <row r="408" spans="18:22" ht="15.75">
      <c r="R408" s="245" t="s">
        <v>1807</v>
      </c>
      <c r="S408" s="244" t="s">
        <v>1806</v>
      </c>
      <c r="T408" s="246" t="s">
        <v>1808</v>
      </c>
      <c r="U408" s="246"/>
      <c r="V408" s="246" t="s">
        <v>1809</v>
      </c>
    </row>
    <row r="409" spans="18:22" ht="15.75">
      <c r="R409" s="245" t="s">
        <v>1811</v>
      </c>
      <c r="S409" s="244" t="s">
        <v>1810</v>
      </c>
      <c r="T409" s="246" t="s">
        <v>1812</v>
      </c>
      <c r="U409" s="246"/>
      <c r="V409" s="246" t="s">
        <v>1813</v>
      </c>
    </row>
    <row r="410" spans="18:22" ht="15.75">
      <c r="R410" s="245" t="s">
        <v>1815</v>
      </c>
      <c r="S410" s="244" t="s">
        <v>1814</v>
      </c>
      <c r="T410" s="246" t="s">
        <v>1816</v>
      </c>
      <c r="U410" s="246"/>
      <c r="V410" s="246" t="s">
        <v>1817</v>
      </c>
    </row>
    <row r="411" spans="18:22" ht="15.75">
      <c r="R411" s="245" t="s">
        <v>1819</v>
      </c>
      <c r="S411" s="244" t="s">
        <v>1818</v>
      </c>
      <c r="T411" s="246" t="s">
        <v>1820</v>
      </c>
      <c r="U411" s="246"/>
      <c r="V411" s="246" t="s">
        <v>1821</v>
      </c>
    </row>
    <row r="412" spans="18:22" ht="15.75">
      <c r="R412" s="245" t="s">
        <v>1823</v>
      </c>
      <c r="S412" s="244" t="s">
        <v>1822</v>
      </c>
      <c r="T412" s="246" t="s">
        <v>1824</v>
      </c>
      <c r="U412" s="246"/>
      <c r="V412" s="246" t="s">
        <v>1825</v>
      </c>
    </row>
    <row r="413" spans="18:22" ht="15.75">
      <c r="R413" s="245" t="s">
        <v>1827</v>
      </c>
      <c r="S413" s="244" t="s">
        <v>1826</v>
      </c>
      <c r="T413" s="246" t="s">
        <v>1828</v>
      </c>
      <c r="U413" s="246"/>
      <c r="V413" s="246" t="s">
        <v>1829</v>
      </c>
    </row>
    <row r="414" spans="18:22" ht="15.75">
      <c r="R414" s="245" t="s">
        <v>1831</v>
      </c>
      <c r="S414" s="244" t="s">
        <v>1830</v>
      </c>
      <c r="T414" s="246" t="s">
        <v>1832</v>
      </c>
      <c r="U414" s="246"/>
      <c r="V414" s="246" t="s">
        <v>1833</v>
      </c>
    </row>
    <row r="415" spans="18:22" ht="15.75">
      <c r="R415" s="245" t="s">
        <v>1835</v>
      </c>
      <c r="S415" s="244" t="s">
        <v>1834</v>
      </c>
      <c r="T415" s="246" t="s">
        <v>1836</v>
      </c>
      <c r="U415" s="246"/>
      <c r="V415" s="246" t="s">
        <v>1837</v>
      </c>
    </row>
    <row r="416" spans="18:22" ht="15.75">
      <c r="R416" s="245" t="s">
        <v>1839</v>
      </c>
      <c r="S416" s="244" t="s">
        <v>1838</v>
      </c>
      <c r="T416" s="246" t="s">
        <v>1840</v>
      </c>
      <c r="U416" s="246" t="s">
        <v>237</v>
      </c>
      <c r="V416" s="246" t="s">
        <v>1841</v>
      </c>
    </row>
    <row r="417" spans="18:22" ht="15.75">
      <c r="R417" s="245" t="s">
        <v>1843</v>
      </c>
      <c r="S417" s="244" t="s">
        <v>1842</v>
      </c>
      <c r="T417" s="246" t="s">
        <v>1844</v>
      </c>
      <c r="U417" s="246" t="s">
        <v>237</v>
      </c>
      <c r="V417" s="246" t="s">
        <v>1845</v>
      </c>
    </row>
    <row r="418" spans="18:22" ht="15.75">
      <c r="R418" s="245" t="s">
        <v>1847</v>
      </c>
      <c r="S418" s="244" t="s">
        <v>1846</v>
      </c>
      <c r="T418" s="246" t="s">
        <v>1848</v>
      </c>
      <c r="U418" s="246" t="s">
        <v>237</v>
      </c>
      <c r="V418" s="246" t="s">
        <v>1849</v>
      </c>
    </row>
    <row r="419" spans="18:22" ht="15.75">
      <c r="R419" s="245" t="s">
        <v>1851</v>
      </c>
      <c r="S419" s="244" t="s">
        <v>1850</v>
      </c>
      <c r="T419" s="246" t="s">
        <v>1852</v>
      </c>
      <c r="U419" s="246" t="s">
        <v>237</v>
      </c>
      <c r="V419" s="246" t="s">
        <v>1853</v>
      </c>
    </row>
    <row r="420" spans="18:22" ht="15.75">
      <c r="R420" s="245" t="s">
        <v>1855</v>
      </c>
      <c r="S420" s="244" t="s">
        <v>1854</v>
      </c>
      <c r="T420" s="246" t="s">
        <v>1856</v>
      </c>
      <c r="U420" s="246" t="s">
        <v>237</v>
      </c>
      <c r="V420" s="246" t="s">
        <v>1857</v>
      </c>
    </row>
    <row r="421" spans="18:22" ht="15.75">
      <c r="R421" s="245" t="s">
        <v>1859</v>
      </c>
      <c r="S421" s="244" t="s">
        <v>1858</v>
      </c>
      <c r="T421" s="246" t="s">
        <v>1860</v>
      </c>
      <c r="U421" s="246" t="s">
        <v>237</v>
      </c>
      <c r="V421" s="246" t="s">
        <v>1861</v>
      </c>
    </row>
    <row r="422" spans="18:22" ht="15.75">
      <c r="R422" s="245" t="s">
        <v>1863</v>
      </c>
      <c r="S422" s="244" t="s">
        <v>1862</v>
      </c>
      <c r="T422" s="246" t="s">
        <v>1864</v>
      </c>
      <c r="U422" s="246" t="s">
        <v>237</v>
      </c>
      <c r="V422" s="246" t="s">
        <v>1865</v>
      </c>
    </row>
    <row r="423" spans="18:22" ht="15.75">
      <c r="R423" s="245" t="s">
        <v>1867</v>
      </c>
      <c r="S423" s="244" t="s">
        <v>1866</v>
      </c>
      <c r="T423" s="246" t="s">
        <v>1868</v>
      </c>
      <c r="U423" s="246" t="s">
        <v>237</v>
      </c>
      <c r="V423" s="246" t="s">
        <v>1869</v>
      </c>
    </row>
    <row r="424" spans="18:22" ht="15.75">
      <c r="R424" s="245" t="s">
        <v>1871</v>
      </c>
      <c r="S424" s="244" t="s">
        <v>1870</v>
      </c>
      <c r="T424" s="246" t="s">
        <v>1872</v>
      </c>
      <c r="U424" s="246" t="s">
        <v>237</v>
      </c>
      <c r="V424" s="246" t="s">
        <v>1873</v>
      </c>
    </row>
    <row r="425" spans="18:22" ht="15.75">
      <c r="R425" s="245" t="s">
        <v>1875</v>
      </c>
      <c r="S425" s="244" t="s">
        <v>1874</v>
      </c>
      <c r="T425" s="246" t="s">
        <v>1876</v>
      </c>
      <c r="U425" s="246" t="s">
        <v>237</v>
      </c>
      <c r="V425" s="246" t="s">
        <v>1877</v>
      </c>
    </row>
    <row r="426" spans="18:22" ht="15.75">
      <c r="R426" s="245" t="s">
        <v>1879</v>
      </c>
      <c r="S426" s="244" t="s">
        <v>1878</v>
      </c>
      <c r="T426" s="246" t="s">
        <v>1880</v>
      </c>
      <c r="U426" s="246" t="s">
        <v>237</v>
      </c>
      <c r="V426" s="246" t="s">
        <v>1881</v>
      </c>
    </row>
    <row r="427" spans="18:22" ht="15.75">
      <c r="R427" s="245" t="s">
        <v>1883</v>
      </c>
      <c r="S427" s="244" t="s">
        <v>1882</v>
      </c>
      <c r="T427" s="246" t="s">
        <v>1884</v>
      </c>
      <c r="U427" s="246" t="s">
        <v>237</v>
      </c>
      <c r="V427" s="246" t="s">
        <v>1885</v>
      </c>
    </row>
    <row r="428" spans="18:22" ht="15.75">
      <c r="R428" s="245" t="s">
        <v>1887</v>
      </c>
      <c r="S428" s="244" t="s">
        <v>1886</v>
      </c>
      <c r="T428" s="246" t="s">
        <v>1888</v>
      </c>
      <c r="U428" s="246" t="s">
        <v>237</v>
      </c>
      <c r="V428" s="246" t="s">
        <v>1889</v>
      </c>
    </row>
    <row r="429" spans="18:22" ht="15.75">
      <c r="R429" s="245" t="s">
        <v>1891</v>
      </c>
      <c r="S429" s="244" t="s">
        <v>1890</v>
      </c>
      <c r="T429" s="246" t="s">
        <v>1892</v>
      </c>
      <c r="U429" s="246" t="s">
        <v>237</v>
      </c>
      <c r="V429" s="246" t="s">
        <v>1893</v>
      </c>
    </row>
    <row r="430" spans="18:22" ht="15.75">
      <c r="R430" s="245" t="s">
        <v>1895</v>
      </c>
      <c r="S430" s="244" t="s">
        <v>1894</v>
      </c>
      <c r="T430" s="246" t="s">
        <v>1896</v>
      </c>
      <c r="U430" s="246" t="s">
        <v>237</v>
      </c>
      <c r="V430" s="246" t="s">
        <v>1897</v>
      </c>
    </row>
    <row r="431" spans="18:22" ht="15.75">
      <c r="R431" s="245" t="s">
        <v>1899</v>
      </c>
      <c r="S431" s="244" t="s">
        <v>1898</v>
      </c>
      <c r="T431" s="246" t="s">
        <v>1900</v>
      </c>
      <c r="U431" s="246" t="s">
        <v>237</v>
      </c>
      <c r="V431" s="246" t="s">
        <v>1901</v>
      </c>
    </row>
    <row r="432" spans="18:22" ht="15.75">
      <c r="R432" s="245" t="s">
        <v>1903</v>
      </c>
      <c r="S432" s="244" t="s">
        <v>1902</v>
      </c>
      <c r="T432" s="246" t="s">
        <v>1904</v>
      </c>
      <c r="U432" s="246" t="s">
        <v>237</v>
      </c>
      <c r="V432" s="246" t="s">
        <v>1905</v>
      </c>
    </row>
    <row r="433" spans="18:22" ht="15.75">
      <c r="R433" s="245" t="s">
        <v>1907</v>
      </c>
      <c r="S433" s="244" t="s">
        <v>1906</v>
      </c>
      <c r="T433" s="246" t="s">
        <v>1908</v>
      </c>
      <c r="U433" s="246" t="s">
        <v>237</v>
      </c>
      <c r="V433" s="246" t="s">
        <v>1909</v>
      </c>
    </row>
    <row r="434" spans="18:22" ht="15.75">
      <c r="R434" s="245" t="s">
        <v>1911</v>
      </c>
      <c r="S434" s="244" t="s">
        <v>1910</v>
      </c>
      <c r="T434" s="246" t="s">
        <v>1912</v>
      </c>
      <c r="U434" s="246" t="s">
        <v>237</v>
      </c>
      <c r="V434" s="246" t="s">
        <v>1913</v>
      </c>
    </row>
    <row r="435" spans="18:22" ht="15.75">
      <c r="R435" s="245" t="s">
        <v>1915</v>
      </c>
      <c r="S435" s="244" t="s">
        <v>1914</v>
      </c>
      <c r="T435" s="246" t="s">
        <v>1916</v>
      </c>
      <c r="U435" s="246" t="s">
        <v>237</v>
      </c>
      <c r="V435" s="246" t="s">
        <v>1917</v>
      </c>
    </row>
    <row r="436" spans="18:22" ht="15.75">
      <c r="R436" s="245" t="s">
        <v>1919</v>
      </c>
      <c r="S436" s="244" t="s">
        <v>1918</v>
      </c>
      <c r="T436" s="246" t="s">
        <v>1920</v>
      </c>
      <c r="U436" s="246" t="s">
        <v>237</v>
      </c>
      <c r="V436" s="246" t="s">
        <v>1921</v>
      </c>
    </row>
    <row r="437" spans="18:22" ht="15.75">
      <c r="R437" s="245" t="s">
        <v>1923</v>
      </c>
      <c r="S437" s="244" t="s">
        <v>1922</v>
      </c>
      <c r="T437" s="246" t="s">
        <v>1924</v>
      </c>
      <c r="U437" s="246" t="s">
        <v>237</v>
      </c>
      <c r="V437" s="246" t="s">
        <v>1925</v>
      </c>
    </row>
    <row r="438" spans="18:22" ht="15.75">
      <c r="R438" s="245" t="s">
        <v>1927</v>
      </c>
      <c r="S438" s="244" t="s">
        <v>1926</v>
      </c>
      <c r="T438" s="246" t="s">
        <v>1928</v>
      </c>
      <c r="U438" s="246" t="s">
        <v>237</v>
      </c>
      <c r="V438" s="246" t="s">
        <v>1929</v>
      </c>
    </row>
    <row r="439" spans="18:22" ht="15.75">
      <c r="R439" s="245" t="s">
        <v>1931</v>
      </c>
      <c r="S439" s="244" t="s">
        <v>1930</v>
      </c>
      <c r="T439" s="246" t="s">
        <v>1932</v>
      </c>
      <c r="U439" s="246" t="s">
        <v>237</v>
      </c>
      <c r="V439" s="246" t="s">
        <v>1933</v>
      </c>
    </row>
    <row r="440" spans="18:22" ht="15.75">
      <c r="R440" s="245" t="s">
        <v>1935</v>
      </c>
      <c r="S440" s="244" t="s">
        <v>1934</v>
      </c>
      <c r="T440" s="246" t="s">
        <v>1936</v>
      </c>
      <c r="U440" s="246" t="s">
        <v>237</v>
      </c>
      <c r="V440" s="246" t="s">
        <v>1937</v>
      </c>
    </row>
    <row r="441" spans="18:22" ht="15.75">
      <c r="R441" s="245" t="s">
        <v>1939</v>
      </c>
      <c r="S441" s="244" t="s">
        <v>1938</v>
      </c>
      <c r="T441" s="246" t="s">
        <v>1940</v>
      </c>
      <c r="U441" s="246" t="s">
        <v>237</v>
      </c>
      <c r="V441" s="246" t="s">
        <v>1941</v>
      </c>
    </row>
    <row r="442" spans="18:22" ht="15.75">
      <c r="R442" s="245" t="s">
        <v>1943</v>
      </c>
      <c r="S442" s="244" t="s">
        <v>1942</v>
      </c>
      <c r="T442" s="246" t="s">
        <v>1944</v>
      </c>
      <c r="U442" s="246" t="s">
        <v>237</v>
      </c>
      <c r="V442" s="246" t="s">
        <v>1945</v>
      </c>
    </row>
    <row r="443" spans="18:22" ht="15.75">
      <c r="R443" s="245" t="s">
        <v>1947</v>
      </c>
      <c r="S443" s="244" t="s">
        <v>1946</v>
      </c>
      <c r="T443" s="246" t="s">
        <v>1948</v>
      </c>
      <c r="U443" s="246" t="s">
        <v>237</v>
      </c>
      <c r="V443" s="246" t="s">
        <v>1949</v>
      </c>
    </row>
    <row r="444" spans="18:22" ht="15.75">
      <c r="R444" s="245" t="s">
        <v>1951</v>
      </c>
      <c r="S444" s="244" t="s">
        <v>1950</v>
      </c>
      <c r="T444" s="246" t="s">
        <v>1952</v>
      </c>
      <c r="U444" s="246" t="s">
        <v>237</v>
      </c>
      <c r="V444" s="246" t="s">
        <v>1953</v>
      </c>
    </row>
    <row r="445" spans="18:22" ht="15.75">
      <c r="R445" s="245" t="s">
        <v>1955</v>
      </c>
      <c r="S445" s="244" t="s">
        <v>1954</v>
      </c>
      <c r="T445" s="246" t="s">
        <v>1956</v>
      </c>
      <c r="U445" s="246" t="s">
        <v>237</v>
      </c>
      <c r="V445" s="246" t="s">
        <v>1957</v>
      </c>
    </row>
    <row r="446" spans="18:22" ht="15.75">
      <c r="R446" s="245" t="s">
        <v>1959</v>
      </c>
      <c r="S446" s="244" t="s">
        <v>1958</v>
      </c>
      <c r="T446" s="246" t="s">
        <v>1960</v>
      </c>
      <c r="U446" s="246" t="s">
        <v>237</v>
      </c>
      <c r="V446" s="246" t="s">
        <v>1961</v>
      </c>
    </row>
    <row r="447" spans="18:22" ht="15.75">
      <c r="R447" s="245" t="s">
        <v>1963</v>
      </c>
      <c r="S447" s="244" t="s">
        <v>1962</v>
      </c>
      <c r="T447" s="246" t="s">
        <v>1964</v>
      </c>
      <c r="U447" s="246" t="s">
        <v>237</v>
      </c>
      <c r="V447" s="246" t="s">
        <v>1965</v>
      </c>
    </row>
    <row r="448" spans="18:22" ht="15.75">
      <c r="R448" s="245" t="s">
        <v>1967</v>
      </c>
      <c r="S448" s="244" t="s">
        <v>1966</v>
      </c>
      <c r="T448" s="246" t="s">
        <v>1968</v>
      </c>
      <c r="U448" s="246" t="s">
        <v>237</v>
      </c>
      <c r="V448" s="246" t="s">
        <v>1969</v>
      </c>
    </row>
    <row r="449" spans="18:22" ht="15.75">
      <c r="R449" s="245" t="s">
        <v>1971</v>
      </c>
      <c r="S449" s="244" t="s">
        <v>1970</v>
      </c>
      <c r="T449" s="246" t="s">
        <v>1972</v>
      </c>
      <c r="U449" s="246" t="s">
        <v>237</v>
      </c>
      <c r="V449" s="246" t="s">
        <v>1973</v>
      </c>
    </row>
    <row r="450" spans="18:22" ht="15.75">
      <c r="R450" s="245" t="s">
        <v>1975</v>
      </c>
      <c r="S450" s="244" t="s">
        <v>1974</v>
      </c>
      <c r="T450" s="246" t="s">
        <v>1976</v>
      </c>
      <c r="U450" s="246" t="s">
        <v>237</v>
      </c>
      <c r="V450" s="246" t="s">
        <v>1977</v>
      </c>
    </row>
    <row r="451" spans="18:22" ht="15.75">
      <c r="R451" s="245" t="s">
        <v>1979</v>
      </c>
      <c r="S451" s="244" t="s">
        <v>1978</v>
      </c>
      <c r="T451" s="246" t="s">
        <v>1980</v>
      </c>
      <c r="U451" s="246" t="s">
        <v>237</v>
      </c>
      <c r="V451" s="246" t="s">
        <v>1981</v>
      </c>
    </row>
    <row r="452" spans="18:22" ht="15.75">
      <c r="R452" s="245" t="s">
        <v>1983</v>
      </c>
      <c r="S452" s="244" t="s">
        <v>1982</v>
      </c>
      <c r="T452" s="246" t="s">
        <v>1984</v>
      </c>
      <c r="U452" s="246" t="s">
        <v>237</v>
      </c>
      <c r="V452" s="246" t="s">
        <v>1985</v>
      </c>
    </row>
    <row r="453" spans="18:22" ht="15.75">
      <c r="R453" s="245" t="s">
        <v>1987</v>
      </c>
      <c r="S453" s="244" t="s">
        <v>1986</v>
      </c>
      <c r="T453" s="246" t="s">
        <v>1988</v>
      </c>
      <c r="U453" s="246" t="s">
        <v>237</v>
      </c>
      <c r="V453" s="246" t="s">
        <v>1989</v>
      </c>
    </row>
    <row r="454" spans="18:22" ht="15.75">
      <c r="R454" s="245" t="s">
        <v>1991</v>
      </c>
      <c r="S454" s="244" t="s">
        <v>1990</v>
      </c>
      <c r="T454" s="246" t="s">
        <v>1992</v>
      </c>
      <c r="U454" s="246" t="s">
        <v>237</v>
      </c>
      <c r="V454" s="246" t="s">
        <v>1993</v>
      </c>
    </row>
    <row r="455" spans="18:22" ht="15.75">
      <c r="R455" s="245" t="s">
        <v>1995</v>
      </c>
      <c r="S455" s="244" t="s">
        <v>1994</v>
      </c>
      <c r="T455" s="246" t="s">
        <v>1996</v>
      </c>
      <c r="U455" s="246" t="s">
        <v>237</v>
      </c>
      <c r="V455" s="246" t="s">
        <v>1997</v>
      </c>
    </row>
    <row r="456" spans="18:22" ht="15.75">
      <c r="R456" s="245" t="s">
        <v>1999</v>
      </c>
      <c r="S456" s="244" t="s">
        <v>1998</v>
      </c>
      <c r="T456" s="246" t="s">
        <v>2000</v>
      </c>
      <c r="U456" s="246" t="s">
        <v>237</v>
      </c>
      <c r="V456" s="246" t="s">
        <v>2001</v>
      </c>
    </row>
    <row r="457" spans="18:22" ht="15.75">
      <c r="R457" s="245" t="s">
        <v>2003</v>
      </c>
      <c r="S457" s="244" t="s">
        <v>2002</v>
      </c>
      <c r="T457" s="246" t="s">
        <v>2004</v>
      </c>
      <c r="U457" s="246" t="s">
        <v>237</v>
      </c>
      <c r="V457" s="246" t="s">
        <v>2005</v>
      </c>
    </row>
    <row r="458" spans="18:22" ht="15.75">
      <c r="R458" s="245" t="s">
        <v>2007</v>
      </c>
      <c r="S458" s="244" t="s">
        <v>2006</v>
      </c>
      <c r="T458" s="246" t="s">
        <v>2008</v>
      </c>
      <c r="U458" s="246" t="s">
        <v>237</v>
      </c>
      <c r="V458" s="246" t="s">
        <v>2009</v>
      </c>
    </row>
    <row r="459" spans="18:22" ht="15.75">
      <c r="R459" s="245" t="s">
        <v>2011</v>
      </c>
      <c r="S459" s="244" t="s">
        <v>2010</v>
      </c>
      <c r="T459" s="246" t="s">
        <v>1028</v>
      </c>
      <c r="U459" s="246" t="s">
        <v>237</v>
      </c>
      <c r="V459" s="246" t="s">
        <v>699</v>
      </c>
    </row>
    <row r="460" spans="18:22" ht="15.75">
      <c r="R460" s="245" t="s">
        <v>2013</v>
      </c>
      <c r="S460" s="244" t="s">
        <v>2012</v>
      </c>
      <c r="T460" s="246" t="s">
        <v>2014</v>
      </c>
      <c r="U460" s="246" t="s">
        <v>237</v>
      </c>
      <c r="V460" s="246" t="s">
        <v>2015</v>
      </c>
    </row>
    <row r="461" spans="18:22" ht="15.75">
      <c r="R461" s="245" t="s">
        <v>2017</v>
      </c>
      <c r="S461" s="244" t="s">
        <v>2016</v>
      </c>
      <c r="T461" s="246" t="s">
        <v>2018</v>
      </c>
      <c r="U461" s="246" t="s">
        <v>237</v>
      </c>
      <c r="V461" s="246" t="s">
        <v>2019</v>
      </c>
    </row>
    <row r="462" spans="18:22" ht="15.75">
      <c r="R462" s="245" t="s">
        <v>2021</v>
      </c>
      <c r="S462" s="244" t="s">
        <v>2020</v>
      </c>
      <c r="T462" s="246" t="s">
        <v>2022</v>
      </c>
      <c r="U462" s="246" t="s">
        <v>237</v>
      </c>
      <c r="V462" s="246" t="s">
        <v>2023</v>
      </c>
    </row>
    <row r="463" spans="18:22" ht="15.75">
      <c r="R463" s="245" t="s">
        <v>2025</v>
      </c>
      <c r="S463" s="244" t="s">
        <v>2024</v>
      </c>
      <c r="T463" s="246" t="s">
        <v>2026</v>
      </c>
      <c r="U463" s="246" t="s">
        <v>237</v>
      </c>
      <c r="V463" s="246" t="s">
        <v>2027</v>
      </c>
    </row>
    <row r="464" spans="18:22" ht="15.75">
      <c r="R464" s="245" t="s">
        <v>2029</v>
      </c>
      <c r="S464" s="244" t="s">
        <v>2028</v>
      </c>
      <c r="T464" s="246" t="s">
        <v>2030</v>
      </c>
      <c r="U464" s="246" t="s">
        <v>237</v>
      </c>
      <c r="V464" s="246" t="s">
        <v>2031</v>
      </c>
    </row>
    <row r="465" spans="18:22" ht="15.75">
      <c r="R465" s="245" t="s">
        <v>2033</v>
      </c>
      <c r="S465" s="244" t="s">
        <v>2032</v>
      </c>
      <c r="T465" s="246" t="s">
        <v>2034</v>
      </c>
      <c r="U465" s="246" t="s">
        <v>237</v>
      </c>
      <c r="V465" s="246" t="s">
        <v>2035</v>
      </c>
    </row>
    <row r="466" spans="18:22" ht="15.75">
      <c r="R466" s="245" t="s">
        <v>2037</v>
      </c>
      <c r="S466" s="244" t="s">
        <v>2036</v>
      </c>
      <c r="T466" s="246" t="s">
        <v>2038</v>
      </c>
      <c r="U466" s="246" t="s">
        <v>237</v>
      </c>
      <c r="V466" s="246" t="s">
        <v>2039</v>
      </c>
    </row>
    <row r="467" spans="18:22" ht="15.75">
      <c r="R467" s="245" t="s">
        <v>2041</v>
      </c>
      <c r="S467" s="244" t="s">
        <v>2040</v>
      </c>
      <c r="T467" s="246" t="s">
        <v>2042</v>
      </c>
      <c r="U467" s="246" t="s">
        <v>237</v>
      </c>
      <c r="V467" s="246" t="s">
        <v>2043</v>
      </c>
    </row>
    <row r="468" spans="18:22" ht="15.75">
      <c r="R468" s="245" t="s">
        <v>2045</v>
      </c>
      <c r="S468" s="244" t="s">
        <v>2044</v>
      </c>
      <c r="T468" s="246" t="s">
        <v>2046</v>
      </c>
      <c r="U468" s="246" t="s">
        <v>237</v>
      </c>
      <c r="V468" s="246" t="s">
        <v>2047</v>
      </c>
    </row>
    <row r="469" spans="18:22" ht="15.75">
      <c r="R469" s="245" t="s">
        <v>2049</v>
      </c>
      <c r="S469" s="244" t="s">
        <v>2048</v>
      </c>
      <c r="T469" s="246" t="s">
        <v>2050</v>
      </c>
      <c r="U469" s="246" t="s">
        <v>237</v>
      </c>
      <c r="V469" s="246" t="s">
        <v>2051</v>
      </c>
    </row>
    <row r="470" spans="18:22" ht="15.75">
      <c r="R470" s="245" t="s">
        <v>2053</v>
      </c>
      <c r="S470" s="244" t="s">
        <v>2052</v>
      </c>
      <c r="T470" s="246" t="s">
        <v>2054</v>
      </c>
      <c r="U470" s="246" t="s">
        <v>237</v>
      </c>
      <c r="V470" s="246" t="s">
        <v>2055</v>
      </c>
    </row>
    <row r="471" spans="18:22" ht="15.75">
      <c r="R471" s="245" t="s">
        <v>2057</v>
      </c>
      <c r="S471" s="244" t="s">
        <v>2056</v>
      </c>
      <c r="T471" s="246" t="s">
        <v>2058</v>
      </c>
      <c r="U471" s="246" t="s">
        <v>237</v>
      </c>
      <c r="V471" s="246" t="s">
        <v>2059</v>
      </c>
    </row>
    <row r="472" spans="18:22" ht="15.75">
      <c r="R472" s="245" t="s">
        <v>2061</v>
      </c>
      <c r="S472" s="244" t="s">
        <v>2060</v>
      </c>
      <c r="T472" s="246" t="s">
        <v>2062</v>
      </c>
      <c r="U472" s="246" t="s">
        <v>237</v>
      </c>
      <c r="V472" s="246" t="s">
        <v>2063</v>
      </c>
    </row>
    <row r="473" spans="18:22" ht="15.75">
      <c r="R473" s="245" t="s">
        <v>2065</v>
      </c>
      <c r="S473" s="244" t="s">
        <v>2064</v>
      </c>
      <c r="T473" s="246" t="s">
        <v>2066</v>
      </c>
      <c r="U473" s="246" t="s">
        <v>237</v>
      </c>
      <c r="V473" s="246" t="s">
        <v>2067</v>
      </c>
    </row>
    <row r="474" spans="18:22" ht="15.75">
      <c r="R474" s="245" t="s">
        <v>2069</v>
      </c>
      <c r="S474" s="244" t="s">
        <v>2068</v>
      </c>
      <c r="T474" s="246" t="s">
        <v>2070</v>
      </c>
      <c r="U474" s="246" t="s">
        <v>237</v>
      </c>
      <c r="V474" s="246" t="s">
        <v>2071</v>
      </c>
    </row>
    <row r="475" spans="18:22" ht="15.75">
      <c r="R475" s="245" t="s">
        <v>2073</v>
      </c>
      <c r="S475" s="244" t="s">
        <v>2072</v>
      </c>
      <c r="T475" s="246" t="s">
        <v>2074</v>
      </c>
      <c r="U475" s="246" t="s">
        <v>237</v>
      </c>
      <c r="V475" s="246" t="s">
        <v>2075</v>
      </c>
    </row>
    <row r="476" spans="18:22" ht="15.75">
      <c r="R476" s="245" t="s">
        <v>2077</v>
      </c>
      <c r="S476" s="244" t="s">
        <v>2076</v>
      </c>
      <c r="T476" s="246" t="s">
        <v>2078</v>
      </c>
      <c r="U476" s="246" t="s">
        <v>237</v>
      </c>
      <c r="V476" s="246" t="s">
        <v>2079</v>
      </c>
    </row>
    <row r="477" spans="18:22" ht="15.75">
      <c r="R477" s="245" t="s">
        <v>2081</v>
      </c>
      <c r="S477" s="244" t="s">
        <v>2080</v>
      </c>
      <c r="T477" s="246" t="s">
        <v>2082</v>
      </c>
      <c r="U477" s="246" t="s">
        <v>237</v>
      </c>
      <c r="V477" s="246" t="s">
        <v>2083</v>
      </c>
    </row>
    <row r="478" spans="18:22" ht="15.75">
      <c r="R478" s="245" t="s">
        <v>2085</v>
      </c>
      <c r="S478" s="244" t="s">
        <v>2084</v>
      </c>
      <c r="T478" s="246" t="s">
        <v>2086</v>
      </c>
      <c r="U478" s="246" t="s">
        <v>237</v>
      </c>
      <c r="V478" s="246" t="s">
        <v>2087</v>
      </c>
    </row>
    <row r="479" spans="18:22" ht="15.75">
      <c r="R479" s="245" t="s">
        <v>2089</v>
      </c>
      <c r="S479" s="244" t="s">
        <v>2088</v>
      </c>
      <c r="T479" s="246" t="s">
        <v>2090</v>
      </c>
      <c r="U479" s="246" t="s">
        <v>237</v>
      </c>
      <c r="V479" s="246" t="s">
        <v>2091</v>
      </c>
    </row>
    <row r="480" spans="18:22" ht="15.75">
      <c r="R480" s="245" t="s">
        <v>2093</v>
      </c>
      <c r="S480" s="244" t="s">
        <v>2092</v>
      </c>
      <c r="T480" s="246" t="s">
        <v>2094</v>
      </c>
      <c r="U480" s="246" t="s">
        <v>237</v>
      </c>
      <c r="V480" s="246" t="s">
        <v>2095</v>
      </c>
    </row>
    <row r="481" spans="18:22" ht="15.75">
      <c r="R481" s="245" t="s">
        <v>2097</v>
      </c>
      <c r="S481" s="244" t="s">
        <v>2096</v>
      </c>
      <c r="T481" s="246" t="s">
        <v>2098</v>
      </c>
      <c r="U481" s="246" t="s">
        <v>237</v>
      </c>
      <c r="V481" s="246" t="s">
        <v>2099</v>
      </c>
    </row>
    <row r="482" spans="18:22" ht="15.75">
      <c r="R482" s="245" t="s">
        <v>2101</v>
      </c>
      <c r="S482" s="244" t="s">
        <v>2100</v>
      </c>
      <c r="T482" s="246" t="s">
        <v>2102</v>
      </c>
      <c r="U482" s="246" t="s">
        <v>237</v>
      </c>
      <c r="V482" s="246" t="s">
        <v>2103</v>
      </c>
    </row>
    <row r="483" spans="18:22" ht="15.75">
      <c r="R483" s="245" t="s">
        <v>2105</v>
      </c>
      <c r="S483" s="244" t="s">
        <v>2104</v>
      </c>
      <c r="T483" s="246" t="s">
        <v>2106</v>
      </c>
      <c r="U483" s="246" t="s">
        <v>237</v>
      </c>
      <c r="V483" s="246" t="s">
        <v>2107</v>
      </c>
    </row>
    <row r="484" spans="18:22" ht="15.75">
      <c r="R484" s="245" t="s">
        <v>2109</v>
      </c>
      <c r="S484" s="244" t="s">
        <v>2108</v>
      </c>
      <c r="T484" s="246" t="s">
        <v>2110</v>
      </c>
      <c r="U484" s="246" t="s">
        <v>237</v>
      </c>
      <c r="V484" s="246" t="s">
        <v>2111</v>
      </c>
    </row>
    <row r="485" spans="18:22" ht="15.75">
      <c r="R485" s="245" t="s">
        <v>2113</v>
      </c>
      <c r="S485" s="244" t="s">
        <v>2112</v>
      </c>
      <c r="T485" s="246" t="s">
        <v>2114</v>
      </c>
      <c r="U485" s="246" t="s">
        <v>237</v>
      </c>
      <c r="V485" s="246" t="s">
        <v>2115</v>
      </c>
    </row>
    <row r="486" spans="18:22" ht="15.75">
      <c r="R486" s="245" t="s">
        <v>2117</v>
      </c>
      <c r="S486" s="244" t="s">
        <v>2116</v>
      </c>
      <c r="T486" s="246" t="s">
        <v>2118</v>
      </c>
      <c r="U486" s="246" t="s">
        <v>237</v>
      </c>
      <c r="V486" s="246" t="s">
        <v>2119</v>
      </c>
    </row>
    <row r="487" spans="18:22" ht="15.75">
      <c r="R487" s="245" t="s">
        <v>2121</v>
      </c>
      <c r="S487" s="244" t="s">
        <v>2120</v>
      </c>
      <c r="T487" s="246" t="s">
        <v>2122</v>
      </c>
      <c r="U487" s="246" t="s">
        <v>237</v>
      </c>
      <c r="V487" s="246" t="s">
        <v>2123</v>
      </c>
    </row>
    <row r="488" spans="18:22" ht="15.75">
      <c r="R488" s="245" t="s">
        <v>2125</v>
      </c>
      <c r="S488" s="244" t="s">
        <v>2124</v>
      </c>
      <c r="T488" s="246" t="s">
        <v>2126</v>
      </c>
      <c r="U488" s="246" t="s">
        <v>237</v>
      </c>
      <c r="V488" s="246" t="s">
        <v>2127</v>
      </c>
    </row>
    <row r="489" spans="18:22" ht="15.75">
      <c r="R489" s="245" t="s">
        <v>2129</v>
      </c>
      <c r="S489" s="244" t="s">
        <v>2128</v>
      </c>
      <c r="T489" s="246" t="s">
        <v>2130</v>
      </c>
      <c r="U489" s="246" t="s">
        <v>237</v>
      </c>
      <c r="V489" s="246" t="s">
        <v>2131</v>
      </c>
    </row>
    <row r="490" spans="18:22" ht="15.75">
      <c r="R490" s="245" t="s">
        <v>2133</v>
      </c>
      <c r="S490" s="244" t="s">
        <v>2132</v>
      </c>
      <c r="T490" s="246" t="s">
        <v>2134</v>
      </c>
      <c r="U490" s="246" t="s">
        <v>237</v>
      </c>
      <c r="V490" s="246" t="s">
        <v>2135</v>
      </c>
    </row>
    <row r="491" spans="18:22" ht="15.75">
      <c r="R491" s="245" t="s">
        <v>2137</v>
      </c>
      <c r="S491" s="244" t="s">
        <v>2136</v>
      </c>
      <c r="T491" s="246" t="s">
        <v>2138</v>
      </c>
      <c r="U491" s="246" t="s">
        <v>237</v>
      </c>
      <c r="V491" s="246" t="s">
        <v>2139</v>
      </c>
    </row>
    <row r="492" spans="18:22" ht="15.75">
      <c r="R492" s="245" t="s">
        <v>2141</v>
      </c>
      <c r="S492" s="244" t="s">
        <v>2140</v>
      </c>
      <c r="T492" s="246" t="s">
        <v>2142</v>
      </c>
      <c r="U492" s="246" t="s">
        <v>237</v>
      </c>
      <c r="V492" s="246" t="s">
        <v>2143</v>
      </c>
    </row>
    <row r="493" spans="18:22" ht="15.75">
      <c r="R493" s="245" t="s">
        <v>2145</v>
      </c>
      <c r="S493" s="244" t="s">
        <v>2144</v>
      </c>
      <c r="T493" s="246" t="s">
        <v>2146</v>
      </c>
      <c r="U493" s="246" t="s">
        <v>237</v>
      </c>
      <c r="V493" s="246" t="s">
        <v>2147</v>
      </c>
    </row>
    <row r="494" spans="18:22" ht="15.75">
      <c r="R494" s="245" t="s">
        <v>2149</v>
      </c>
      <c r="S494" s="244" t="s">
        <v>2148</v>
      </c>
      <c r="T494" s="246" t="s">
        <v>2150</v>
      </c>
      <c r="U494" s="246" t="s">
        <v>237</v>
      </c>
      <c r="V494" s="246" t="s">
        <v>2151</v>
      </c>
    </row>
    <row r="495" spans="18:22" ht="15.75">
      <c r="R495" s="245" t="s">
        <v>2153</v>
      </c>
      <c r="S495" s="244" t="s">
        <v>2152</v>
      </c>
      <c r="T495" s="246" t="s">
        <v>2154</v>
      </c>
      <c r="U495" s="246" t="s">
        <v>237</v>
      </c>
      <c r="V495" s="246" t="s">
        <v>2155</v>
      </c>
    </row>
    <row r="496" spans="18:22" ht="15.75">
      <c r="R496" s="245" t="s">
        <v>2157</v>
      </c>
      <c r="S496" s="244" t="s">
        <v>2156</v>
      </c>
      <c r="T496" s="246" t="s">
        <v>2158</v>
      </c>
      <c r="U496" s="246" t="s">
        <v>237</v>
      </c>
      <c r="V496" s="246" t="s">
        <v>2159</v>
      </c>
    </row>
    <row r="497" spans="18:22" ht="15.75">
      <c r="R497" s="245" t="s">
        <v>2161</v>
      </c>
      <c r="S497" s="244" t="s">
        <v>2160</v>
      </c>
      <c r="T497" s="246" t="s">
        <v>2162</v>
      </c>
      <c r="U497" s="246" t="s">
        <v>237</v>
      </c>
      <c r="V497" s="246" t="s">
        <v>2163</v>
      </c>
    </row>
    <row r="498" spans="18:22" ht="15.75">
      <c r="R498" s="245" t="s">
        <v>2165</v>
      </c>
      <c r="S498" s="244" t="s">
        <v>2164</v>
      </c>
      <c r="T498" s="246" t="s">
        <v>2166</v>
      </c>
      <c r="U498" s="246" t="s">
        <v>237</v>
      </c>
      <c r="V498" s="246" t="s">
        <v>2167</v>
      </c>
    </row>
    <row r="499" spans="18:22" ht="15.75">
      <c r="R499" s="245" t="s">
        <v>2169</v>
      </c>
      <c r="S499" s="244" t="s">
        <v>2168</v>
      </c>
      <c r="T499" s="246" t="s">
        <v>2170</v>
      </c>
      <c r="U499" s="246" t="s">
        <v>237</v>
      </c>
      <c r="V499" s="246" t="s">
        <v>2171</v>
      </c>
    </row>
    <row r="500" spans="18:22" ht="15.75">
      <c r="R500" s="245" t="s">
        <v>2173</v>
      </c>
      <c r="S500" s="244" t="s">
        <v>2172</v>
      </c>
      <c r="T500" s="246" t="s">
        <v>2174</v>
      </c>
      <c r="U500" s="246" t="s">
        <v>237</v>
      </c>
      <c r="V500" s="246" t="s">
        <v>2175</v>
      </c>
    </row>
    <row r="501" spans="18:22" ht="15.75">
      <c r="R501" s="245" t="s">
        <v>2177</v>
      </c>
      <c r="S501" s="244" t="s">
        <v>2176</v>
      </c>
      <c r="T501" s="246" t="s">
        <v>2178</v>
      </c>
      <c r="U501" s="246" t="s">
        <v>237</v>
      </c>
      <c r="V501" s="246" t="s">
        <v>2179</v>
      </c>
    </row>
    <row r="502" spans="18:22" ht="15.75">
      <c r="R502" s="245" t="s">
        <v>2181</v>
      </c>
      <c r="S502" s="244" t="s">
        <v>2180</v>
      </c>
      <c r="T502" s="246" t="s">
        <v>2182</v>
      </c>
      <c r="U502" s="246" t="s">
        <v>237</v>
      </c>
      <c r="V502" s="246" t="s">
        <v>2183</v>
      </c>
    </row>
    <row r="503" spans="18:22" ht="15.75">
      <c r="R503" s="245" t="s">
        <v>2185</v>
      </c>
      <c r="S503" s="244" t="s">
        <v>2184</v>
      </c>
      <c r="T503" s="246" t="s">
        <v>2186</v>
      </c>
      <c r="U503" s="246" t="s">
        <v>237</v>
      </c>
      <c r="V503" s="246" t="s">
        <v>2187</v>
      </c>
    </row>
    <row r="504" spans="18:22" ht="15.75">
      <c r="R504" s="245" t="s">
        <v>2189</v>
      </c>
      <c r="S504" s="244" t="s">
        <v>2188</v>
      </c>
      <c r="T504" s="246" t="s">
        <v>2190</v>
      </c>
      <c r="U504" s="246" t="s">
        <v>237</v>
      </c>
      <c r="V504" s="246" t="s">
        <v>2191</v>
      </c>
    </row>
    <row r="505" spans="18:22" ht="15.75">
      <c r="R505" s="245" t="s">
        <v>2193</v>
      </c>
      <c r="S505" s="244" t="s">
        <v>2192</v>
      </c>
      <c r="T505" s="246" t="s">
        <v>2194</v>
      </c>
      <c r="U505" s="246" t="s">
        <v>237</v>
      </c>
      <c r="V505" s="246" t="s">
        <v>2195</v>
      </c>
    </row>
    <row r="506" spans="18:22" ht="15.75">
      <c r="R506" s="245" t="s">
        <v>2197</v>
      </c>
      <c r="S506" s="244" t="s">
        <v>2196</v>
      </c>
      <c r="T506" s="246" t="s">
        <v>2198</v>
      </c>
      <c r="U506" s="246" t="s">
        <v>237</v>
      </c>
      <c r="V506" s="246" t="s">
        <v>2199</v>
      </c>
    </row>
    <row r="507" spans="18:22" ht="15.75">
      <c r="R507" s="245" t="s">
        <v>2201</v>
      </c>
      <c r="S507" s="244" t="s">
        <v>2200</v>
      </c>
      <c r="T507" s="246" t="s">
        <v>2202</v>
      </c>
      <c r="U507" s="246" t="s">
        <v>237</v>
      </c>
      <c r="V507" s="246" t="s">
        <v>2203</v>
      </c>
    </row>
    <row r="508" spans="18:22" ht="15.75">
      <c r="R508" s="245" t="s">
        <v>2205</v>
      </c>
      <c r="S508" s="244" t="s">
        <v>2204</v>
      </c>
      <c r="T508" s="246" t="s">
        <v>2206</v>
      </c>
      <c r="U508" s="246" t="s">
        <v>237</v>
      </c>
      <c r="V508" s="246" t="s">
        <v>2207</v>
      </c>
    </row>
    <row r="509" spans="18:22" ht="15.75">
      <c r="R509" s="245" t="s">
        <v>2209</v>
      </c>
      <c r="S509" s="244" t="s">
        <v>2208</v>
      </c>
      <c r="T509" s="246" t="s">
        <v>2210</v>
      </c>
      <c r="U509" s="246" t="s">
        <v>237</v>
      </c>
      <c r="V509" s="246" t="s">
        <v>2211</v>
      </c>
    </row>
    <row r="510" spans="18:22" ht="15.75">
      <c r="R510" s="245" t="s">
        <v>2213</v>
      </c>
      <c r="S510" s="244" t="s">
        <v>2212</v>
      </c>
      <c r="T510" s="246" t="s">
        <v>2214</v>
      </c>
      <c r="U510" s="246" t="s">
        <v>237</v>
      </c>
      <c r="V510" s="246" t="s">
        <v>2215</v>
      </c>
    </row>
    <row r="511" spans="18:22" ht="15.75">
      <c r="R511" s="245" t="s">
        <v>2217</v>
      </c>
      <c r="S511" s="244" t="s">
        <v>2216</v>
      </c>
      <c r="T511" s="246" t="s">
        <v>2218</v>
      </c>
      <c r="U511" s="246" t="s">
        <v>237</v>
      </c>
      <c r="V511" s="246" t="s">
        <v>2219</v>
      </c>
    </row>
    <row r="512" spans="18:22" ht="15.75">
      <c r="R512" s="245" t="s">
        <v>2221</v>
      </c>
      <c r="S512" s="244" t="s">
        <v>2220</v>
      </c>
      <c r="T512" s="246" t="s">
        <v>2222</v>
      </c>
      <c r="U512" s="246" t="s">
        <v>237</v>
      </c>
      <c r="V512" s="246" t="s">
        <v>2223</v>
      </c>
    </row>
    <row r="513" spans="18:22" ht="15.75">
      <c r="R513" s="245" t="s">
        <v>2225</v>
      </c>
      <c r="S513" s="244" t="s">
        <v>2224</v>
      </c>
      <c r="T513" s="246" t="s">
        <v>2226</v>
      </c>
      <c r="U513" s="246" t="s">
        <v>237</v>
      </c>
      <c r="V513" s="246" t="s">
        <v>2227</v>
      </c>
    </row>
    <row r="514" spans="18:22" ht="15.75">
      <c r="R514" s="245" t="s">
        <v>2229</v>
      </c>
      <c r="S514" s="244" t="s">
        <v>2228</v>
      </c>
      <c r="T514" s="246" t="s">
        <v>2230</v>
      </c>
      <c r="U514" s="246" t="s">
        <v>237</v>
      </c>
      <c r="V514" s="246" t="s">
        <v>2231</v>
      </c>
    </row>
    <row r="515" spans="18:22" ht="15.75">
      <c r="R515" s="245" t="s">
        <v>1875</v>
      </c>
      <c r="S515" s="244" t="s">
        <v>2232</v>
      </c>
      <c r="T515" s="246" t="s">
        <v>1876</v>
      </c>
      <c r="U515" s="246" t="s">
        <v>237</v>
      </c>
      <c r="V515" s="246" t="s">
        <v>1877</v>
      </c>
    </row>
    <row r="516" spans="18:22" ht="15.75">
      <c r="R516" s="245" t="s">
        <v>1879</v>
      </c>
      <c r="S516" s="244" t="s">
        <v>2233</v>
      </c>
      <c r="T516" s="246" t="s">
        <v>1880</v>
      </c>
      <c r="U516" s="246" t="s">
        <v>237</v>
      </c>
      <c r="V516" s="246" t="s">
        <v>1881</v>
      </c>
    </row>
    <row r="517" spans="18:22" ht="15.75">
      <c r="R517" s="245" t="s">
        <v>1883</v>
      </c>
      <c r="S517" s="244" t="s">
        <v>2234</v>
      </c>
      <c r="T517" s="246" t="s">
        <v>1884</v>
      </c>
      <c r="U517" s="246" t="s">
        <v>237</v>
      </c>
      <c r="V517" s="246" t="s">
        <v>1885</v>
      </c>
    </row>
    <row r="518" spans="18:22" ht="15.75">
      <c r="R518" s="245" t="s">
        <v>1887</v>
      </c>
      <c r="S518" s="244" t="s">
        <v>2235</v>
      </c>
      <c r="T518" s="246" t="s">
        <v>1888</v>
      </c>
      <c r="U518" s="246" t="s">
        <v>237</v>
      </c>
      <c r="V518" s="246" t="s">
        <v>1889</v>
      </c>
    </row>
    <row r="519" spans="18:22" ht="15.75">
      <c r="R519" s="245" t="s">
        <v>1891</v>
      </c>
      <c r="S519" s="244" t="s">
        <v>2236</v>
      </c>
      <c r="T519" s="246" t="s">
        <v>1892</v>
      </c>
      <c r="U519" s="246" t="s">
        <v>237</v>
      </c>
      <c r="V519" s="246" t="s">
        <v>1893</v>
      </c>
    </row>
    <row r="520" spans="18:22" ht="15.75">
      <c r="R520" s="245" t="s">
        <v>1895</v>
      </c>
      <c r="S520" s="244" t="s">
        <v>2237</v>
      </c>
      <c r="T520" s="246" t="s">
        <v>1896</v>
      </c>
      <c r="U520" s="246" t="s">
        <v>237</v>
      </c>
      <c r="V520" s="246" t="s">
        <v>1897</v>
      </c>
    </row>
    <row r="521" spans="18:22" ht="15.75">
      <c r="R521" s="245" t="s">
        <v>1899</v>
      </c>
      <c r="S521" s="244" t="s">
        <v>2238</v>
      </c>
      <c r="T521" s="246" t="s">
        <v>1900</v>
      </c>
      <c r="U521" s="246" t="s">
        <v>237</v>
      </c>
      <c r="V521" s="246" t="s">
        <v>1901</v>
      </c>
    </row>
    <row r="522" spans="18:22" ht="15.75">
      <c r="R522" s="245" t="s">
        <v>1903</v>
      </c>
      <c r="S522" s="244" t="s">
        <v>2239</v>
      </c>
      <c r="T522" s="246" t="s">
        <v>1904</v>
      </c>
      <c r="U522" s="246" t="s">
        <v>237</v>
      </c>
      <c r="V522" s="246" t="s">
        <v>1905</v>
      </c>
    </row>
    <row r="523" spans="18:22" ht="15.75">
      <c r="R523" s="245" t="s">
        <v>1907</v>
      </c>
      <c r="S523" s="244" t="s">
        <v>2240</v>
      </c>
      <c r="T523" s="246" t="s">
        <v>1908</v>
      </c>
      <c r="U523" s="246" t="s">
        <v>237</v>
      </c>
      <c r="V523" s="246" t="s">
        <v>1909</v>
      </c>
    </row>
    <row r="524" spans="18:22" ht="15.75">
      <c r="R524" s="245" t="s">
        <v>1911</v>
      </c>
      <c r="S524" s="244" t="s">
        <v>2241</v>
      </c>
      <c r="T524" s="246" t="s">
        <v>1912</v>
      </c>
      <c r="U524" s="246" t="s">
        <v>237</v>
      </c>
      <c r="V524" s="246" t="s">
        <v>1913</v>
      </c>
    </row>
    <row r="525" spans="18:22" ht="15.75">
      <c r="R525" s="245" t="s">
        <v>1915</v>
      </c>
      <c r="S525" s="244" t="s">
        <v>2242</v>
      </c>
      <c r="T525" s="246" t="s">
        <v>1916</v>
      </c>
      <c r="U525" s="246" t="s">
        <v>237</v>
      </c>
      <c r="V525" s="246" t="s">
        <v>1917</v>
      </c>
    </row>
    <row r="526" spans="18:22" ht="15.75">
      <c r="R526" s="245" t="s">
        <v>1919</v>
      </c>
      <c r="S526" s="244" t="s">
        <v>2243</v>
      </c>
      <c r="T526" s="246" t="s">
        <v>1920</v>
      </c>
      <c r="U526" s="246" t="s">
        <v>237</v>
      </c>
      <c r="V526" s="246" t="s">
        <v>1921</v>
      </c>
    </row>
    <row r="527" spans="18:22" ht="15.75">
      <c r="R527" s="245" t="s">
        <v>1923</v>
      </c>
      <c r="S527" s="244" t="s">
        <v>2244</v>
      </c>
      <c r="T527" s="246" t="s">
        <v>1924</v>
      </c>
      <c r="U527" s="246" t="s">
        <v>237</v>
      </c>
      <c r="V527" s="246" t="s">
        <v>1925</v>
      </c>
    </row>
    <row r="528" spans="18:22" ht="15.75">
      <c r="R528" s="245" t="s">
        <v>1927</v>
      </c>
      <c r="S528" s="244" t="s">
        <v>2245</v>
      </c>
      <c r="T528" s="246" t="s">
        <v>1928</v>
      </c>
      <c r="U528" s="246" t="s">
        <v>237</v>
      </c>
      <c r="V528" s="246" t="s">
        <v>1929</v>
      </c>
    </row>
    <row r="529" spans="18:22" ht="15.75">
      <c r="R529" s="245" t="s">
        <v>1931</v>
      </c>
      <c r="S529" s="244" t="s">
        <v>2246</v>
      </c>
      <c r="T529" s="246" t="s">
        <v>1932</v>
      </c>
      <c r="U529" s="246" t="s">
        <v>237</v>
      </c>
      <c r="V529" s="246" t="s">
        <v>1933</v>
      </c>
    </row>
    <row r="530" spans="18:22" ht="15.75">
      <c r="R530" s="245" t="s">
        <v>1935</v>
      </c>
      <c r="S530" s="244" t="s">
        <v>2247</v>
      </c>
      <c r="T530" s="246" t="s">
        <v>1936</v>
      </c>
      <c r="U530" s="246" t="s">
        <v>237</v>
      </c>
      <c r="V530" s="246" t="s">
        <v>1937</v>
      </c>
    </row>
    <row r="531" spans="18:22" ht="15.75">
      <c r="R531" s="245" t="s">
        <v>1939</v>
      </c>
      <c r="S531" s="244" t="s">
        <v>2248</v>
      </c>
      <c r="T531" s="246" t="s">
        <v>1940</v>
      </c>
      <c r="U531" s="246" t="s">
        <v>237</v>
      </c>
      <c r="V531" s="246" t="s">
        <v>1941</v>
      </c>
    </row>
    <row r="532" spans="18:22" ht="15.75">
      <c r="R532" s="245" t="s">
        <v>1943</v>
      </c>
      <c r="S532" s="244" t="s">
        <v>2249</v>
      </c>
      <c r="T532" s="246" t="s">
        <v>1944</v>
      </c>
      <c r="U532" s="246" t="s">
        <v>237</v>
      </c>
      <c r="V532" s="246" t="s">
        <v>1945</v>
      </c>
    </row>
    <row r="533" spans="18:22" ht="15.75">
      <c r="R533" s="245" t="s">
        <v>1947</v>
      </c>
      <c r="S533" s="244" t="s">
        <v>2250</v>
      </c>
      <c r="T533" s="246" t="s">
        <v>1948</v>
      </c>
      <c r="U533" s="246" t="s">
        <v>237</v>
      </c>
      <c r="V533" s="246" t="s">
        <v>1949</v>
      </c>
    </row>
    <row r="534" spans="18:22" ht="15.75">
      <c r="R534" s="245" t="s">
        <v>1951</v>
      </c>
      <c r="S534" s="244" t="s">
        <v>2251</v>
      </c>
      <c r="T534" s="246" t="s">
        <v>1952</v>
      </c>
      <c r="U534" s="246" t="s">
        <v>237</v>
      </c>
      <c r="V534" s="246" t="s">
        <v>1953</v>
      </c>
    </row>
    <row r="535" spans="18:22" ht="15.75">
      <c r="R535" s="245" t="s">
        <v>1955</v>
      </c>
      <c r="S535" s="244" t="s">
        <v>2252</v>
      </c>
      <c r="T535" s="246" t="s">
        <v>1956</v>
      </c>
      <c r="U535" s="246" t="s">
        <v>237</v>
      </c>
      <c r="V535" s="246" t="s">
        <v>1957</v>
      </c>
    </row>
    <row r="536" spans="18:22" ht="15.75">
      <c r="R536" s="245" t="s">
        <v>1959</v>
      </c>
      <c r="S536" s="244" t="s">
        <v>2253</v>
      </c>
      <c r="T536" s="246" t="s">
        <v>1960</v>
      </c>
      <c r="U536" s="246" t="s">
        <v>237</v>
      </c>
      <c r="V536" s="246" t="s">
        <v>1961</v>
      </c>
    </row>
    <row r="537" spans="18:22" ht="15.75">
      <c r="R537" s="245" t="s">
        <v>1963</v>
      </c>
      <c r="S537" s="244" t="s">
        <v>2254</v>
      </c>
      <c r="T537" s="246" t="s">
        <v>1964</v>
      </c>
      <c r="U537" s="246" t="s">
        <v>237</v>
      </c>
      <c r="V537" s="246" t="s">
        <v>1965</v>
      </c>
    </row>
    <row r="538" spans="18:22" ht="15.75">
      <c r="R538" s="245" t="s">
        <v>1967</v>
      </c>
      <c r="S538" s="244" t="s">
        <v>2255</v>
      </c>
      <c r="T538" s="246" t="s">
        <v>1968</v>
      </c>
      <c r="U538" s="246" t="s">
        <v>237</v>
      </c>
      <c r="V538" s="246" t="s">
        <v>1969</v>
      </c>
    </row>
    <row r="539" spans="18:22" ht="15.75">
      <c r="R539" s="245" t="s">
        <v>1971</v>
      </c>
      <c r="S539" s="244" t="s">
        <v>2256</v>
      </c>
      <c r="T539" s="246" t="s">
        <v>1972</v>
      </c>
      <c r="U539" s="246" t="s">
        <v>237</v>
      </c>
      <c r="V539" s="246" t="s">
        <v>1973</v>
      </c>
    </row>
    <row r="540" spans="18:22" ht="15.75">
      <c r="R540" s="245" t="s">
        <v>1975</v>
      </c>
      <c r="S540" s="244" t="s">
        <v>2257</v>
      </c>
      <c r="T540" s="246" t="s">
        <v>1976</v>
      </c>
      <c r="U540" s="246" t="s">
        <v>237</v>
      </c>
      <c r="V540" s="246" t="s">
        <v>1977</v>
      </c>
    </row>
    <row r="541" spans="18:22" ht="15.75">
      <c r="R541" s="245" t="s">
        <v>1979</v>
      </c>
      <c r="S541" s="244" t="s">
        <v>2258</v>
      </c>
      <c r="T541" s="246" t="s">
        <v>1980</v>
      </c>
      <c r="U541" s="246" t="s">
        <v>237</v>
      </c>
      <c r="V541" s="246" t="s">
        <v>1981</v>
      </c>
    </row>
    <row r="542" spans="18:22" ht="15.75">
      <c r="R542" s="245" t="s">
        <v>1983</v>
      </c>
      <c r="S542" s="244" t="s">
        <v>2259</v>
      </c>
      <c r="T542" s="246" t="s">
        <v>1984</v>
      </c>
      <c r="U542" s="246" t="s">
        <v>237</v>
      </c>
      <c r="V542" s="246" t="s">
        <v>1985</v>
      </c>
    </row>
    <row r="543" spans="18:22" ht="15.75">
      <c r="R543" s="245" t="s">
        <v>1987</v>
      </c>
      <c r="S543" s="244" t="s">
        <v>2260</v>
      </c>
      <c r="T543" s="246" t="s">
        <v>1988</v>
      </c>
      <c r="U543" s="246" t="s">
        <v>237</v>
      </c>
      <c r="V543" s="246" t="s">
        <v>1989</v>
      </c>
    </row>
    <row r="544" spans="18:22" ht="15.75">
      <c r="R544" s="245" t="s">
        <v>1991</v>
      </c>
      <c r="S544" s="244" t="s">
        <v>2261</v>
      </c>
      <c r="T544" s="246" t="s">
        <v>1992</v>
      </c>
      <c r="U544" s="246" t="s">
        <v>237</v>
      </c>
      <c r="V544" s="246" t="s">
        <v>1993</v>
      </c>
    </row>
    <row r="545" spans="18:22" ht="15.75">
      <c r="R545" s="245" t="s">
        <v>1995</v>
      </c>
      <c r="S545" s="244" t="s">
        <v>2262</v>
      </c>
      <c r="T545" s="246" t="s">
        <v>1996</v>
      </c>
      <c r="U545" s="246" t="s">
        <v>237</v>
      </c>
      <c r="V545" s="246" t="s">
        <v>1997</v>
      </c>
    </row>
    <row r="546" spans="18:22" ht="15.75">
      <c r="R546" s="245" t="s">
        <v>1999</v>
      </c>
      <c r="S546" s="244" t="s">
        <v>2263</v>
      </c>
      <c r="T546" s="246" t="s">
        <v>2000</v>
      </c>
      <c r="U546" s="246" t="s">
        <v>237</v>
      </c>
      <c r="V546" s="246" t="s">
        <v>2001</v>
      </c>
    </row>
    <row r="547" spans="18:22" ht="15.75">
      <c r="R547" s="245" t="s">
        <v>2003</v>
      </c>
      <c r="S547" s="244" t="s">
        <v>2264</v>
      </c>
      <c r="T547" s="246" t="s">
        <v>2004</v>
      </c>
      <c r="U547" s="246" t="s">
        <v>237</v>
      </c>
      <c r="V547" s="246" t="s">
        <v>2005</v>
      </c>
    </row>
    <row r="548" spans="18:22" ht="15.75">
      <c r="R548" s="245" t="s">
        <v>2007</v>
      </c>
      <c r="S548" s="244" t="s">
        <v>2265</v>
      </c>
      <c r="T548" s="246" t="s">
        <v>2008</v>
      </c>
      <c r="U548" s="246" t="s">
        <v>237</v>
      </c>
      <c r="V548" s="246" t="s">
        <v>2009</v>
      </c>
    </row>
    <row r="549" spans="18:22" ht="15.75">
      <c r="R549" s="245" t="s">
        <v>2011</v>
      </c>
      <c r="S549" s="244" t="s">
        <v>2266</v>
      </c>
      <c r="T549" s="246" t="s">
        <v>1028</v>
      </c>
      <c r="U549" s="246" t="s">
        <v>237</v>
      </c>
      <c r="V549" s="246" t="s">
        <v>699</v>
      </c>
    </row>
    <row r="550" spans="18:22" ht="15.75">
      <c r="R550" s="245" t="s">
        <v>2013</v>
      </c>
      <c r="S550" s="244" t="s">
        <v>2267</v>
      </c>
      <c r="T550" s="246" t="s">
        <v>2014</v>
      </c>
      <c r="U550" s="246" t="s">
        <v>237</v>
      </c>
      <c r="V550" s="246" t="s">
        <v>2015</v>
      </c>
    </row>
    <row r="551" spans="18:22" ht="15.75">
      <c r="R551" s="245" t="s">
        <v>2017</v>
      </c>
      <c r="S551" s="244" t="s">
        <v>2268</v>
      </c>
      <c r="T551" s="246" t="s">
        <v>2018</v>
      </c>
      <c r="U551" s="246" t="s">
        <v>237</v>
      </c>
      <c r="V551" s="246" t="s">
        <v>2019</v>
      </c>
    </row>
    <row r="552" spans="18:22" ht="15.75">
      <c r="R552" s="245" t="s">
        <v>2021</v>
      </c>
      <c r="S552" s="244" t="s">
        <v>2269</v>
      </c>
      <c r="T552" s="246" t="s">
        <v>2022</v>
      </c>
      <c r="U552" s="246" t="s">
        <v>237</v>
      </c>
      <c r="V552" s="246" t="s">
        <v>2023</v>
      </c>
    </row>
    <row r="553" spans="18:22" ht="15.75">
      <c r="R553" s="245" t="s">
        <v>2025</v>
      </c>
      <c r="S553" s="244" t="s">
        <v>2270</v>
      </c>
      <c r="T553" s="246" t="s">
        <v>2026</v>
      </c>
      <c r="U553" s="246" t="s">
        <v>237</v>
      </c>
      <c r="V553" s="246" t="s">
        <v>2027</v>
      </c>
    </row>
    <row r="554" spans="18:22" ht="15.75">
      <c r="R554" s="245" t="s">
        <v>2029</v>
      </c>
      <c r="S554" s="244" t="s">
        <v>2271</v>
      </c>
      <c r="T554" s="246" t="s">
        <v>2030</v>
      </c>
      <c r="U554" s="246" t="s">
        <v>237</v>
      </c>
      <c r="V554" s="246" t="s">
        <v>2031</v>
      </c>
    </row>
    <row r="555" spans="18:22" ht="15.75">
      <c r="R555" s="245" t="s">
        <v>2033</v>
      </c>
      <c r="S555" s="244" t="s">
        <v>2272</v>
      </c>
      <c r="T555" s="246" t="s">
        <v>2034</v>
      </c>
      <c r="U555" s="246" t="s">
        <v>237</v>
      </c>
      <c r="V555" s="246" t="s">
        <v>2035</v>
      </c>
    </row>
    <row r="556" spans="18:22" ht="15.75">
      <c r="R556" s="245" t="s">
        <v>2037</v>
      </c>
      <c r="S556" s="244" t="s">
        <v>2273</v>
      </c>
      <c r="T556" s="246" t="s">
        <v>2038</v>
      </c>
      <c r="U556" s="246" t="s">
        <v>237</v>
      </c>
      <c r="V556" s="246" t="s">
        <v>2039</v>
      </c>
    </row>
    <row r="557" spans="18:22" ht="15.75">
      <c r="R557" s="245" t="s">
        <v>2041</v>
      </c>
      <c r="S557" s="244" t="s">
        <v>2274</v>
      </c>
      <c r="T557" s="246" t="s">
        <v>2042</v>
      </c>
      <c r="U557" s="246" t="s">
        <v>237</v>
      </c>
      <c r="V557" s="246" t="s">
        <v>2043</v>
      </c>
    </row>
    <row r="558" spans="18:22" ht="15.75">
      <c r="R558" s="245" t="s">
        <v>2045</v>
      </c>
      <c r="S558" s="244" t="s">
        <v>2275</v>
      </c>
      <c r="T558" s="246" t="s">
        <v>2046</v>
      </c>
      <c r="U558" s="246" t="s">
        <v>237</v>
      </c>
      <c r="V558" s="246" t="s">
        <v>2047</v>
      </c>
    </row>
    <row r="559" spans="18:22" ht="15.75">
      <c r="R559" s="245" t="s">
        <v>2049</v>
      </c>
      <c r="S559" s="244" t="s">
        <v>2276</v>
      </c>
      <c r="T559" s="246" t="s">
        <v>2050</v>
      </c>
      <c r="U559" s="246" t="s">
        <v>237</v>
      </c>
      <c r="V559" s="246" t="s">
        <v>2051</v>
      </c>
    </row>
    <row r="560" spans="18:22" ht="15.75">
      <c r="R560" s="245" t="s">
        <v>2053</v>
      </c>
      <c r="S560" s="244" t="s">
        <v>2277</v>
      </c>
      <c r="T560" s="246" t="s">
        <v>2054</v>
      </c>
      <c r="U560" s="246" t="s">
        <v>237</v>
      </c>
      <c r="V560" s="246" t="s">
        <v>2055</v>
      </c>
    </row>
    <row r="561" spans="18:22" ht="15.75">
      <c r="R561" s="245" t="s">
        <v>2057</v>
      </c>
      <c r="S561" s="244" t="s">
        <v>2278</v>
      </c>
      <c r="T561" s="246" t="s">
        <v>2058</v>
      </c>
      <c r="U561" s="246" t="s">
        <v>237</v>
      </c>
      <c r="V561" s="246" t="s">
        <v>2059</v>
      </c>
    </row>
    <row r="562" spans="18:22" ht="15.75">
      <c r="R562" s="245" t="s">
        <v>2061</v>
      </c>
      <c r="S562" s="244" t="s">
        <v>2279</v>
      </c>
      <c r="T562" s="246" t="s">
        <v>2062</v>
      </c>
      <c r="U562" s="246" t="s">
        <v>237</v>
      </c>
      <c r="V562" s="246" t="s">
        <v>2063</v>
      </c>
    </row>
    <row r="563" spans="18:22" ht="15.75">
      <c r="R563" s="245" t="s">
        <v>2065</v>
      </c>
      <c r="S563" s="244" t="s">
        <v>2280</v>
      </c>
      <c r="T563" s="246" t="s">
        <v>2066</v>
      </c>
      <c r="U563" s="246" t="s">
        <v>237</v>
      </c>
      <c r="V563" s="246" t="s">
        <v>2067</v>
      </c>
    </row>
    <row r="564" spans="18:22" ht="15.75">
      <c r="R564" s="245" t="s">
        <v>2069</v>
      </c>
      <c r="S564" s="244" t="s">
        <v>2281</v>
      </c>
      <c r="T564" s="246" t="s">
        <v>2070</v>
      </c>
      <c r="U564" s="246" t="s">
        <v>237</v>
      </c>
      <c r="V564" s="246" t="s">
        <v>2071</v>
      </c>
    </row>
    <row r="565" spans="18:22" ht="15.75">
      <c r="R565" s="245" t="s">
        <v>2073</v>
      </c>
      <c r="S565" s="244" t="s">
        <v>2282</v>
      </c>
      <c r="T565" s="246" t="s">
        <v>2074</v>
      </c>
      <c r="U565" s="246" t="s">
        <v>237</v>
      </c>
      <c r="V565" s="246" t="s">
        <v>2075</v>
      </c>
    </row>
    <row r="566" spans="18:22" ht="15.75">
      <c r="R566" s="245" t="s">
        <v>2077</v>
      </c>
      <c r="S566" s="244" t="s">
        <v>2283</v>
      </c>
      <c r="T566" s="246" t="s">
        <v>2078</v>
      </c>
      <c r="U566" s="246" t="s">
        <v>237</v>
      </c>
      <c r="V566" s="246" t="s">
        <v>2079</v>
      </c>
    </row>
    <row r="567" spans="18:22" ht="15.75">
      <c r="R567" s="245" t="s">
        <v>2081</v>
      </c>
      <c r="S567" s="244" t="s">
        <v>2284</v>
      </c>
      <c r="T567" s="246" t="s">
        <v>2082</v>
      </c>
      <c r="U567" s="246" t="s">
        <v>237</v>
      </c>
      <c r="V567" s="246" t="s">
        <v>2083</v>
      </c>
    </row>
    <row r="568" spans="18:22" ht="15.75">
      <c r="R568" s="245" t="s">
        <v>2085</v>
      </c>
      <c r="S568" s="244" t="s">
        <v>2285</v>
      </c>
      <c r="T568" s="246" t="s">
        <v>2086</v>
      </c>
      <c r="U568" s="246" t="s">
        <v>237</v>
      </c>
      <c r="V568" s="246" t="s">
        <v>2087</v>
      </c>
    </row>
    <row r="569" spans="18:22" ht="15.75">
      <c r="R569" s="245" t="s">
        <v>2089</v>
      </c>
      <c r="S569" s="244" t="s">
        <v>2286</v>
      </c>
      <c r="T569" s="246" t="s">
        <v>2090</v>
      </c>
      <c r="U569" s="246" t="s">
        <v>237</v>
      </c>
      <c r="V569" s="246" t="s">
        <v>2091</v>
      </c>
    </row>
    <row r="570" spans="18:22" ht="15.75">
      <c r="R570" s="245" t="s">
        <v>2093</v>
      </c>
      <c r="S570" s="244" t="s">
        <v>2287</v>
      </c>
      <c r="T570" s="246" t="s">
        <v>2094</v>
      </c>
      <c r="U570" s="246" t="s">
        <v>237</v>
      </c>
      <c r="V570" s="246" t="s">
        <v>2095</v>
      </c>
    </row>
    <row r="571" spans="18:22" ht="15.75">
      <c r="R571" s="245" t="s">
        <v>2097</v>
      </c>
      <c r="S571" s="244" t="s">
        <v>2288</v>
      </c>
      <c r="T571" s="246" t="s">
        <v>2098</v>
      </c>
      <c r="U571" s="246" t="s">
        <v>237</v>
      </c>
      <c r="V571" s="246" t="s">
        <v>2099</v>
      </c>
    </row>
    <row r="572" spans="18:22" ht="15.75">
      <c r="R572" s="245" t="s">
        <v>2101</v>
      </c>
      <c r="S572" s="244" t="s">
        <v>2289</v>
      </c>
      <c r="T572" s="246" t="s">
        <v>2102</v>
      </c>
      <c r="U572" s="246" t="s">
        <v>237</v>
      </c>
      <c r="V572" s="246" t="s">
        <v>2103</v>
      </c>
    </row>
    <row r="573" spans="18:22" ht="15.75">
      <c r="R573" s="245" t="s">
        <v>2105</v>
      </c>
      <c r="S573" s="244" t="s">
        <v>2290</v>
      </c>
      <c r="T573" s="246" t="s">
        <v>2106</v>
      </c>
      <c r="U573" s="246" t="s">
        <v>237</v>
      </c>
      <c r="V573" s="246" t="s">
        <v>2107</v>
      </c>
    </row>
    <row r="574" spans="18:22" ht="15.75">
      <c r="R574" s="245" t="s">
        <v>2109</v>
      </c>
      <c r="S574" s="244" t="s">
        <v>2291</v>
      </c>
      <c r="T574" s="246" t="s">
        <v>2110</v>
      </c>
      <c r="U574" s="246" t="s">
        <v>237</v>
      </c>
      <c r="V574" s="246" t="s">
        <v>2111</v>
      </c>
    </row>
    <row r="575" spans="18:22" ht="15.75">
      <c r="R575" s="245" t="s">
        <v>2113</v>
      </c>
      <c r="S575" s="244" t="s">
        <v>2292</v>
      </c>
      <c r="T575" s="246" t="s">
        <v>2114</v>
      </c>
      <c r="U575" s="246" t="s">
        <v>237</v>
      </c>
      <c r="V575" s="246" t="s">
        <v>2115</v>
      </c>
    </row>
    <row r="576" spans="18:22" ht="15.75">
      <c r="R576" s="245" t="s">
        <v>2117</v>
      </c>
      <c r="S576" s="244" t="s">
        <v>2293</v>
      </c>
      <c r="T576" s="246" t="s">
        <v>2118</v>
      </c>
      <c r="U576" s="246" t="s">
        <v>237</v>
      </c>
      <c r="V576" s="246" t="s">
        <v>2119</v>
      </c>
    </row>
    <row r="577" spans="18:22" ht="15.75">
      <c r="R577" s="245" t="s">
        <v>2121</v>
      </c>
      <c r="S577" s="244" t="s">
        <v>2294</v>
      </c>
      <c r="T577" s="246" t="s">
        <v>2122</v>
      </c>
      <c r="U577" s="246" t="s">
        <v>237</v>
      </c>
      <c r="V577" s="246" t="s">
        <v>2123</v>
      </c>
    </row>
    <row r="578" spans="18:22" ht="15.75">
      <c r="R578" s="245" t="s">
        <v>2125</v>
      </c>
      <c r="S578" s="244" t="s">
        <v>2295</v>
      </c>
      <c r="T578" s="246" t="s">
        <v>2126</v>
      </c>
      <c r="U578" s="246" t="s">
        <v>237</v>
      </c>
      <c r="V578" s="246" t="s">
        <v>2127</v>
      </c>
    </row>
    <row r="579" spans="18:22" ht="15.75">
      <c r="R579" s="245" t="s">
        <v>2129</v>
      </c>
      <c r="S579" s="244" t="s">
        <v>2296</v>
      </c>
      <c r="T579" s="246" t="s">
        <v>2130</v>
      </c>
      <c r="U579" s="246" t="s">
        <v>237</v>
      </c>
      <c r="V579" s="246" t="s">
        <v>2131</v>
      </c>
    </row>
    <row r="580" spans="18:22" ht="15.75">
      <c r="R580" s="245" t="s">
        <v>2133</v>
      </c>
      <c r="S580" s="244" t="s">
        <v>2297</v>
      </c>
      <c r="T580" s="246" t="s">
        <v>2134</v>
      </c>
      <c r="U580" s="246" t="s">
        <v>237</v>
      </c>
      <c r="V580" s="246" t="s">
        <v>2135</v>
      </c>
    </row>
    <row r="581" spans="18:22" ht="15.75">
      <c r="R581" s="245" t="s">
        <v>2137</v>
      </c>
      <c r="S581" s="244" t="s">
        <v>2298</v>
      </c>
      <c r="T581" s="246" t="s">
        <v>2138</v>
      </c>
      <c r="U581" s="246" t="s">
        <v>237</v>
      </c>
      <c r="V581" s="246" t="s">
        <v>2139</v>
      </c>
    </row>
    <row r="582" spans="18:22" ht="15.75">
      <c r="R582" s="245" t="s">
        <v>2141</v>
      </c>
      <c r="S582" s="244" t="s">
        <v>2299</v>
      </c>
      <c r="T582" s="246" t="s">
        <v>2142</v>
      </c>
      <c r="U582" s="246" t="s">
        <v>237</v>
      </c>
      <c r="V582" s="246" t="s">
        <v>2143</v>
      </c>
    </row>
    <row r="583" spans="18:22" ht="15.75">
      <c r="R583" s="245" t="s">
        <v>2145</v>
      </c>
      <c r="S583" s="244" t="s">
        <v>2300</v>
      </c>
      <c r="T583" s="246" t="s">
        <v>2146</v>
      </c>
      <c r="U583" s="246" t="s">
        <v>237</v>
      </c>
      <c r="V583" s="246" t="s">
        <v>2147</v>
      </c>
    </row>
    <row r="584" spans="18:22" ht="15.75">
      <c r="R584" s="245" t="s">
        <v>2149</v>
      </c>
      <c r="S584" s="244" t="s">
        <v>2301</v>
      </c>
      <c r="T584" s="246" t="s">
        <v>2150</v>
      </c>
      <c r="U584" s="246" t="s">
        <v>237</v>
      </c>
      <c r="V584" s="246" t="s">
        <v>2151</v>
      </c>
    </row>
    <row r="585" spans="18:22" ht="15.75">
      <c r="R585" s="245" t="s">
        <v>2153</v>
      </c>
      <c r="S585" s="244" t="s">
        <v>2302</v>
      </c>
      <c r="T585" s="246" t="s">
        <v>2154</v>
      </c>
      <c r="U585" s="246" t="s">
        <v>237</v>
      </c>
      <c r="V585" s="246" t="s">
        <v>2155</v>
      </c>
    </row>
    <row r="586" spans="18:22" ht="15.75">
      <c r="R586" s="245" t="s">
        <v>2157</v>
      </c>
      <c r="S586" s="244" t="s">
        <v>2303</v>
      </c>
      <c r="T586" s="246" t="s">
        <v>2158</v>
      </c>
      <c r="U586" s="246" t="s">
        <v>237</v>
      </c>
      <c r="V586" s="246" t="s">
        <v>2159</v>
      </c>
    </row>
    <row r="587" spans="18:22" ht="15.75">
      <c r="R587" s="245" t="s">
        <v>2161</v>
      </c>
      <c r="S587" s="244" t="s">
        <v>2304</v>
      </c>
      <c r="T587" s="246" t="s">
        <v>2162</v>
      </c>
      <c r="U587" s="246" t="s">
        <v>237</v>
      </c>
      <c r="V587" s="246" t="s">
        <v>2163</v>
      </c>
    </row>
    <row r="588" spans="18:22" ht="15.75">
      <c r="R588" s="245" t="s">
        <v>2165</v>
      </c>
      <c r="S588" s="244" t="s">
        <v>2305</v>
      </c>
      <c r="T588" s="246" t="s">
        <v>2166</v>
      </c>
      <c r="U588" s="246" t="s">
        <v>237</v>
      </c>
      <c r="V588" s="246" t="s">
        <v>2167</v>
      </c>
    </row>
    <row r="589" spans="18:22" ht="15.75">
      <c r="R589" s="245" t="s">
        <v>2169</v>
      </c>
      <c r="S589" s="244" t="s">
        <v>2306</v>
      </c>
      <c r="T589" s="246" t="s">
        <v>2170</v>
      </c>
      <c r="U589" s="246" t="s">
        <v>237</v>
      </c>
      <c r="V589" s="246" t="s">
        <v>2171</v>
      </c>
    </row>
    <row r="590" spans="18:22" ht="15.75">
      <c r="R590" s="245" t="s">
        <v>2173</v>
      </c>
      <c r="S590" s="244" t="s">
        <v>2307</v>
      </c>
      <c r="T590" s="246" t="s">
        <v>2174</v>
      </c>
      <c r="U590" s="246" t="s">
        <v>237</v>
      </c>
      <c r="V590" s="246" t="s">
        <v>2175</v>
      </c>
    </row>
    <row r="591" spans="18:22" ht="15.75">
      <c r="R591" s="245" t="s">
        <v>2177</v>
      </c>
      <c r="S591" s="244" t="s">
        <v>2308</v>
      </c>
      <c r="T591" s="246" t="s">
        <v>2178</v>
      </c>
      <c r="U591" s="246" t="s">
        <v>237</v>
      </c>
      <c r="V591" s="246" t="s">
        <v>2179</v>
      </c>
    </row>
    <row r="592" spans="18:22" ht="15.75">
      <c r="R592" s="245" t="s">
        <v>2181</v>
      </c>
      <c r="S592" s="244" t="s">
        <v>2309</v>
      </c>
      <c r="T592" s="246" t="s">
        <v>2182</v>
      </c>
      <c r="U592" s="246" t="s">
        <v>237</v>
      </c>
      <c r="V592" s="246" t="s">
        <v>2183</v>
      </c>
    </row>
    <row r="593" spans="18:22" ht="15.75">
      <c r="R593" s="245" t="s">
        <v>2311</v>
      </c>
      <c r="S593" s="244" t="s">
        <v>2310</v>
      </c>
      <c r="T593" s="246">
        <v>2860818836</v>
      </c>
      <c r="U593" s="246" t="s">
        <v>237</v>
      </c>
      <c r="V593" s="246" t="s">
        <v>2312</v>
      </c>
    </row>
    <row r="594" spans="18:22" ht="15.75">
      <c r="R594" s="245" t="s">
        <v>2314</v>
      </c>
      <c r="S594" s="244" t="s">
        <v>2313</v>
      </c>
      <c r="T594" s="246">
        <v>2860818801</v>
      </c>
      <c r="U594" s="246" t="s">
        <v>237</v>
      </c>
      <c r="V594" s="246" t="s">
        <v>2315</v>
      </c>
    </row>
    <row r="595" spans="18:22" ht="15.75">
      <c r="R595" s="245" t="s">
        <v>2317</v>
      </c>
      <c r="S595" s="244" t="s">
        <v>2316</v>
      </c>
      <c r="T595" s="246" t="s">
        <v>2318</v>
      </c>
      <c r="U595" s="246" t="s">
        <v>237</v>
      </c>
      <c r="V595" s="246" t="s">
        <v>2319</v>
      </c>
    </row>
    <row r="596" spans="18:22" ht="15.75">
      <c r="R596" s="245" t="s">
        <v>2321</v>
      </c>
      <c r="S596" s="244" t="s">
        <v>2320</v>
      </c>
      <c r="T596" s="246" t="s">
        <v>2322</v>
      </c>
      <c r="U596" s="246" t="s">
        <v>237</v>
      </c>
      <c r="V596" s="246" t="s">
        <v>2323</v>
      </c>
    </row>
    <row r="597" spans="18:22" ht="15.75">
      <c r="R597" s="245" t="s">
        <v>2325</v>
      </c>
      <c r="S597" s="244" t="s">
        <v>2324</v>
      </c>
      <c r="T597" s="246" t="s">
        <v>2326</v>
      </c>
      <c r="U597" s="246" t="s">
        <v>237</v>
      </c>
      <c r="V597" s="246" t="s">
        <v>2327</v>
      </c>
    </row>
    <row r="598" spans="18:22" ht="15.75">
      <c r="R598" s="245" t="s">
        <v>2329</v>
      </c>
      <c r="S598" s="244" t="s">
        <v>2328</v>
      </c>
      <c r="T598" s="246" t="s">
        <v>2330</v>
      </c>
      <c r="U598" s="246" t="s">
        <v>237</v>
      </c>
      <c r="V598" s="246" t="s">
        <v>2331</v>
      </c>
    </row>
    <row r="599" spans="18:22" ht="15.75">
      <c r="R599" s="245" t="s">
        <v>2333</v>
      </c>
      <c r="S599" s="244" t="s">
        <v>2332</v>
      </c>
      <c r="T599" s="246" t="s">
        <v>2334</v>
      </c>
      <c r="U599" s="246" t="s">
        <v>237</v>
      </c>
      <c r="V599" s="246" t="s">
        <v>2335</v>
      </c>
    </row>
    <row r="600" spans="18:22" ht="15.75">
      <c r="R600" s="245" t="s">
        <v>2337</v>
      </c>
      <c r="S600" s="244" t="s">
        <v>2336</v>
      </c>
      <c r="T600" s="246" t="s">
        <v>2338</v>
      </c>
      <c r="U600" s="246" t="s">
        <v>237</v>
      </c>
      <c r="V600" s="246" t="s">
        <v>2339</v>
      </c>
    </row>
    <row r="601" spans="18:22" ht="15.75">
      <c r="R601" s="245" t="s">
        <v>2341</v>
      </c>
      <c r="S601" s="244" t="s">
        <v>2340</v>
      </c>
      <c r="T601" s="246" t="s">
        <v>2342</v>
      </c>
      <c r="U601" s="246" t="s">
        <v>237</v>
      </c>
      <c r="V601" s="246" t="s">
        <v>2343</v>
      </c>
    </row>
    <row r="602" spans="18:22" ht="15.75">
      <c r="R602" s="245" t="s">
        <v>2345</v>
      </c>
      <c r="S602" s="244" t="s">
        <v>2344</v>
      </c>
      <c r="T602" s="246" t="s">
        <v>2346</v>
      </c>
      <c r="U602" s="246" t="s">
        <v>237</v>
      </c>
      <c r="V602" s="246" t="s">
        <v>2347</v>
      </c>
    </row>
    <row r="603" spans="18:22" ht="15.75">
      <c r="R603" s="245" t="s">
        <v>2349</v>
      </c>
      <c r="S603" s="244" t="s">
        <v>2348</v>
      </c>
      <c r="T603" s="246" t="s">
        <v>2350</v>
      </c>
      <c r="U603" s="246" t="s">
        <v>237</v>
      </c>
      <c r="V603" s="246" t="s">
        <v>2351</v>
      </c>
    </row>
    <row r="604" spans="18:22" ht="15.75">
      <c r="R604" s="245" t="s">
        <v>2353</v>
      </c>
      <c r="S604" s="244" t="s">
        <v>2352</v>
      </c>
      <c r="T604" s="246" t="s">
        <v>2354</v>
      </c>
      <c r="U604" s="246" t="s">
        <v>237</v>
      </c>
      <c r="V604" s="246" t="s">
        <v>2355</v>
      </c>
    </row>
    <row r="605" spans="18:22" ht="15.75">
      <c r="R605" s="245" t="s">
        <v>2357</v>
      </c>
      <c r="S605" s="244" t="s">
        <v>2356</v>
      </c>
      <c r="T605" s="246" t="s">
        <v>2358</v>
      </c>
      <c r="U605" s="246" t="s">
        <v>237</v>
      </c>
      <c r="V605" s="246" t="s">
        <v>2359</v>
      </c>
    </row>
    <row r="606" spans="18:22" ht="15.75">
      <c r="R606" s="245" t="s">
        <v>2361</v>
      </c>
      <c r="S606" s="244" t="s">
        <v>2360</v>
      </c>
      <c r="T606" s="246" t="s">
        <v>2362</v>
      </c>
      <c r="U606" s="246" t="s">
        <v>237</v>
      </c>
      <c r="V606" s="246" t="s">
        <v>2363</v>
      </c>
    </row>
    <row r="607" spans="18:22" ht="15.75">
      <c r="R607" s="245" t="s">
        <v>2365</v>
      </c>
      <c r="S607" s="244" t="s">
        <v>2364</v>
      </c>
      <c r="T607" s="246" t="s">
        <v>2366</v>
      </c>
      <c r="U607" s="246" t="s">
        <v>237</v>
      </c>
      <c r="V607" s="246" t="s">
        <v>2367</v>
      </c>
    </row>
    <row r="608" spans="18:22" ht="15.75">
      <c r="R608" s="245" t="s">
        <v>2369</v>
      </c>
      <c r="S608" s="244" t="s">
        <v>2368</v>
      </c>
      <c r="T608" s="246" t="s">
        <v>2370</v>
      </c>
      <c r="U608" s="246" t="s">
        <v>237</v>
      </c>
      <c r="V608" s="246" t="s">
        <v>2371</v>
      </c>
    </row>
    <row r="609" spans="18:22" ht="15.75">
      <c r="R609" s="245" t="s">
        <v>2373</v>
      </c>
      <c r="S609" s="244" t="s">
        <v>2372</v>
      </c>
      <c r="T609" s="246" t="s">
        <v>2374</v>
      </c>
      <c r="U609" s="246" t="s">
        <v>237</v>
      </c>
      <c r="V609" s="246" t="s">
        <v>2375</v>
      </c>
    </row>
    <row r="610" spans="18:22" ht="15.75">
      <c r="R610" s="245" t="s">
        <v>2377</v>
      </c>
      <c r="S610" s="244" t="s">
        <v>2376</v>
      </c>
      <c r="T610" s="246" t="s">
        <v>2378</v>
      </c>
      <c r="U610" s="246" t="s">
        <v>237</v>
      </c>
      <c r="V610" s="246" t="s">
        <v>2379</v>
      </c>
    </row>
    <row r="611" spans="18:22" ht="15.75">
      <c r="R611" s="245" t="s">
        <v>2381</v>
      </c>
      <c r="S611" s="244" t="s">
        <v>2380</v>
      </c>
      <c r="T611" s="246" t="s">
        <v>2382</v>
      </c>
      <c r="U611" s="246" t="s">
        <v>237</v>
      </c>
      <c r="V611" s="246" t="s">
        <v>2383</v>
      </c>
    </row>
    <row r="612" spans="18:22" ht="15.75">
      <c r="R612" s="245" t="s">
        <v>2385</v>
      </c>
      <c r="S612" s="244" t="s">
        <v>2384</v>
      </c>
      <c r="T612" s="246" t="s">
        <v>2386</v>
      </c>
      <c r="U612" s="246" t="s">
        <v>237</v>
      </c>
      <c r="V612" s="246" t="s">
        <v>2387</v>
      </c>
    </row>
    <row r="613" spans="18:22" ht="15.75">
      <c r="R613" s="245" t="s">
        <v>2389</v>
      </c>
      <c r="S613" s="244" t="s">
        <v>2388</v>
      </c>
      <c r="T613" s="246" t="s">
        <v>2390</v>
      </c>
      <c r="U613" s="246" t="s">
        <v>237</v>
      </c>
      <c r="V613" s="246" t="s">
        <v>2391</v>
      </c>
    </row>
    <row r="614" spans="18:22" ht="15.75">
      <c r="R614" s="245" t="s">
        <v>2393</v>
      </c>
      <c r="S614" s="244" t="s">
        <v>2392</v>
      </c>
      <c r="T614" s="246" t="s">
        <v>2394</v>
      </c>
      <c r="U614" s="246" t="s">
        <v>237</v>
      </c>
      <c r="V614" s="246" t="s">
        <v>2395</v>
      </c>
    </row>
    <row r="615" spans="18:22" ht="15.75">
      <c r="R615" s="245" t="s">
        <v>2397</v>
      </c>
      <c r="S615" s="244" t="s">
        <v>2396</v>
      </c>
      <c r="T615" s="246" t="s">
        <v>2398</v>
      </c>
      <c r="U615" s="246" t="s">
        <v>237</v>
      </c>
      <c r="V615" s="246" t="s">
        <v>2399</v>
      </c>
    </row>
    <row r="616" spans="18:22" ht="15.75">
      <c r="R616" s="245" t="s">
        <v>2401</v>
      </c>
      <c r="S616" s="244" t="s">
        <v>2400</v>
      </c>
      <c r="T616" s="246" t="s">
        <v>2402</v>
      </c>
      <c r="U616" s="246" t="s">
        <v>237</v>
      </c>
      <c r="V616" s="246" t="s">
        <v>2403</v>
      </c>
    </row>
    <row r="617" spans="18:22" ht="15.75">
      <c r="R617" s="245" t="s">
        <v>2405</v>
      </c>
      <c r="S617" s="244" t="s">
        <v>2404</v>
      </c>
      <c r="T617" s="246" t="s">
        <v>2406</v>
      </c>
      <c r="U617" s="246" t="s">
        <v>237</v>
      </c>
      <c r="V617" s="246" t="s">
        <v>2407</v>
      </c>
    </row>
    <row r="618" spans="18:22" ht="15.75">
      <c r="R618" s="245" t="s">
        <v>2409</v>
      </c>
      <c r="S618" s="244" t="s">
        <v>2408</v>
      </c>
      <c r="T618" s="246" t="s">
        <v>2410</v>
      </c>
      <c r="U618" s="246" t="s">
        <v>237</v>
      </c>
      <c r="V618" s="246" t="s">
        <v>2411</v>
      </c>
    </row>
    <row r="619" spans="18:22" ht="15.75">
      <c r="R619" s="245" t="s">
        <v>2413</v>
      </c>
      <c r="S619" s="244" t="s">
        <v>2412</v>
      </c>
      <c r="T619" s="246" t="s">
        <v>2414</v>
      </c>
      <c r="U619" s="246" t="s">
        <v>237</v>
      </c>
      <c r="V619" s="246" t="s">
        <v>2415</v>
      </c>
    </row>
    <row r="620" spans="18:22" ht="15.75">
      <c r="R620" s="245" t="s">
        <v>2417</v>
      </c>
      <c r="S620" s="244" t="s">
        <v>2416</v>
      </c>
      <c r="T620" s="246" t="s">
        <v>2418</v>
      </c>
      <c r="U620" s="246" t="s">
        <v>237</v>
      </c>
      <c r="V620" s="246" t="s">
        <v>2419</v>
      </c>
    </row>
    <row r="621" spans="18:22" ht="15.75">
      <c r="R621" s="245" t="s">
        <v>2421</v>
      </c>
      <c r="S621" s="244" t="s">
        <v>2420</v>
      </c>
      <c r="T621" s="246" t="s">
        <v>2422</v>
      </c>
      <c r="U621" s="246" t="s">
        <v>237</v>
      </c>
      <c r="V621" s="246" t="s">
        <v>2423</v>
      </c>
    </row>
    <row r="622" spans="18:22" ht="15.75">
      <c r="R622" s="245" t="s">
        <v>2425</v>
      </c>
      <c r="S622" s="244" t="s">
        <v>2424</v>
      </c>
      <c r="T622" s="246" t="s">
        <v>2426</v>
      </c>
      <c r="U622" s="246" t="s">
        <v>237</v>
      </c>
      <c r="V622" s="246" t="s">
        <v>2427</v>
      </c>
    </row>
    <row r="623" spans="18:22" ht="15.75">
      <c r="R623" s="245" t="s">
        <v>2429</v>
      </c>
      <c r="S623" s="244" t="s">
        <v>2428</v>
      </c>
      <c r="T623" s="246" t="s">
        <v>2430</v>
      </c>
      <c r="U623" s="246" t="s">
        <v>237</v>
      </c>
      <c r="V623" s="246" t="s">
        <v>2431</v>
      </c>
    </row>
    <row r="624" spans="18:22" ht="15.75">
      <c r="R624" s="245" t="s">
        <v>2433</v>
      </c>
      <c r="S624" s="244" t="s">
        <v>2432</v>
      </c>
      <c r="T624" s="246" t="s">
        <v>2434</v>
      </c>
      <c r="U624" s="246" t="s">
        <v>237</v>
      </c>
      <c r="V624" s="246" t="s">
        <v>2435</v>
      </c>
    </row>
    <row r="625" spans="18:22" ht="15.75">
      <c r="R625" s="245" t="s">
        <v>2437</v>
      </c>
      <c r="S625" s="244" t="s">
        <v>2436</v>
      </c>
      <c r="T625" s="246" t="s">
        <v>2438</v>
      </c>
      <c r="U625" s="246" t="s">
        <v>237</v>
      </c>
      <c r="V625" s="246" t="s">
        <v>2439</v>
      </c>
    </row>
    <row r="626" spans="18:22" ht="15.75">
      <c r="R626" s="245" t="s">
        <v>2441</v>
      </c>
      <c r="S626" s="244" t="s">
        <v>2440</v>
      </c>
      <c r="T626" s="246" t="s">
        <v>2442</v>
      </c>
      <c r="U626" s="246" t="s">
        <v>237</v>
      </c>
      <c r="V626" s="246" t="s">
        <v>2443</v>
      </c>
    </row>
    <row r="627" spans="18:22" ht="15.75">
      <c r="R627" s="245" t="s">
        <v>2445</v>
      </c>
      <c r="S627" s="244" t="s">
        <v>2444</v>
      </c>
      <c r="T627" s="246" t="s">
        <v>2446</v>
      </c>
      <c r="U627" s="246" t="s">
        <v>237</v>
      </c>
      <c r="V627" s="246" t="s">
        <v>2447</v>
      </c>
    </row>
    <row r="628" spans="18:22" ht="15.75">
      <c r="R628" s="245" t="s">
        <v>2449</v>
      </c>
      <c r="S628" s="244" t="s">
        <v>2448</v>
      </c>
      <c r="T628" s="246" t="s">
        <v>2450</v>
      </c>
      <c r="U628" s="246" t="s">
        <v>237</v>
      </c>
      <c r="V628" s="246" t="s">
        <v>2451</v>
      </c>
    </row>
    <row r="629" spans="18:22" ht="15.75">
      <c r="R629" s="245" t="s">
        <v>2453</v>
      </c>
      <c r="S629" s="244" t="s">
        <v>2452</v>
      </c>
      <c r="T629" s="246" t="s">
        <v>2454</v>
      </c>
      <c r="U629" s="246" t="s">
        <v>237</v>
      </c>
      <c r="V629" s="246" t="s">
        <v>2455</v>
      </c>
    </row>
    <row r="630" spans="18:22" ht="15.75">
      <c r="R630" s="245" t="s">
        <v>2457</v>
      </c>
      <c r="S630" s="244" t="s">
        <v>2456</v>
      </c>
      <c r="T630" s="246" t="s">
        <v>2458</v>
      </c>
      <c r="U630" s="246" t="s">
        <v>237</v>
      </c>
      <c r="V630" s="246" t="s">
        <v>2459</v>
      </c>
    </row>
    <row r="631" spans="18:22" ht="15.75">
      <c r="R631" s="245" t="s">
        <v>2461</v>
      </c>
      <c r="S631" s="244" t="s">
        <v>2460</v>
      </c>
      <c r="T631" s="246" t="s">
        <v>2462</v>
      </c>
      <c r="U631" s="246" t="s">
        <v>237</v>
      </c>
      <c r="V631" s="246" t="s">
        <v>2463</v>
      </c>
    </row>
    <row r="632" spans="18:22" ht="15.75">
      <c r="R632" s="245" t="s">
        <v>2465</v>
      </c>
      <c r="S632" s="244" t="s">
        <v>2464</v>
      </c>
      <c r="T632" s="246" t="s">
        <v>2466</v>
      </c>
      <c r="U632" s="246" t="s">
        <v>237</v>
      </c>
      <c r="V632" s="246" t="s">
        <v>2467</v>
      </c>
    </row>
    <row r="633" spans="18:22" ht="15.75">
      <c r="R633" s="245" t="s">
        <v>2469</v>
      </c>
      <c r="S633" s="244" t="s">
        <v>2468</v>
      </c>
      <c r="T633" s="246" t="s">
        <v>2470</v>
      </c>
      <c r="U633" s="246" t="s">
        <v>237</v>
      </c>
      <c r="V633" s="246" t="s">
        <v>2471</v>
      </c>
    </row>
    <row r="634" spans="18:22" ht="15.75">
      <c r="R634" s="245" t="s">
        <v>2473</v>
      </c>
      <c r="S634" s="244" t="s">
        <v>2472</v>
      </c>
      <c r="T634" s="246" t="s">
        <v>2474</v>
      </c>
      <c r="U634" s="246" t="s">
        <v>237</v>
      </c>
      <c r="V634" s="246" t="s">
        <v>2475</v>
      </c>
    </row>
    <row r="635" spans="18:22" ht="15.75">
      <c r="R635" s="245" t="s">
        <v>2477</v>
      </c>
      <c r="S635" s="244" t="s">
        <v>2476</v>
      </c>
      <c r="T635" s="246" t="s">
        <v>2478</v>
      </c>
      <c r="U635" s="246" t="s">
        <v>237</v>
      </c>
      <c r="V635" s="246" t="s">
        <v>2479</v>
      </c>
    </row>
    <row r="636" spans="18:22" ht="15.75">
      <c r="R636" s="245" t="s">
        <v>2481</v>
      </c>
      <c r="S636" s="244" t="s">
        <v>2480</v>
      </c>
      <c r="T636" s="246" t="s">
        <v>2482</v>
      </c>
      <c r="U636" s="246" t="s">
        <v>237</v>
      </c>
      <c r="V636" s="246" t="s">
        <v>2483</v>
      </c>
    </row>
    <row r="637" spans="18:22" ht="15.75">
      <c r="R637" s="245" t="s">
        <v>2485</v>
      </c>
      <c r="S637" s="244" t="s">
        <v>2484</v>
      </c>
      <c r="T637" s="246" t="s">
        <v>2486</v>
      </c>
      <c r="U637" s="246" t="s">
        <v>237</v>
      </c>
      <c r="V637" s="246" t="s">
        <v>2487</v>
      </c>
    </row>
    <row r="638" spans="18:22" ht="15.75">
      <c r="R638" s="245" t="s">
        <v>2489</v>
      </c>
      <c r="S638" s="244" t="s">
        <v>2488</v>
      </c>
      <c r="T638" s="246" t="s">
        <v>2490</v>
      </c>
      <c r="U638" s="246" t="s">
        <v>237</v>
      </c>
      <c r="V638" s="246" t="s">
        <v>2491</v>
      </c>
    </row>
    <row r="639" spans="18:22" ht="15.75">
      <c r="R639" s="245" t="s">
        <v>2493</v>
      </c>
      <c r="S639" s="244" t="s">
        <v>2492</v>
      </c>
      <c r="T639" s="246" t="s">
        <v>2494</v>
      </c>
      <c r="U639" s="246" t="s">
        <v>237</v>
      </c>
      <c r="V639" s="246" t="s">
        <v>2495</v>
      </c>
    </row>
    <row r="640" spans="18:22" ht="15.75">
      <c r="R640" s="245" t="s">
        <v>2497</v>
      </c>
      <c r="S640" s="244" t="s">
        <v>2496</v>
      </c>
      <c r="T640" s="246" t="s">
        <v>2498</v>
      </c>
      <c r="U640" s="246" t="s">
        <v>237</v>
      </c>
      <c r="V640" s="246" t="s">
        <v>2499</v>
      </c>
    </row>
    <row r="641" spans="18:22" ht="15.75">
      <c r="R641" s="245" t="s">
        <v>2501</v>
      </c>
      <c r="S641" s="244" t="s">
        <v>2500</v>
      </c>
      <c r="T641" s="246" t="s">
        <v>2502</v>
      </c>
      <c r="U641" s="246" t="s">
        <v>237</v>
      </c>
      <c r="V641" s="246" t="s">
        <v>2503</v>
      </c>
    </row>
    <row r="642" spans="18:22" ht="15.75">
      <c r="R642" s="245" t="s">
        <v>2505</v>
      </c>
      <c r="S642" s="244" t="s">
        <v>2504</v>
      </c>
      <c r="T642" s="246" t="s">
        <v>2506</v>
      </c>
      <c r="U642" s="246" t="s">
        <v>237</v>
      </c>
      <c r="V642" s="246" t="s">
        <v>2507</v>
      </c>
    </row>
    <row r="643" spans="18:22" ht="15.75">
      <c r="R643" s="245" t="s">
        <v>2509</v>
      </c>
      <c r="S643" s="244" t="s">
        <v>2508</v>
      </c>
      <c r="T643" s="246" t="s">
        <v>2510</v>
      </c>
      <c r="U643" s="246" t="s">
        <v>237</v>
      </c>
      <c r="V643" s="246" t="s">
        <v>2511</v>
      </c>
    </row>
    <row r="644" spans="18:22" ht="15.75">
      <c r="R644" s="245" t="s">
        <v>2513</v>
      </c>
      <c r="S644" s="244" t="s">
        <v>2512</v>
      </c>
      <c r="T644" s="246" t="s">
        <v>2514</v>
      </c>
      <c r="U644" s="246" t="s">
        <v>237</v>
      </c>
      <c r="V644" s="246" t="s">
        <v>2515</v>
      </c>
    </row>
    <row r="645" spans="18:22" ht="15.75">
      <c r="R645" s="245" t="s">
        <v>2517</v>
      </c>
      <c r="S645" s="244" t="s">
        <v>2516</v>
      </c>
      <c r="T645" s="246" t="s">
        <v>2518</v>
      </c>
      <c r="U645" s="246" t="s">
        <v>237</v>
      </c>
      <c r="V645" s="246" t="s">
        <v>2519</v>
      </c>
    </row>
    <row r="646" spans="18:22" ht="15.75">
      <c r="R646" s="245" t="s">
        <v>2521</v>
      </c>
      <c r="S646" s="244" t="s">
        <v>2520</v>
      </c>
      <c r="T646" s="246" t="s">
        <v>2522</v>
      </c>
      <c r="U646" s="246" t="s">
        <v>237</v>
      </c>
      <c r="V646" s="246" t="s">
        <v>2523</v>
      </c>
    </row>
    <row r="647" spans="18:22" ht="15.75">
      <c r="R647" s="245" t="s">
        <v>2525</v>
      </c>
      <c r="S647" s="244" t="s">
        <v>2524</v>
      </c>
      <c r="T647" s="246" t="s">
        <v>2526</v>
      </c>
      <c r="U647" s="246" t="s">
        <v>237</v>
      </c>
      <c r="V647" s="246" t="s">
        <v>2527</v>
      </c>
    </row>
    <row r="648" spans="18:22" ht="15.75">
      <c r="R648" s="245" t="s">
        <v>2529</v>
      </c>
      <c r="S648" s="244" t="s">
        <v>2528</v>
      </c>
      <c r="T648" s="246" t="s">
        <v>2530</v>
      </c>
      <c r="U648" s="246" t="s">
        <v>237</v>
      </c>
      <c r="V648" s="246" t="s">
        <v>2531</v>
      </c>
    </row>
    <row r="649" spans="18:22" ht="15.75">
      <c r="R649" s="245" t="s">
        <v>2533</v>
      </c>
      <c r="S649" s="244" t="s">
        <v>2532</v>
      </c>
      <c r="T649" s="246" t="s">
        <v>2534</v>
      </c>
      <c r="U649" s="246" t="s">
        <v>237</v>
      </c>
      <c r="V649" s="246" t="s">
        <v>2535</v>
      </c>
    </row>
    <row r="650" spans="18:22" ht="15.75">
      <c r="R650" s="245" t="s">
        <v>2537</v>
      </c>
      <c r="S650" s="244" t="s">
        <v>2536</v>
      </c>
      <c r="T650" s="246" t="s">
        <v>2538</v>
      </c>
      <c r="U650" s="246" t="s">
        <v>237</v>
      </c>
      <c r="V650" s="246" t="s">
        <v>2539</v>
      </c>
    </row>
    <row r="651" spans="18:22" ht="15.75">
      <c r="R651" s="245" t="s">
        <v>2541</v>
      </c>
      <c r="S651" s="244" t="s">
        <v>2540</v>
      </c>
      <c r="T651" s="246" t="s">
        <v>2542</v>
      </c>
      <c r="U651" s="246" t="s">
        <v>237</v>
      </c>
      <c r="V651" s="246" t="s">
        <v>2543</v>
      </c>
    </row>
    <row r="652" spans="18:22" ht="15.75">
      <c r="R652" s="245" t="s">
        <v>2545</v>
      </c>
      <c r="S652" s="244" t="s">
        <v>2544</v>
      </c>
      <c r="T652" s="246" t="s">
        <v>2546</v>
      </c>
      <c r="U652" s="246" t="s">
        <v>237</v>
      </c>
      <c r="V652" s="246" t="s">
        <v>2547</v>
      </c>
    </row>
    <row r="653" spans="18:22" ht="15.75">
      <c r="R653" s="245" t="s">
        <v>2549</v>
      </c>
      <c r="S653" s="244" t="s">
        <v>2548</v>
      </c>
      <c r="T653" s="246" t="s">
        <v>2550</v>
      </c>
      <c r="U653" s="246" t="s">
        <v>237</v>
      </c>
      <c r="V653" s="246" t="s">
        <v>2551</v>
      </c>
    </row>
    <row r="654" spans="18:22" ht="15.75">
      <c r="R654" s="245" t="s">
        <v>2553</v>
      </c>
      <c r="S654" s="244" t="s">
        <v>2552</v>
      </c>
      <c r="T654" s="246" t="s">
        <v>2554</v>
      </c>
      <c r="U654" s="246" t="s">
        <v>237</v>
      </c>
      <c r="V654" s="246" t="s">
        <v>2555</v>
      </c>
    </row>
    <row r="655" spans="18:22" ht="15.75">
      <c r="R655" s="245" t="s">
        <v>2557</v>
      </c>
      <c r="S655" s="244" t="s">
        <v>2556</v>
      </c>
      <c r="T655" s="246" t="s">
        <v>2558</v>
      </c>
      <c r="U655" s="246" t="s">
        <v>237</v>
      </c>
      <c r="V655" s="246" t="s">
        <v>2559</v>
      </c>
    </row>
    <row r="656" spans="18:22" ht="15.75">
      <c r="R656" s="245" t="s">
        <v>2561</v>
      </c>
      <c r="S656" s="244" t="s">
        <v>2560</v>
      </c>
      <c r="T656" s="246" t="s">
        <v>2562</v>
      </c>
      <c r="U656" s="246" t="s">
        <v>237</v>
      </c>
      <c r="V656" s="246" t="s">
        <v>2563</v>
      </c>
    </row>
    <row r="657" spans="18:22" ht="15.75">
      <c r="R657" s="245" t="s">
        <v>2565</v>
      </c>
      <c r="S657" s="244" t="s">
        <v>2564</v>
      </c>
      <c r="T657" s="246" t="s">
        <v>2566</v>
      </c>
      <c r="U657" s="246" t="s">
        <v>237</v>
      </c>
      <c r="V657" s="246" t="s">
        <v>2567</v>
      </c>
    </row>
    <row r="658" spans="18:22" ht="15.75">
      <c r="R658" s="245" t="s">
        <v>2569</v>
      </c>
      <c r="S658" s="244" t="s">
        <v>2568</v>
      </c>
      <c r="T658" s="246" t="s">
        <v>2570</v>
      </c>
      <c r="U658" s="246" t="s">
        <v>237</v>
      </c>
      <c r="V658" s="246" t="s">
        <v>2571</v>
      </c>
    </row>
    <row r="659" spans="18:22" ht="15.75">
      <c r="R659" s="245" t="s">
        <v>2573</v>
      </c>
      <c r="S659" s="244" t="s">
        <v>2572</v>
      </c>
      <c r="T659" s="246" t="s">
        <v>2574</v>
      </c>
      <c r="U659" s="246" t="s">
        <v>237</v>
      </c>
      <c r="V659" s="246" t="s">
        <v>2575</v>
      </c>
    </row>
    <row r="660" spans="18:22" ht="15.75">
      <c r="R660" s="245" t="s">
        <v>2577</v>
      </c>
      <c r="S660" s="244" t="s">
        <v>2576</v>
      </c>
      <c r="T660" s="246" t="s">
        <v>2578</v>
      </c>
      <c r="U660" s="246" t="s">
        <v>237</v>
      </c>
      <c r="V660" s="246" t="s">
        <v>2579</v>
      </c>
    </row>
    <row r="661" spans="18:22" ht="15.75">
      <c r="R661" s="245" t="s">
        <v>2581</v>
      </c>
      <c r="S661" s="244" t="s">
        <v>2580</v>
      </c>
      <c r="T661" s="246" t="s">
        <v>2582</v>
      </c>
      <c r="U661" s="246" t="s">
        <v>237</v>
      </c>
      <c r="V661" s="246" t="s">
        <v>2583</v>
      </c>
    </row>
    <row r="662" spans="18:22" ht="15.75">
      <c r="R662" s="245" t="s">
        <v>2585</v>
      </c>
      <c r="S662" s="244" t="s">
        <v>2584</v>
      </c>
      <c r="T662" s="246" t="s">
        <v>2586</v>
      </c>
      <c r="U662" s="246" t="s">
        <v>237</v>
      </c>
      <c r="V662" s="246" t="s">
        <v>2587</v>
      </c>
    </row>
    <row r="663" spans="18:22" ht="15.75">
      <c r="R663" s="245" t="s">
        <v>2589</v>
      </c>
      <c r="S663" s="244" t="s">
        <v>2588</v>
      </c>
      <c r="T663" s="246" t="s">
        <v>2590</v>
      </c>
      <c r="U663" s="246" t="s">
        <v>237</v>
      </c>
      <c r="V663" s="246" t="s">
        <v>2591</v>
      </c>
    </row>
    <row r="664" spans="18:22" ht="15.75">
      <c r="R664" s="245" t="s">
        <v>2593</v>
      </c>
      <c r="S664" s="244" t="s">
        <v>2592</v>
      </c>
      <c r="T664" s="246" t="s">
        <v>2594</v>
      </c>
      <c r="U664" s="246" t="s">
        <v>237</v>
      </c>
      <c r="V664" s="246" t="s">
        <v>2595</v>
      </c>
    </row>
    <row r="665" spans="18:22" ht="15.75">
      <c r="R665" s="245" t="s">
        <v>2597</v>
      </c>
      <c r="S665" s="244" t="s">
        <v>2596</v>
      </c>
      <c r="T665" s="246" t="s">
        <v>2598</v>
      </c>
      <c r="U665" s="246" t="s">
        <v>237</v>
      </c>
      <c r="V665" s="246" t="s">
        <v>2599</v>
      </c>
    </row>
    <row r="666" spans="18:22" ht="15.75">
      <c r="R666" s="245" t="s">
        <v>2601</v>
      </c>
      <c r="S666" s="244" t="s">
        <v>2600</v>
      </c>
      <c r="T666" s="246" t="s">
        <v>2602</v>
      </c>
      <c r="U666" s="246" t="s">
        <v>237</v>
      </c>
      <c r="V666" s="246" t="s">
        <v>2603</v>
      </c>
    </row>
    <row r="667" spans="18:22" ht="15.75">
      <c r="R667" s="245" t="s">
        <v>2605</v>
      </c>
      <c r="S667" s="244" t="s">
        <v>2604</v>
      </c>
      <c r="T667" s="246" t="s">
        <v>2606</v>
      </c>
      <c r="U667" s="246" t="s">
        <v>237</v>
      </c>
      <c r="V667" s="246" t="s">
        <v>2607</v>
      </c>
    </row>
    <row r="668" spans="18:22" ht="15.75">
      <c r="R668" s="245" t="s">
        <v>2609</v>
      </c>
      <c r="S668" s="244" t="s">
        <v>2608</v>
      </c>
      <c r="T668" s="246" t="s">
        <v>2610</v>
      </c>
      <c r="U668" s="246" t="s">
        <v>237</v>
      </c>
      <c r="V668" s="246" t="s">
        <v>2611</v>
      </c>
    </row>
    <row r="669" spans="18:22" ht="15.75">
      <c r="R669" s="245" t="s">
        <v>2613</v>
      </c>
      <c r="S669" s="244" t="s">
        <v>2612</v>
      </c>
      <c r="T669" s="246" t="s">
        <v>2614</v>
      </c>
      <c r="U669" s="246" t="s">
        <v>237</v>
      </c>
      <c r="V669" s="246" t="s">
        <v>2615</v>
      </c>
    </row>
    <row r="670" spans="18:22" ht="15.75">
      <c r="R670" s="245" t="s">
        <v>2617</v>
      </c>
      <c r="S670" s="244" t="s">
        <v>2616</v>
      </c>
      <c r="T670" s="246" t="s">
        <v>2618</v>
      </c>
      <c r="U670" s="246" t="s">
        <v>237</v>
      </c>
      <c r="V670" s="246" t="s">
        <v>2619</v>
      </c>
    </row>
    <row r="671" spans="18:22" ht="15.75">
      <c r="R671" s="245" t="s">
        <v>2621</v>
      </c>
      <c r="S671" s="244" t="s">
        <v>2620</v>
      </c>
      <c r="T671" s="246" t="s">
        <v>2622</v>
      </c>
      <c r="U671" s="246" t="s">
        <v>237</v>
      </c>
      <c r="V671" s="246" t="s">
        <v>2623</v>
      </c>
    </row>
    <row r="672" spans="18:22" ht="15.75">
      <c r="R672" s="245" t="s">
        <v>2625</v>
      </c>
      <c r="S672" s="244" t="s">
        <v>2624</v>
      </c>
      <c r="T672" s="246" t="s">
        <v>2626</v>
      </c>
      <c r="U672" s="246" t="s">
        <v>237</v>
      </c>
      <c r="V672" s="246" t="s">
        <v>2627</v>
      </c>
    </row>
    <row r="673" spans="18:22" ht="15.75">
      <c r="R673" s="245" t="s">
        <v>2629</v>
      </c>
      <c r="S673" s="244" t="s">
        <v>2628</v>
      </c>
      <c r="T673" s="246" t="s">
        <v>2630</v>
      </c>
      <c r="U673" s="246" t="s">
        <v>237</v>
      </c>
      <c r="V673" s="246" t="s">
        <v>2631</v>
      </c>
    </row>
    <row r="674" spans="18:22" ht="15.75">
      <c r="R674" s="245" t="s">
        <v>2633</v>
      </c>
      <c r="S674" s="244" t="s">
        <v>2632</v>
      </c>
      <c r="T674" s="246" t="s">
        <v>2634</v>
      </c>
      <c r="U674" s="246" t="s">
        <v>237</v>
      </c>
      <c r="V674" s="246" t="s">
        <v>2635</v>
      </c>
    </row>
    <row r="675" spans="18:22" ht="15.75">
      <c r="R675" s="245" t="s">
        <v>2637</v>
      </c>
      <c r="S675" s="244" t="s">
        <v>2636</v>
      </c>
      <c r="T675" s="246" t="s">
        <v>2638</v>
      </c>
      <c r="U675" s="246" t="s">
        <v>237</v>
      </c>
      <c r="V675" s="246" t="s">
        <v>2639</v>
      </c>
    </row>
    <row r="676" spans="18:22" ht="15.75">
      <c r="R676" s="245" t="s">
        <v>2641</v>
      </c>
      <c r="S676" s="244" t="s">
        <v>2640</v>
      </c>
      <c r="T676" s="246" t="s">
        <v>2642</v>
      </c>
      <c r="U676" s="246" t="s">
        <v>237</v>
      </c>
      <c r="V676" s="246" t="s">
        <v>2643</v>
      </c>
    </row>
    <row r="677" spans="18:22" ht="15.75">
      <c r="R677" s="245" t="s">
        <v>2645</v>
      </c>
      <c r="S677" s="244" t="s">
        <v>2644</v>
      </c>
      <c r="T677" s="246" t="s">
        <v>2646</v>
      </c>
      <c r="U677" s="246" t="s">
        <v>237</v>
      </c>
      <c r="V677" s="246" t="s">
        <v>2647</v>
      </c>
    </row>
    <row r="678" spans="18:22" ht="15.75">
      <c r="R678" s="245" t="s">
        <v>2649</v>
      </c>
      <c r="S678" s="244" t="s">
        <v>2648</v>
      </c>
      <c r="T678" s="246" t="s">
        <v>2650</v>
      </c>
      <c r="U678" s="246" t="s">
        <v>237</v>
      </c>
      <c r="V678" s="246" t="s">
        <v>2651</v>
      </c>
    </row>
    <row r="679" spans="18:22" ht="15.75">
      <c r="R679" s="245" t="s">
        <v>2653</v>
      </c>
      <c r="S679" s="244" t="s">
        <v>2652</v>
      </c>
      <c r="T679" s="246" t="s">
        <v>2654</v>
      </c>
      <c r="U679" s="246" t="s">
        <v>237</v>
      </c>
      <c r="V679" s="246" t="s">
        <v>2655</v>
      </c>
    </row>
    <row r="680" spans="18:22" ht="15.75">
      <c r="R680" s="245" t="s">
        <v>2657</v>
      </c>
      <c r="S680" s="244" t="s">
        <v>2656</v>
      </c>
      <c r="T680" s="246" t="s">
        <v>2658</v>
      </c>
      <c r="U680" s="246" t="s">
        <v>237</v>
      </c>
      <c r="V680" s="246" t="s">
        <v>2659</v>
      </c>
    </row>
    <row r="681" spans="18:22" ht="15.75">
      <c r="R681" s="245" t="s">
        <v>2661</v>
      </c>
      <c r="S681" s="244" t="s">
        <v>2660</v>
      </c>
      <c r="T681" s="246" t="s">
        <v>2662</v>
      </c>
      <c r="U681" s="246" t="s">
        <v>237</v>
      </c>
      <c r="V681" s="246" t="s">
        <v>2663</v>
      </c>
    </row>
    <row r="682" spans="18:22" ht="15.75">
      <c r="R682" s="245" t="s">
        <v>2665</v>
      </c>
      <c r="S682" s="244" t="s">
        <v>2664</v>
      </c>
      <c r="T682" s="246" t="s">
        <v>2666</v>
      </c>
      <c r="U682" s="246" t="s">
        <v>237</v>
      </c>
      <c r="V682" s="246" t="s">
        <v>2667</v>
      </c>
    </row>
    <row r="683" spans="18:22" ht="15.75">
      <c r="R683" s="245" t="s">
        <v>2669</v>
      </c>
      <c r="S683" s="244" t="s">
        <v>2668</v>
      </c>
      <c r="T683" s="246" t="s">
        <v>2670</v>
      </c>
      <c r="U683" s="246" t="s">
        <v>237</v>
      </c>
      <c r="V683" s="246" t="s">
        <v>2671</v>
      </c>
    </row>
    <row r="684" spans="18:22" ht="15.75">
      <c r="R684" s="245" t="s">
        <v>2673</v>
      </c>
      <c r="S684" s="244" t="s">
        <v>2672</v>
      </c>
      <c r="T684" s="246" t="s">
        <v>2674</v>
      </c>
      <c r="U684" s="246" t="s">
        <v>237</v>
      </c>
      <c r="V684" s="246" t="s">
        <v>2675</v>
      </c>
    </row>
    <row r="685" spans="18:22" ht="15.75">
      <c r="R685" s="245" t="s">
        <v>2677</v>
      </c>
      <c r="S685" s="244" t="s">
        <v>2676</v>
      </c>
      <c r="T685" s="246" t="s">
        <v>2678</v>
      </c>
      <c r="U685" s="246" t="s">
        <v>237</v>
      </c>
      <c r="V685" s="246" t="s">
        <v>2679</v>
      </c>
    </row>
    <row r="686" spans="18:22" ht="15.75">
      <c r="R686" s="245" t="s">
        <v>2681</v>
      </c>
      <c r="S686" s="244" t="s">
        <v>2680</v>
      </c>
      <c r="T686" s="246" t="s">
        <v>2682</v>
      </c>
      <c r="U686" s="246" t="s">
        <v>237</v>
      </c>
      <c r="V686" s="246" t="s">
        <v>2683</v>
      </c>
    </row>
    <row r="687" spans="18:22" ht="15.75">
      <c r="R687" s="245" t="s">
        <v>2685</v>
      </c>
      <c r="S687" s="244" t="s">
        <v>2684</v>
      </c>
      <c r="T687" s="246" t="s">
        <v>2686</v>
      </c>
      <c r="U687" s="246" t="s">
        <v>237</v>
      </c>
      <c r="V687" s="246" t="s">
        <v>2687</v>
      </c>
    </row>
    <row r="688" spans="18:22" ht="15.75">
      <c r="R688" s="245" t="s">
        <v>2689</v>
      </c>
      <c r="S688" s="244" t="s">
        <v>2688</v>
      </c>
      <c r="T688" s="246" t="s">
        <v>2690</v>
      </c>
      <c r="U688" s="246" t="s">
        <v>237</v>
      </c>
      <c r="V688" s="246" t="s">
        <v>2691</v>
      </c>
    </row>
    <row r="689" spans="18:22" ht="15.75">
      <c r="R689" s="245" t="s">
        <v>2693</v>
      </c>
      <c r="S689" s="244" t="s">
        <v>2692</v>
      </c>
      <c r="T689" s="246" t="s">
        <v>2694</v>
      </c>
      <c r="U689" s="246" t="s">
        <v>237</v>
      </c>
      <c r="V689" s="246" t="s">
        <v>2695</v>
      </c>
    </row>
    <row r="690" spans="18:22" ht="15.75">
      <c r="R690" s="245" t="s">
        <v>2697</v>
      </c>
      <c r="S690" s="244" t="s">
        <v>2696</v>
      </c>
      <c r="T690" s="246" t="s">
        <v>2698</v>
      </c>
      <c r="U690" s="246" t="s">
        <v>237</v>
      </c>
      <c r="V690" s="246" t="s">
        <v>2699</v>
      </c>
    </row>
    <row r="691" spans="18:22" ht="15.75">
      <c r="R691" s="245" t="s">
        <v>2701</v>
      </c>
      <c r="S691" s="244" t="s">
        <v>2700</v>
      </c>
      <c r="T691" s="246" t="s">
        <v>2702</v>
      </c>
      <c r="U691" s="246" t="s">
        <v>237</v>
      </c>
      <c r="V691" s="246" t="s">
        <v>2703</v>
      </c>
    </row>
    <row r="692" spans="18:22" ht="15.75">
      <c r="R692" s="245" t="s">
        <v>2705</v>
      </c>
      <c r="S692" s="244" t="s">
        <v>2704</v>
      </c>
      <c r="T692" s="246" t="s">
        <v>2706</v>
      </c>
      <c r="U692" s="246" t="s">
        <v>237</v>
      </c>
      <c r="V692" s="246" t="s">
        <v>2707</v>
      </c>
    </row>
    <row r="693" spans="18:22" ht="15.75">
      <c r="R693" s="245" t="s">
        <v>2709</v>
      </c>
      <c r="S693" s="244" t="s">
        <v>2708</v>
      </c>
      <c r="T693" s="246" t="s">
        <v>2710</v>
      </c>
      <c r="U693" s="246" t="s">
        <v>237</v>
      </c>
      <c r="V693" s="246" t="s">
        <v>2711</v>
      </c>
    </row>
    <row r="694" spans="18:22" ht="15.75">
      <c r="R694" s="245" t="s">
        <v>2713</v>
      </c>
      <c r="S694" s="244" t="s">
        <v>2712</v>
      </c>
      <c r="T694" s="246" t="s">
        <v>2714</v>
      </c>
      <c r="U694" s="246" t="s">
        <v>237</v>
      </c>
      <c r="V694" s="246" t="s">
        <v>2715</v>
      </c>
    </row>
    <row r="695" spans="18:22" ht="15.75">
      <c r="R695" s="245" t="s">
        <v>2717</v>
      </c>
      <c r="S695" s="244" t="s">
        <v>2716</v>
      </c>
      <c r="T695" s="246" t="s">
        <v>2718</v>
      </c>
      <c r="U695" s="246" t="s">
        <v>237</v>
      </c>
      <c r="V695" s="246" t="s">
        <v>2719</v>
      </c>
    </row>
    <row r="696" spans="18:22" ht="15.75">
      <c r="R696" s="245" t="s">
        <v>2721</v>
      </c>
      <c r="S696" s="244" t="s">
        <v>2720</v>
      </c>
      <c r="T696" s="246" t="s">
        <v>2722</v>
      </c>
      <c r="U696" s="246" t="s">
        <v>237</v>
      </c>
      <c r="V696" s="246" t="s">
        <v>2723</v>
      </c>
    </row>
    <row r="697" spans="18:22" ht="15.75">
      <c r="R697" s="245" t="s">
        <v>2725</v>
      </c>
      <c r="S697" s="244" t="s">
        <v>2724</v>
      </c>
      <c r="T697" s="246" t="s">
        <v>2726</v>
      </c>
      <c r="U697" s="246" t="s">
        <v>237</v>
      </c>
      <c r="V697" s="246" t="s">
        <v>2727</v>
      </c>
    </row>
    <row r="698" spans="18:22" ht="15.75">
      <c r="R698" s="245" t="s">
        <v>2729</v>
      </c>
      <c r="S698" s="244" t="s">
        <v>2728</v>
      </c>
      <c r="T698" s="246" t="s">
        <v>2730</v>
      </c>
      <c r="U698" s="246" t="s">
        <v>237</v>
      </c>
      <c r="V698" s="246" t="s">
        <v>2731</v>
      </c>
    </row>
    <row r="699" spans="18:22" ht="15.75">
      <c r="R699" s="245" t="s">
        <v>2733</v>
      </c>
      <c r="S699" s="244" t="s">
        <v>2732</v>
      </c>
      <c r="T699" s="246" t="s">
        <v>2734</v>
      </c>
      <c r="U699" s="246" t="s">
        <v>237</v>
      </c>
      <c r="V699" s="246" t="s">
        <v>2735</v>
      </c>
    </row>
    <row r="700" spans="18:22" ht="15.75">
      <c r="R700" s="245" t="s">
        <v>2737</v>
      </c>
      <c r="S700" s="244" t="s">
        <v>2736</v>
      </c>
      <c r="T700" s="246" t="s">
        <v>2738</v>
      </c>
      <c r="U700" s="246" t="s">
        <v>237</v>
      </c>
      <c r="V700" s="246" t="s">
        <v>2739</v>
      </c>
    </row>
    <row r="701" spans="18:22" ht="15.75">
      <c r="R701" s="245" t="s">
        <v>2741</v>
      </c>
      <c r="S701" s="244" t="s">
        <v>2740</v>
      </c>
      <c r="T701" s="246" t="s">
        <v>2742</v>
      </c>
      <c r="U701" s="246" t="s">
        <v>237</v>
      </c>
      <c r="V701" s="246" t="s">
        <v>2743</v>
      </c>
    </row>
    <row r="702" spans="18:22" ht="15.75">
      <c r="R702" s="245" t="s">
        <v>2745</v>
      </c>
      <c r="S702" s="244" t="s">
        <v>2744</v>
      </c>
      <c r="T702" s="246" t="s">
        <v>2746</v>
      </c>
      <c r="U702" s="246" t="s">
        <v>237</v>
      </c>
      <c r="V702" s="246" t="s">
        <v>2747</v>
      </c>
    </row>
    <row r="703" spans="18:22" ht="15.75">
      <c r="R703" s="245" t="s">
        <v>2749</v>
      </c>
      <c r="S703" s="244" t="s">
        <v>2748</v>
      </c>
      <c r="T703" s="246" t="s">
        <v>2750</v>
      </c>
      <c r="U703" s="246" t="s">
        <v>237</v>
      </c>
      <c r="V703" s="246" t="s">
        <v>2751</v>
      </c>
    </row>
    <row r="704" spans="18:22" ht="15.75">
      <c r="R704" s="245" t="s">
        <v>2753</v>
      </c>
      <c r="S704" s="244" t="s">
        <v>2752</v>
      </c>
      <c r="T704" s="246" t="s">
        <v>2754</v>
      </c>
      <c r="U704" s="246" t="s">
        <v>237</v>
      </c>
      <c r="V704" s="246" t="s">
        <v>2755</v>
      </c>
    </row>
    <row r="705" spans="18:22" ht="15.75">
      <c r="R705" s="245" t="s">
        <v>2757</v>
      </c>
      <c r="S705" s="244" t="s">
        <v>2756</v>
      </c>
      <c r="T705" s="246" t="s">
        <v>2758</v>
      </c>
      <c r="U705" s="246" t="s">
        <v>237</v>
      </c>
      <c r="V705" s="246" t="s">
        <v>2759</v>
      </c>
    </row>
    <row r="706" spans="18:22" ht="15.75">
      <c r="R706" s="245" t="s">
        <v>2761</v>
      </c>
      <c r="S706" s="244" t="s">
        <v>2760</v>
      </c>
      <c r="T706" s="246" t="s">
        <v>2762</v>
      </c>
      <c r="U706" s="246" t="s">
        <v>237</v>
      </c>
      <c r="V706" s="246" t="s">
        <v>2763</v>
      </c>
    </row>
    <row r="707" spans="18:22" ht="15.75">
      <c r="R707" s="245" t="s">
        <v>2765</v>
      </c>
      <c r="S707" s="244" t="s">
        <v>2764</v>
      </c>
      <c r="T707" s="246" t="s">
        <v>2766</v>
      </c>
      <c r="U707" s="246" t="s">
        <v>237</v>
      </c>
      <c r="V707" s="246" t="s">
        <v>2767</v>
      </c>
    </row>
    <row r="708" spans="18:22" ht="15.75">
      <c r="R708" s="245" t="s">
        <v>2769</v>
      </c>
      <c r="S708" s="244" t="s">
        <v>2768</v>
      </c>
      <c r="T708" s="246" t="s">
        <v>2770</v>
      </c>
      <c r="U708" s="246" t="s">
        <v>237</v>
      </c>
      <c r="V708" s="246" t="s">
        <v>2771</v>
      </c>
    </row>
    <row r="709" spans="18:22" ht="15.75">
      <c r="R709" s="245" t="s">
        <v>2773</v>
      </c>
      <c r="S709" s="244" t="s">
        <v>2772</v>
      </c>
      <c r="T709" s="246" t="s">
        <v>2774</v>
      </c>
      <c r="U709" s="246" t="s">
        <v>237</v>
      </c>
      <c r="V709" s="246" t="s">
        <v>2775</v>
      </c>
    </row>
    <row r="710" spans="18:22" ht="15.75">
      <c r="R710" s="245" t="s">
        <v>2777</v>
      </c>
      <c r="S710" s="244" t="s">
        <v>2776</v>
      </c>
      <c r="T710" s="246" t="s">
        <v>2778</v>
      </c>
      <c r="U710" s="246" t="s">
        <v>237</v>
      </c>
      <c r="V710" s="246" t="s">
        <v>2779</v>
      </c>
    </row>
    <row r="711" spans="18:22" ht="15.75">
      <c r="R711" s="245" t="s">
        <v>2781</v>
      </c>
      <c r="S711" s="244" t="s">
        <v>2780</v>
      </c>
      <c r="T711" s="246"/>
      <c r="U711" s="246" t="s">
        <v>237</v>
      </c>
      <c r="V711" s="246"/>
    </row>
    <row r="712" spans="18:22" ht="15.75">
      <c r="R712" s="245" t="s">
        <v>2783</v>
      </c>
      <c r="S712" s="244" t="s">
        <v>2782</v>
      </c>
      <c r="T712" s="246"/>
      <c r="U712" s="246" t="s">
        <v>237</v>
      </c>
      <c r="V712" s="246"/>
    </row>
    <row r="713" spans="18:22" ht="15.75">
      <c r="R713" s="245" t="s">
        <v>2311</v>
      </c>
      <c r="S713" s="244" t="s">
        <v>2782</v>
      </c>
      <c r="T713" s="246" t="s">
        <v>2784</v>
      </c>
      <c r="U713" s="246" t="s">
        <v>237</v>
      </c>
      <c r="V713" s="246" t="s">
        <v>2312</v>
      </c>
    </row>
    <row r="714" spans="18:22" ht="15.75">
      <c r="R714" s="245" t="s">
        <v>2314</v>
      </c>
      <c r="S714" s="244" t="s">
        <v>2785</v>
      </c>
      <c r="T714" s="246">
        <v>2860818801</v>
      </c>
      <c r="U714" s="246" t="s">
        <v>237</v>
      </c>
      <c r="V714" s="246" t="s">
        <v>2315</v>
      </c>
    </row>
    <row r="715" spans="18:22" ht="15.75">
      <c r="R715" s="245" t="s">
        <v>2787</v>
      </c>
      <c r="S715" s="244" t="s">
        <v>2786</v>
      </c>
      <c r="T715" s="246">
        <v>2839950125</v>
      </c>
      <c r="U715" s="246" t="s">
        <v>237</v>
      </c>
      <c r="V715" s="246" t="s">
        <v>2788</v>
      </c>
    </row>
    <row r="716" spans="18:22" ht="15.75">
      <c r="R716" s="245" t="s">
        <v>2790</v>
      </c>
      <c r="S716" s="244" t="s">
        <v>2789</v>
      </c>
      <c r="T716" s="246">
        <v>2856910521</v>
      </c>
      <c r="U716" s="246" t="s">
        <v>237</v>
      </c>
      <c r="V716" s="246" t="s">
        <v>2791</v>
      </c>
    </row>
    <row r="717" spans="18:22" ht="15.75">
      <c r="R717" s="245" t="s">
        <v>2793</v>
      </c>
      <c r="S717" s="244" t="s">
        <v>2792</v>
      </c>
      <c r="T717" s="246">
        <v>2896701000</v>
      </c>
      <c r="U717" s="246" t="s">
        <v>237</v>
      </c>
      <c r="V717" s="246" t="s">
        <v>2794</v>
      </c>
    </row>
    <row r="718" spans="18:22" ht="15.75">
      <c r="R718" s="245" t="s">
        <v>2796</v>
      </c>
      <c r="S718" s="244" t="s">
        <v>2795</v>
      </c>
      <c r="T718" s="246">
        <v>1408810273</v>
      </c>
      <c r="U718" s="246" t="s">
        <v>237</v>
      </c>
      <c r="V718" s="246" t="s">
        <v>2797</v>
      </c>
    </row>
    <row r="719" spans="18:22" ht="15.75">
      <c r="R719" s="245" t="s">
        <v>2799</v>
      </c>
      <c r="S719" s="244" t="s">
        <v>2798</v>
      </c>
      <c r="T719" s="246">
        <v>2703293467</v>
      </c>
      <c r="U719" s="246" t="s">
        <v>237</v>
      </c>
      <c r="V719" s="246" t="s">
        <v>2800</v>
      </c>
    </row>
    <row r="720" spans="18:22" ht="15.75">
      <c r="R720" s="245" t="s">
        <v>2802</v>
      </c>
      <c r="S720" s="244" t="s">
        <v>2801</v>
      </c>
      <c r="T720" s="246">
        <v>2721290428</v>
      </c>
      <c r="U720" s="246" t="s">
        <v>237</v>
      </c>
      <c r="V720" s="246" t="s">
        <v>2803</v>
      </c>
    </row>
    <row r="721" spans="18:22" ht="15.75">
      <c r="R721" s="245" t="s">
        <v>2805</v>
      </c>
      <c r="S721" s="244" t="s">
        <v>2804</v>
      </c>
      <c r="T721" s="246">
        <v>1170432490</v>
      </c>
      <c r="U721" s="246" t="s">
        <v>237</v>
      </c>
      <c r="V721" s="246" t="s">
        <v>2806</v>
      </c>
    </row>
    <row r="722" spans="18:22" ht="15.75">
      <c r="R722" s="245" t="s">
        <v>2808</v>
      </c>
      <c r="S722" s="244" t="s">
        <v>2807</v>
      </c>
      <c r="T722" s="246">
        <v>1272103257</v>
      </c>
      <c r="U722" s="246" t="s">
        <v>237</v>
      </c>
      <c r="V722" s="246" t="s">
        <v>2809</v>
      </c>
    </row>
    <row r="723" spans="18:22" ht="15.75">
      <c r="R723" s="245" t="s">
        <v>2811</v>
      </c>
      <c r="S723" s="244" t="s">
        <v>2810</v>
      </c>
      <c r="T723" s="246">
        <v>1261980920</v>
      </c>
      <c r="U723" s="246" t="s">
        <v>237</v>
      </c>
      <c r="V723" s="246" t="s">
        <v>2812</v>
      </c>
    </row>
    <row r="724" spans="18:22" ht="15.75">
      <c r="R724" s="245" t="s">
        <v>2814</v>
      </c>
      <c r="S724" s="244" t="s">
        <v>2813</v>
      </c>
      <c r="T724" s="246" t="s">
        <v>2815</v>
      </c>
      <c r="U724" s="246" t="s">
        <v>2816</v>
      </c>
      <c r="V724" s="246" t="e">
        <f>VLOOKUP(T724,#REF!,2,0)</f>
        <v>#REF!</v>
      </c>
    </row>
    <row r="725" spans="18:22" ht="15.75">
      <c r="R725" s="245" t="s">
        <v>2818</v>
      </c>
      <c r="S725" s="244" t="s">
        <v>2817</v>
      </c>
      <c r="T725" s="246" t="s">
        <v>2819</v>
      </c>
      <c r="U725" s="246" t="s">
        <v>2816</v>
      </c>
      <c r="V725" s="246" t="e">
        <f>VLOOKUP(T725,#REF!,2,0)</f>
        <v>#REF!</v>
      </c>
    </row>
    <row r="726" spans="18:22" ht="15.75">
      <c r="R726" s="245" t="s">
        <v>2821</v>
      </c>
      <c r="S726" s="244" t="s">
        <v>2820</v>
      </c>
      <c r="T726" s="246" t="s">
        <v>2822</v>
      </c>
      <c r="U726" s="246" t="s">
        <v>2816</v>
      </c>
      <c r="V726" s="246" t="e">
        <f>VLOOKUP(T726,#REF!,2,0)</f>
        <v>#REF!</v>
      </c>
    </row>
    <row r="727" spans="18:22" ht="15.75">
      <c r="R727" s="245" t="s">
        <v>2824</v>
      </c>
      <c r="S727" s="244" t="s">
        <v>2823</v>
      </c>
      <c r="T727" s="246" t="s">
        <v>2825</v>
      </c>
      <c r="U727" s="246" t="s">
        <v>2816</v>
      </c>
      <c r="V727" s="246" t="e">
        <f>VLOOKUP(T727,#REF!,2,0)</f>
        <v>#REF!</v>
      </c>
    </row>
    <row r="728" spans="18:22" ht="15.75">
      <c r="R728" s="245" t="s">
        <v>2827</v>
      </c>
      <c r="S728" s="244" t="s">
        <v>2826</v>
      </c>
      <c r="T728" s="246" t="s">
        <v>2828</v>
      </c>
      <c r="U728" s="246" t="s">
        <v>2816</v>
      </c>
      <c r="V728" s="246" t="e">
        <f>VLOOKUP(T728,#REF!,2,0)</f>
        <v>#REF!</v>
      </c>
    </row>
    <row r="729" spans="18:22" ht="15.75">
      <c r="R729" s="245" t="s">
        <v>2830</v>
      </c>
      <c r="S729" s="244" t="s">
        <v>2829</v>
      </c>
      <c r="T729" s="246" t="s">
        <v>2831</v>
      </c>
      <c r="U729" s="246" t="s">
        <v>2816</v>
      </c>
      <c r="V729" s="246" t="e">
        <f>VLOOKUP(T729,#REF!,2,0)</f>
        <v>#REF!</v>
      </c>
    </row>
    <row r="730" spans="18:22" ht="15.75">
      <c r="R730" s="245" t="s">
        <v>2833</v>
      </c>
      <c r="S730" s="244" t="s">
        <v>2832</v>
      </c>
      <c r="T730" s="246" t="s">
        <v>2834</v>
      </c>
      <c r="U730" s="246" t="s">
        <v>2816</v>
      </c>
      <c r="V730" s="246" t="e">
        <f>VLOOKUP(T730,#REF!,2,0)</f>
        <v>#REF!</v>
      </c>
    </row>
    <row r="731" spans="18:22" ht="15.75">
      <c r="R731" s="245" t="s">
        <v>2836</v>
      </c>
      <c r="S731" s="244" t="s">
        <v>2835</v>
      </c>
      <c r="T731" s="246" t="s">
        <v>2837</v>
      </c>
      <c r="U731" s="246" t="s">
        <v>2816</v>
      </c>
      <c r="V731" s="246" t="e">
        <f>VLOOKUP(T731,#REF!,2,0)</f>
        <v>#REF!</v>
      </c>
    </row>
    <row r="732" spans="18:22" ht="15.75">
      <c r="R732" s="245" t="s">
        <v>2839</v>
      </c>
      <c r="S732" s="244" t="s">
        <v>2838</v>
      </c>
      <c r="T732" s="246" t="s">
        <v>2840</v>
      </c>
      <c r="U732" s="246" t="s">
        <v>2816</v>
      </c>
      <c r="V732" s="246" t="e">
        <f>VLOOKUP(T732,#REF!,2,0)</f>
        <v>#REF!</v>
      </c>
    </row>
    <row r="733" spans="18:22" ht="15.75">
      <c r="R733" s="245" t="s">
        <v>2842</v>
      </c>
      <c r="S733" s="244" t="s">
        <v>2841</v>
      </c>
      <c r="T733" s="246" t="s">
        <v>2843</v>
      </c>
      <c r="U733" s="246" t="s">
        <v>2816</v>
      </c>
      <c r="V733" s="246" t="e">
        <f>VLOOKUP(T733,#REF!,2,0)</f>
        <v>#REF!</v>
      </c>
    </row>
    <row r="734" spans="18:22" ht="15.75">
      <c r="R734" s="245" t="s">
        <v>2845</v>
      </c>
      <c r="S734" s="244" t="s">
        <v>2844</v>
      </c>
      <c r="T734" s="246" t="s">
        <v>2846</v>
      </c>
      <c r="U734" s="246" t="s">
        <v>2816</v>
      </c>
      <c r="V734" s="246" t="e">
        <f>VLOOKUP(T734,#REF!,2,0)</f>
        <v>#REF!</v>
      </c>
    </row>
    <row r="735" spans="18:22" ht="15.75">
      <c r="R735" s="245" t="s">
        <v>2848</v>
      </c>
      <c r="S735" s="244" t="s">
        <v>2847</v>
      </c>
      <c r="T735" s="246" t="s">
        <v>2849</v>
      </c>
      <c r="U735" s="246" t="s">
        <v>2816</v>
      </c>
      <c r="V735" s="246" t="e">
        <f>VLOOKUP(T735,#REF!,2,0)</f>
        <v>#REF!</v>
      </c>
    </row>
    <row r="736" spans="18:22" ht="15.75">
      <c r="R736" s="245" t="s">
        <v>2851</v>
      </c>
      <c r="S736" s="244" t="s">
        <v>2850</v>
      </c>
      <c r="T736" s="246" t="s">
        <v>2852</v>
      </c>
      <c r="U736" s="246" t="s">
        <v>2816</v>
      </c>
      <c r="V736" s="246" t="e">
        <f>VLOOKUP(T736,#REF!,2,0)</f>
        <v>#REF!</v>
      </c>
    </row>
    <row r="737" spans="18:22" ht="15.75">
      <c r="R737" s="245" t="s">
        <v>2854</v>
      </c>
      <c r="S737" s="244" t="s">
        <v>2853</v>
      </c>
      <c r="T737" s="246" t="s">
        <v>2855</v>
      </c>
      <c r="U737" s="246" t="s">
        <v>2816</v>
      </c>
      <c r="V737" s="246" t="e">
        <f>VLOOKUP(T737,#REF!,2,0)</f>
        <v>#REF!</v>
      </c>
    </row>
    <row r="738" spans="18:22" ht="15.75">
      <c r="R738" s="245" t="s">
        <v>2857</v>
      </c>
      <c r="S738" s="244" t="s">
        <v>2856</v>
      </c>
      <c r="T738" s="246" t="s">
        <v>2858</v>
      </c>
      <c r="U738" s="246" t="s">
        <v>2816</v>
      </c>
      <c r="V738" s="246" t="e">
        <f>VLOOKUP(T738,#REF!,2,0)</f>
        <v>#REF!</v>
      </c>
    </row>
    <row r="739" spans="18:22" ht="15.75">
      <c r="R739" s="245" t="s">
        <v>2860</v>
      </c>
      <c r="S739" s="244" t="s">
        <v>2859</v>
      </c>
      <c r="T739" s="246" t="s">
        <v>2861</v>
      </c>
      <c r="U739" s="246" t="s">
        <v>2816</v>
      </c>
      <c r="V739" s="246" t="e">
        <f>VLOOKUP(T739,#REF!,2,0)</f>
        <v>#REF!</v>
      </c>
    </row>
    <row r="740" spans="18:22" ht="15.75">
      <c r="R740" s="245" t="s">
        <v>2863</v>
      </c>
      <c r="S740" s="244" t="s">
        <v>2862</v>
      </c>
      <c r="T740" s="246" t="s">
        <v>2864</v>
      </c>
      <c r="U740" s="246" t="s">
        <v>2816</v>
      </c>
      <c r="V740" s="246" t="e">
        <f>VLOOKUP(T740,#REF!,2,0)</f>
        <v>#REF!</v>
      </c>
    </row>
    <row r="741" spans="18:22" ht="15.75">
      <c r="R741" s="245" t="s">
        <v>2866</v>
      </c>
      <c r="S741" s="244" t="s">
        <v>2865</v>
      </c>
      <c r="T741" s="246" t="s">
        <v>2867</v>
      </c>
      <c r="U741" s="246" t="s">
        <v>2816</v>
      </c>
      <c r="V741" s="246" t="e">
        <f>VLOOKUP(T741,#REF!,2,0)</f>
        <v>#REF!</v>
      </c>
    </row>
    <row r="742" spans="18:22" ht="15.75">
      <c r="R742" s="245" t="s">
        <v>2869</v>
      </c>
      <c r="S742" s="244" t="s">
        <v>2868</v>
      </c>
      <c r="T742" s="246" t="s">
        <v>2870</v>
      </c>
      <c r="U742" s="246" t="s">
        <v>2816</v>
      </c>
      <c r="V742" s="246" t="e">
        <f>VLOOKUP(T742,#REF!,2,0)</f>
        <v>#REF!</v>
      </c>
    </row>
    <row r="743" spans="18:22" ht="15.75">
      <c r="R743" s="245" t="s">
        <v>2872</v>
      </c>
      <c r="S743" s="244" t="s">
        <v>2871</v>
      </c>
      <c r="T743" s="246" t="s">
        <v>2873</v>
      </c>
      <c r="U743" s="246" t="s">
        <v>2816</v>
      </c>
      <c r="V743" s="246" t="e">
        <f>VLOOKUP(T743,#REF!,2,0)</f>
        <v>#REF!</v>
      </c>
    </row>
    <row r="744" spans="18:22" ht="15.75">
      <c r="R744" s="245" t="s">
        <v>2875</v>
      </c>
      <c r="S744" s="244" t="s">
        <v>2874</v>
      </c>
      <c r="T744" s="246" t="s">
        <v>2876</v>
      </c>
      <c r="U744" s="246" t="s">
        <v>2816</v>
      </c>
      <c r="V744" s="246" t="e">
        <f>VLOOKUP(T744,#REF!,2,0)</f>
        <v>#REF!</v>
      </c>
    </row>
    <row r="745" spans="18:22" ht="15.75">
      <c r="R745" s="245" t="s">
        <v>2878</v>
      </c>
      <c r="S745" s="244" t="s">
        <v>2877</v>
      </c>
      <c r="T745" s="246" t="s">
        <v>2879</v>
      </c>
      <c r="U745" s="246" t="s">
        <v>2816</v>
      </c>
      <c r="V745" s="246" t="e">
        <f>VLOOKUP(T745,#REF!,2,0)</f>
        <v>#REF!</v>
      </c>
    </row>
    <row r="746" spans="18:22" ht="15.75">
      <c r="R746" s="245" t="s">
        <v>2881</v>
      </c>
      <c r="S746" s="244" t="s">
        <v>2880</v>
      </c>
      <c r="T746" s="246" t="s">
        <v>2882</v>
      </c>
      <c r="U746" s="246" t="s">
        <v>2816</v>
      </c>
      <c r="V746" s="246" t="e">
        <f>VLOOKUP(T746,#REF!,2,0)</f>
        <v>#REF!</v>
      </c>
    </row>
    <row r="747" spans="18:22" ht="15.75">
      <c r="R747" s="245" t="s">
        <v>2884</v>
      </c>
      <c r="S747" s="244" t="s">
        <v>2883</v>
      </c>
      <c r="T747" s="246" t="s">
        <v>2885</v>
      </c>
      <c r="U747" s="246" t="s">
        <v>2816</v>
      </c>
      <c r="V747" s="246" t="e">
        <f>VLOOKUP(T747,#REF!,2,0)</f>
        <v>#REF!</v>
      </c>
    </row>
    <row r="748" spans="18:22" ht="15.75">
      <c r="R748" s="245" t="s">
        <v>2887</v>
      </c>
      <c r="S748" s="244" t="s">
        <v>2886</v>
      </c>
      <c r="T748" s="246" t="s">
        <v>2888</v>
      </c>
      <c r="U748" s="246" t="s">
        <v>2816</v>
      </c>
      <c r="V748" s="246" t="e">
        <f>VLOOKUP(T748,#REF!,2,0)</f>
        <v>#REF!</v>
      </c>
    </row>
    <row r="749" spans="18:22" ht="15.75">
      <c r="R749" s="245" t="s">
        <v>2890</v>
      </c>
      <c r="S749" s="244" t="s">
        <v>2889</v>
      </c>
      <c r="T749" s="246" t="s">
        <v>2891</v>
      </c>
      <c r="U749" s="246" t="s">
        <v>2816</v>
      </c>
      <c r="V749" s="246" t="e">
        <f>VLOOKUP(T749,#REF!,2,0)</f>
        <v>#REF!</v>
      </c>
    </row>
    <row r="750" spans="18:22" ht="15.75">
      <c r="R750" s="245" t="s">
        <v>2893</v>
      </c>
      <c r="S750" s="244" t="s">
        <v>2892</v>
      </c>
      <c r="T750" s="246" t="s">
        <v>2894</v>
      </c>
      <c r="U750" s="246" t="s">
        <v>2816</v>
      </c>
      <c r="V750" s="246" t="e">
        <f>VLOOKUP(T750,#REF!,2,0)</f>
        <v>#REF!</v>
      </c>
    </row>
    <row r="751" spans="18:22" ht="15.75">
      <c r="R751" s="245" t="s">
        <v>2896</v>
      </c>
      <c r="S751" s="244" t="s">
        <v>2895</v>
      </c>
      <c r="T751" s="246" t="s">
        <v>2897</v>
      </c>
      <c r="U751" s="246" t="s">
        <v>2816</v>
      </c>
      <c r="V751" s="246" t="e">
        <f>VLOOKUP(T751,#REF!,2,0)</f>
        <v>#REF!</v>
      </c>
    </row>
    <row r="752" spans="18:22" ht="15.75">
      <c r="R752" s="245" t="s">
        <v>2899</v>
      </c>
      <c r="S752" s="244" t="s">
        <v>2898</v>
      </c>
      <c r="T752" s="246" t="s">
        <v>2900</v>
      </c>
      <c r="U752" s="246" t="s">
        <v>2816</v>
      </c>
      <c r="V752" s="246" t="e">
        <f>VLOOKUP(T752,#REF!,2,0)</f>
        <v>#REF!</v>
      </c>
    </row>
    <row r="753" spans="18:22" ht="15.75">
      <c r="R753" s="245" t="s">
        <v>2902</v>
      </c>
      <c r="S753" s="244" t="s">
        <v>2901</v>
      </c>
      <c r="T753" s="246" t="s">
        <v>2903</v>
      </c>
      <c r="U753" s="246" t="s">
        <v>2816</v>
      </c>
      <c r="V753" s="246" t="e">
        <f>VLOOKUP(T753,#REF!,2,0)</f>
        <v>#REF!</v>
      </c>
    </row>
    <row r="754" spans="18:22" ht="15.75">
      <c r="R754" s="245" t="s">
        <v>2905</v>
      </c>
      <c r="S754" s="244" t="s">
        <v>2904</v>
      </c>
      <c r="T754" s="246" t="s">
        <v>2906</v>
      </c>
      <c r="U754" s="246" t="s">
        <v>2816</v>
      </c>
      <c r="V754" s="246" t="e">
        <f>VLOOKUP(T754,#REF!,2,0)</f>
        <v>#REF!</v>
      </c>
    </row>
    <row r="755" spans="18:22" ht="15.75">
      <c r="R755" s="245" t="s">
        <v>2908</v>
      </c>
      <c r="S755" s="244" t="s">
        <v>2907</v>
      </c>
      <c r="T755" s="246" t="s">
        <v>2909</v>
      </c>
      <c r="U755" s="246" t="s">
        <v>2816</v>
      </c>
      <c r="V755" s="246" t="e">
        <f>VLOOKUP(T755,#REF!,2,0)</f>
        <v>#REF!</v>
      </c>
    </row>
    <row r="756" spans="18:22" ht="15.75">
      <c r="R756" s="245" t="s">
        <v>2911</v>
      </c>
      <c r="S756" s="244" t="s">
        <v>2910</v>
      </c>
      <c r="T756" s="246" t="s">
        <v>2912</v>
      </c>
      <c r="U756" s="246" t="s">
        <v>2816</v>
      </c>
      <c r="V756" s="246" t="e">
        <f>VLOOKUP(T756,#REF!,2,0)</f>
        <v>#REF!</v>
      </c>
    </row>
    <row r="757" spans="18:22" ht="15.75">
      <c r="R757" s="245" t="s">
        <v>2914</v>
      </c>
      <c r="S757" s="244" t="s">
        <v>2913</v>
      </c>
      <c r="T757" s="246" t="s">
        <v>2915</v>
      </c>
      <c r="U757" s="246" t="s">
        <v>2816</v>
      </c>
      <c r="V757" s="246" t="e">
        <f>VLOOKUP(T757,#REF!,2,0)</f>
        <v>#REF!</v>
      </c>
    </row>
    <row r="758" spans="18:22" ht="15.75">
      <c r="R758" s="245" t="s">
        <v>2917</v>
      </c>
      <c r="S758" s="244" t="s">
        <v>2916</v>
      </c>
      <c r="T758" s="246" t="s">
        <v>2918</v>
      </c>
      <c r="U758" s="246" t="s">
        <v>2816</v>
      </c>
      <c r="V758" s="246" t="e">
        <f>VLOOKUP(T758,#REF!,2,0)</f>
        <v>#REF!</v>
      </c>
    </row>
    <row r="759" spans="18:22" ht="15.75">
      <c r="R759" s="245" t="s">
        <v>2920</v>
      </c>
      <c r="S759" s="244" t="s">
        <v>2919</v>
      </c>
      <c r="T759" s="246" t="s">
        <v>2921</v>
      </c>
      <c r="U759" s="246" t="s">
        <v>2816</v>
      </c>
      <c r="V759" s="246" t="e">
        <f>VLOOKUP(T759,#REF!,2,0)</f>
        <v>#REF!</v>
      </c>
    </row>
    <row r="760" spans="18:22" ht="15.75">
      <c r="R760" s="245" t="s">
        <v>2923</v>
      </c>
      <c r="S760" s="244" t="s">
        <v>2922</v>
      </c>
      <c r="T760" s="246" t="s">
        <v>2924</v>
      </c>
      <c r="U760" s="246" t="s">
        <v>2816</v>
      </c>
      <c r="V760" s="246" t="e">
        <f>VLOOKUP(T760,#REF!,2,0)</f>
        <v>#REF!</v>
      </c>
    </row>
    <row r="761" spans="18:22" ht="15.75">
      <c r="R761" s="245" t="s">
        <v>2926</v>
      </c>
      <c r="S761" s="244" t="s">
        <v>2925</v>
      </c>
      <c r="T761" s="246" t="s">
        <v>2927</v>
      </c>
      <c r="U761" s="246" t="s">
        <v>2816</v>
      </c>
      <c r="V761" s="246" t="e">
        <f>VLOOKUP(T761,#REF!,2,0)</f>
        <v>#REF!</v>
      </c>
    </row>
    <row r="762" spans="18:22" ht="15.75">
      <c r="R762" s="245" t="s">
        <v>2929</v>
      </c>
      <c r="S762" s="244" t="s">
        <v>2928</v>
      </c>
      <c r="T762" s="246" t="s">
        <v>2930</v>
      </c>
      <c r="U762" s="246" t="s">
        <v>2816</v>
      </c>
      <c r="V762" s="246" t="e">
        <f>VLOOKUP(T762,#REF!,2,0)</f>
        <v>#REF!</v>
      </c>
    </row>
    <row r="763" spans="18:22" ht="15.75">
      <c r="R763" s="245" t="s">
        <v>2932</v>
      </c>
      <c r="S763" s="244" t="s">
        <v>2931</v>
      </c>
      <c r="T763" s="246" t="s">
        <v>2933</v>
      </c>
      <c r="U763" s="246" t="s">
        <v>2816</v>
      </c>
      <c r="V763" s="246" t="e">
        <f>VLOOKUP(T763,#REF!,2,0)</f>
        <v>#REF!</v>
      </c>
    </row>
    <row r="764" spans="18:22" ht="15.75">
      <c r="R764" s="245" t="s">
        <v>2935</v>
      </c>
      <c r="S764" s="244" t="s">
        <v>2934</v>
      </c>
      <c r="T764" s="246" t="s">
        <v>2936</v>
      </c>
      <c r="U764" s="246" t="s">
        <v>2816</v>
      </c>
      <c r="V764" s="246" t="e">
        <f>VLOOKUP(T764,#REF!,2,0)</f>
        <v>#REF!</v>
      </c>
    </row>
    <row r="765" spans="18:22" ht="15.75">
      <c r="R765" s="245" t="s">
        <v>2938</v>
      </c>
      <c r="S765" s="244" t="s">
        <v>2937</v>
      </c>
      <c r="T765" s="246" t="s">
        <v>2939</v>
      </c>
      <c r="U765" s="246" t="s">
        <v>2816</v>
      </c>
      <c r="V765" s="246" t="e">
        <f>VLOOKUP(T765,#REF!,2,0)</f>
        <v>#REF!</v>
      </c>
    </row>
    <row r="766" spans="18:22" ht="15.75">
      <c r="R766" s="245" t="s">
        <v>2941</v>
      </c>
      <c r="S766" s="244" t="s">
        <v>2940</v>
      </c>
      <c r="T766" s="246" t="s">
        <v>2942</v>
      </c>
      <c r="U766" s="246" t="s">
        <v>2816</v>
      </c>
      <c r="V766" s="246" t="e">
        <f>VLOOKUP(T766,#REF!,2,0)</f>
        <v>#REF!</v>
      </c>
    </row>
    <row r="767" spans="18:22" ht="15.75">
      <c r="R767" s="245" t="s">
        <v>2944</v>
      </c>
      <c r="S767" s="244" t="s">
        <v>2943</v>
      </c>
      <c r="T767" s="246" t="s">
        <v>2945</v>
      </c>
      <c r="U767" s="246" t="s">
        <v>2816</v>
      </c>
      <c r="V767" s="246" t="e">
        <f>VLOOKUP(T767,#REF!,2,0)</f>
        <v>#REF!</v>
      </c>
    </row>
    <row r="768" spans="18:22" ht="15.75">
      <c r="R768" s="245" t="s">
        <v>2947</v>
      </c>
      <c r="S768" s="244" t="s">
        <v>2946</v>
      </c>
      <c r="T768" s="246" t="s">
        <v>2948</v>
      </c>
      <c r="U768" s="246" t="s">
        <v>2816</v>
      </c>
      <c r="V768" s="246" t="e">
        <f>VLOOKUP(T768,#REF!,2,0)</f>
        <v>#REF!</v>
      </c>
    </row>
    <row r="769" spans="18:22" ht="15.75">
      <c r="R769" s="245" t="s">
        <v>2950</v>
      </c>
      <c r="S769" s="244" t="s">
        <v>2949</v>
      </c>
      <c r="T769" s="246" t="s">
        <v>2951</v>
      </c>
      <c r="U769" s="246" t="s">
        <v>2816</v>
      </c>
      <c r="V769" s="246" t="e">
        <f>VLOOKUP(T769,#REF!,2,0)</f>
        <v>#REF!</v>
      </c>
    </row>
    <row r="770" spans="18:22" ht="15.75">
      <c r="R770" s="245" t="s">
        <v>2953</v>
      </c>
      <c r="S770" s="244" t="s">
        <v>2952</v>
      </c>
      <c r="T770" s="246" t="s">
        <v>2954</v>
      </c>
      <c r="U770" s="246" t="s">
        <v>2816</v>
      </c>
      <c r="V770" s="246" t="e">
        <f>VLOOKUP(T770,#REF!,2,0)</f>
        <v>#REF!</v>
      </c>
    </row>
    <row r="771" spans="18:22" ht="15.75">
      <c r="R771" s="245" t="s">
        <v>2956</v>
      </c>
      <c r="S771" s="244" t="s">
        <v>2955</v>
      </c>
      <c r="T771" s="246" t="s">
        <v>2957</v>
      </c>
      <c r="U771" s="246" t="s">
        <v>2816</v>
      </c>
      <c r="V771" s="246" t="e">
        <f>VLOOKUP(T771,#REF!,2,0)</f>
        <v>#REF!</v>
      </c>
    </row>
    <row r="772" spans="18:22" ht="15.75">
      <c r="R772" s="245" t="s">
        <v>2959</v>
      </c>
      <c r="S772" s="244" t="s">
        <v>2958</v>
      </c>
      <c r="T772" s="246" t="s">
        <v>2960</v>
      </c>
      <c r="U772" s="246" t="s">
        <v>2816</v>
      </c>
      <c r="V772" s="246" t="e">
        <f>VLOOKUP(T772,#REF!,2,0)</f>
        <v>#REF!</v>
      </c>
    </row>
    <row r="773" spans="18:22" ht="15.75">
      <c r="R773" s="245" t="s">
        <v>2962</v>
      </c>
      <c r="S773" s="244" t="s">
        <v>2961</v>
      </c>
      <c r="T773" s="246" t="s">
        <v>2963</v>
      </c>
      <c r="U773" s="246" t="s">
        <v>2816</v>
      </c>
      <c r="V773" s="246" t="e">
        <f>VLOOKUP(T773,#REF!,2,0)</f>
        <v>#REF!</v>
      </c>
    </row>
    <row r="774" spans="18:22" ht="15.75">
      <c r="R774" s="245" t="s">
        <v>2965</v>
      </c>
      <c r="S774" s="244" t="s">
        <v>2964</v>
      </c>
      <c r="T774" s="246" t="s">
        <v>2966</v>
      </c>
      <c r="U774" s="246" t="s">
        <v>2816</v>
      </c>
      <c r="V774" s="246" t="e">
        <f>VLOOKUP(T774,#REF!,2,0)</f>
        <v>#REF!</v>
      </c>
    </row>
    <row r="775" spans="18:22" ht="15.75">
      <c r="R775" s="245" t="s">
        <v>2968</v>
      </c>
      <c r="S775" s="244" t="s">
        <v>2967</v>
      </c>
      <c r="T775" s="246" t="s">
        <v>2969</v>
      </c>
      <c r="U775" s="246" t="s">
        <v>2816</v>
      </c>
      <c r="V775" s="246" t="e">
        <f>VLOOKUP(T775,#REF!,2,0)</f>
        <v>#REF!</v>
      </c>
    </row>
    <row r="776" spans="18:22" ht="15.75">
      <c r="R776" s="245" t="s">
        <v>2971</v>
      </c>
      <c r="S776" s="244" t="s">
        <v>2970</v>
      </c>
      <c r="T776" s="246" t="s">
        <v>2972</v>
      </c>
      <c r="U776" s="246" t="s">
        <v>2816</v>
      </c>
      <c r="V776" s="246" t="e">
        <f>VLOOKUP(T776,#REF!,2,0)</f>
        <v>#REF!</v>
      </c>
    </row>
    <row r="777" spans="18:22" ht="15.75">
      <c r="R777" s="245" t="s">
        <v>2974</v>
      </c>
      <c r="S777" s="244" t="s">
        <v>2973</v>
      </c>
      <c r="T777" s="246" t="s">
        <v>2975</v>
      </c>
      <c r="U777" s="246" t="s">
        <v>2816</v>
      </c>
      <c r="V777" s="246" t="e">
        <f>VLOOKUP(T777,#REF!,2,0)</f>
        <v>#REF!</v>
      </c>
    </row>
    <row r="778" spans="18:22" ht="15.75">
      <c r="R778" s="245" t="s">
        <v>2977</v>
      </c>
      <c r="S778" s="244" t="s">
        <v>2976</v>
      </c>
      <c r="T778" s="246" t="s">
        <v>2978</v>
      </c>
      <c r="U778" s="246" t="s">
        <v>2816</v>
      </c>
      <c r="V778" s="246" t="e">
        <f>VLOOKUP(T778,#REF!,2,0)</f>
        <v>#REF!</v>
      </c>
    </row>
    <row r="779" spans="18:22" ht="15.75">
      <c r="R779" s="245" t="s">
        <v>2980</v>
      </c>
      <c r="S779" s="244" t="s">
        <v>2979</v>
      </c>
      <c r="T779" s="246" t="s">
        <v>2981</v>
      </c>
      <c r="U779" s="246" t="s">
        <v>2816</v>
      </c>
      <c r="V779" s="246" t="e">
        <f>VLOOKUP(T779,#REF!,2,0)</f>
        <v>#REF!</v>
      </c>
    </row>
    <row r="780" spans="18:22" ht="15.75">
      <c r="R780" s="245" t="s">
        <v>2983</v>
      </c>
      <c r="S780" s="244" t="s">
        <v>2982</v>
      </c>
      <c r="T780" s="246" t="s">
        <v>2984</v>
      </c>
      <c r="U780" s="246" t="s">
        <v>2816</v>
      </c>
      <c r="V780" s="246" t="e">
        <f>VLOOKUP(T780,#REF!,2,0)</f>
        <v>#REF!</v>
      </c>
    </row>
    <row r="781" spans="18:22" ht="15.75">
      <c r="R781" s="245" t="s">
        <v>2986</v>
      </c>
      <c r="S781" s="244" t="s">
        <v>2985</v>
      </c>
      <c r="T781" s="246"/>
      <c r="U781" s="246" t="s">
        <v>2987</v>
      </c>
      <c r="V781" s="246"/>
    </row>
    <row r="782" spans="18:22" ht="15.75">
      <c r="R782" s="245" t="s">
        <v>2989</v>
      </c>
      <c r="S782" s="244" t="s">
        <v>2988</v>
      </c>
      <c r="T782" s="246" t="s">
        <v>2990</v>
      </c>
      <c r="U782" s="246" t="s">
        <v>237</v>
      </c>
      <c r="V782" s="246" t="s">
        <v>2991</v>
      </c>
    </row>
    <row r="783" spans="18:22" ht="15.75">
      <c r="R783" s="245" t="s">
        <v>2993</v>
      </c>
      <c r="S783" s="244" t="s">
        <v>2992</v>
      </c>
      <c r="T783" s="246" t="s">
        <v>2994</v>
      </c>
      <c r="U783" s="246" t="s">
        <v>237</v>
      </c>
      <c r="V783" s="246" t="s">
        <v>2995</v>
      </c>
    </row>
    <row r="784" spans="18:22" ht="15.75">
      <c r="R784" s="245" t="s">
        <v>2997</v>
      </c>
      <c r="S784" s="244" t="s">
        <v>2996</v>
      </c>
      <c r="T784" s="246" t="s">
        <v>2998</v>
      </c>
      <c r="U784" s="246" t="s">
        <v>237</v>
      </c>
      <c r="V784" s="246" t="s">
        <v>2999</v>
      </c>
    </row>
    <row r="785" spans="18:22" ht="15.75">
      <c r="R785" s="245" t="s">
        <v>3001</v>
      </c>
      <c r="S785" s="244" t="s">
        <v>3000</v>
      </c>
      <c r="T785" s="246" t="s">
        <v>3002</v>
      </c>
      <c r="U785" s="246" t="s">
        <v>237</v>
      </c>
      <c r="V785" s="246" t="s">
        <v>3003</v>
      </c>
    </row>
    <row r="786" spans="18:22" ht="15.75">
      <c r="R786" s="245" t="s">
        <v>3005</v>
      </c>
      <c r="S786" s="244" t="s">
        <v>3004</v>
      </c>
      <c r="T786" s="246" t="s">
        <v>3006</v>
      </c>
      <c r="U786" s="246" t="s">
        <v>237</v>
      </c>
      <c r="V786" s="246" t="s">
        <v>3007</v>
      </c>
    </row>
    <row r="787" spans="18:22" ht="15.75">
      <c r="R787" s="245" t="s">
        <v>3009</v>
      </c>
      <c r="S787" s="244" t="s">
        <v>3008</v>
      </c>
      <c r="T787" s="246" t="s">
        <v>3010</v>
      </c>
      <c r="U787" s="246" t="s">
        <v>237</v>
      </c>
      <c r="V787" s="246" t="s">
        <v>3011</v>
      </c>
    </row>
    <row r="788" spans="18:22" ht="15.75">
      <c r="R788" s="245" t="s">
        <v>3013</v>
      </c>
      <c r="S788" s="244" t="s">
        <v>3012</v>
      </c>
      <c r="T788" s="246" t="s">
        <v>3014</v>
      </c>
      <c r="U788" s="246" t="s">
        <v>237</v>
      </c>
      <c r="V788" s="246" t="s">
        <v>3015</v>
      </c>
    </row>
    <row r="789" spans="18:22" ht="15.75">
      <c r="R789" s="245" t="s">
        <v>3017</v>
      </c>
      <c r="S789" s="244" t="s">
        <v>3016</v>
      </c>
      <c r="T789" s="246" t="s">
        <v>3018</v>
      </c>
      <c r="U789" s="246" t="s">
        <v>237</v>
      </c>
      <c r="V789" s="246" t="s">
        <v>3019</v>
      </c>
    </row>
    <row r="790" spans="18:22" ht="15.75">
      <c r="R790" s="245" t="s">
        <v>3021</v>
      </c>
      <c r="S790" s="244" t="s">
        <v>3020</v>
      </c>
      <c r="T790" s="246" t="s">
        <v>3022</v>
      </c>
      <c r="U790" s="246" t="s">
        <v>237</v>
      </c>
      <c r="V790" s="246" t="s">
        <v>3023</v>
      </c>
    </row>
    <row r="791" spans="18:22" ht="15.75">
      <c r="R791" s="245" t="s">
        <v>3025</v>
      </c>
      <c r="S791" s="244" t="s">
        <v>3024</v>
      </c>
      <c r="T791" s="246" t="s">
        <v>3026</v>
      </c>
      <c r="U791" s="246" t="s">
        <v>237</v>
      </c>
      <c r="V791" s="246" t="s">
        <v>3027</v>
      </c>
    </row>
    <row r="792" spans="18:22" ht="15.75">
      <c r="R792" s="245" t="s">
        <v>3029</v>
      </c>
      <c r="S792" s="244" t="s">
        <v>3028</v>
      </c>
      <c r="T792" s="246" t="s">
        <v>3030</v>
      </c>
      <c r="U792" s="246" t="s">
        <v>237</v>
      </c>
      <c r="V792" s="246" t="s">
        <v>3031</v>
      </c>
    </row>
    <row r="793" spans="18:22" ht="15.75">
      <c r="R793" s="245" t="s">
        <v>3033</v>
      </c>
      <c r="S793" s="244" t="s">
        <v>3032</v>
      </c>
      <c r="T793" s="246" t="s">
        <v>3034</v>
      </c>
      <c r="U793" s="246" t="s">
        <v>237</v>
      </c>
      <c r="V793" s="246" t="s">
        <v>3035</v>
      </c>
    </row>
    <row r="794" spans="18:22" ht="15.75">
      <c r="R794" s="245" t="s">
        <v>3037</v>
      </c>
      <c r="S794" s="244" t="s">
        <v>3036</v>
      </c>
      <c r="T794" s="246" t="s">
        <v>3038</v>
      </c>
      <c r="U794" s="246" t="s">
        <v>237</v>
      </c>
      <c r="V794" s="246" t="s">
        <v>3039</v>
      </c>
    </row>
    <row r="795" spans="18:22" ht="15.75">
      <c r="R795" s="245" t="s">
        <v>3041</v>
      </c>
      <c r="S795" s="244" t="s">
        <v>3040</v>
      </c>
      <c r="T795" s="246" t="s">
        <v>3042</v>
      </c>
      <c r="U795" s="246" t="s">
        <v>237</v>
      </c>
      <c r="V795" s="246" t="s">
        <v>3043</v>
      </c>
    </row>
    <row r="796" spans="18:22" ht="15.75">
      <c r="R796" s="245" t="s">
        <v>3045</v>
      </c>
      <c r="S796" s="244" t="s">
        <v>3044</v>
      </c>
      <c r="T796" s="246" t="s">
        <v>3046</v>
      </c>
      <c r="U796" s="246" t="s">
        <v>237</v>
      </c>
      <c r="V796" s="246" t="s">
        <v>3047</v>
      </c>
    </row>
    <row r="797" spans="18:22" ht="15.75">
      <c r="R797" s="245" t="s">
        <v>3049</v>
      </c>
      <c r="S797" s="244" t="s">
        <v>3048</v>
      </c>
      <c r="T797" s="246" t="s">
        <v>3050</v>
      </c>
      <c r="U797" s="246" t="s">
        <v>237</v>
      </c>
      <c r="V797" s="246" t="s">
        <v>3051</v>
      </c>
    </row>
    <row r="798" spans="18:22" ht="15.75">
      <c r="R798" s="245" t="s">
        <v>3053</v>
      </c>
      <c r="S798" s="244" t="s">
        <v>3052</v>
      </c>
      <c r="T798" s="246" t="s">
        <v>3054</v>
      </c>
      <c r="U798" s="246" t="s">
        <v>237</v>
      </c>
      <c r="V798" s="246" t="s">
        <v>3055</v>
      </c>
    </row>
    <row r="799" spans="18:22" ht="15.75">
      <c r="R799" s="245" t="s">
        <v>3057</v>
      </c>
      <c r="S799" s="244" t="s">
        <v>3056</v>
      </c>
      <c r="T799" s="246" t="s">
        <v>3058</v>
      </c>
      <c r="U799" s="246" t="s">
        <v>237</v>
      </c>
      <c r="V799" s="246" t="s">
        <v>3059</v>
      </c>
    </row>
    <row r="800" spans="18:22" ht="15.75">
      <c r="R800" s="245" t="s">
        <v>3061</v>
      </c>
      <c r="S800" s="244" t="s">
        <v>3060</v>
      </c>
      <c r="T800" s="246" t="s">
        <v>3062</v>
      </c>
      <c r="U800" s="246" t="s">
        <v>237</v>
      </c>
      <c r="V800" s="246" t="s">
        <v>3063</v>
      </c>
    </row>
    <row r="801" spans="18:22" ht="15.75">
      <c r="R801" s="245" t="s">
        <v>3065</v>
      </c>
      <c r="S801" s="244" t="s">
        <v>3064</v>
      </c>
      <c r="T801" s="246" t="s">
        <v>3066</v>
      </c>
      <c r="U801" s="246" t="s">
        <v>237</v>
      </c>
      <c r="V801" s="246" t="s">
        <v>3067</v>
      </c>
    </row>
    <row r="802" spans="18:22" ht="15.75">
      <c r="R802" s="245" t="s">
        <v>3069</v>
      </c>
      <c r="S802" s="244" t="s">
        <v>3068</v>
      </c>
      <c r="T802" s="246" t="s">
        <v>3070</v>
      </c>
      <c r="U802" s="246" t="s">
        <v>237</v>
      </c>
      <c r="V802" s="246" t="s">
        <v>3071</v>
      </c>
    </row>
    <row r="803" spans="18:22" ht="15.75">
      <c r="R803" s="245" t="s">
        <v>3073</v>
      </c>
      <c r="S803" s="244" t="s">
        <v>3072</v>
      </c>
      <c r="T803" s="246" t="s">
        <v>3074</v>
      </c>
      <c r="U803" s="246" t="s">
        <v>237</v>
      </c>
      <c r="V803" s="246" t="s">
        <v>3075</v>
      </c>
    </row>
    <row r="804" spans="18:22" ht="15.75">
      <c r="R804" s="245" t="s">
        <v>3077</v>
      </c>
      <c r="S804" s="244" t="s">
        <v>3076</v>
      </c>
      <c r="T804" s="246" t="s">
        <v>3078</v>
      </c>
      <c r="U804" s="246" t="s">
        <v>237</v>
      </c>
      <c r="V804" s="246" t="s">
        <v>3079</v>
      </c>
    </row>
    <row r="805" spans="18:22" ht="15.75">
      <c r="R805" s="245" t="s">
        <v>3081</v>
      </c>
      <c r="S805" s="244" t="s">
        <v>3080</v>
      </c>
      <c r="T805" s="246" t="s">
        <v>3082</v>
      </c>
      <c r="U805" s="246" t="s">
        <v>237</v>
      </c>
      <c r="V805" s="246" t="s">
        <v>3083</v>
      </c>
    </row>
    <row r="806" spans="18:22" ht="15.75">
      <c r="R806" s="245" t="s">
        <v>3085</v>
      </c>
      <c r="S806" s="244" t="s">
        <v>3084</v>
      </c>
      <c r="T806" s="246" t="s">
        <v>3086</v>
      </c>
      <c r="U806" s="246" t="s">
        <v>237</v>
      </c>
      <c r="V806" s="246" t="s">
        <v>3087</v>
      </c>
    </row>
    <row r="807" spans="18:22" ht="15.75">
      <c r="R807" s="245" t="s">
        <v>3089</v>
      </c>
      <c r="S807" s="244" t="s">
        <v>3088</v>
      </c>
      <c r="T807" s="246" t="s">
        <v>3090</v>
      </c>
      <c r="U807" s="246" t="s">
        <v>237</v>
      </c>
      <c r="V807" s="246" t="s">
        <v>3091</v>
      </c>
    </row>
    <row r="808" spans="18:22" ht="15.75">
      <c r="R808" s="245" t="s">
        <v>3093</v>
      </c>
      <c r="S808" s="244" t="s">
        <v>3092</v>
      </c>
      <c r="T808" s="246" t="s">
        <v>3094</v>
      </c>
      <c r="U808" s="246" t="s">
        <v>237</v>
      </c>
      <c r="V808" s="246" t="s">
        <v>3095</v>
      </c>
    </row>
    <row r="809" spans="18:22" ht="15.75">
      <c r="R809" s="245" t="s">
        <v>3097</v>
      </c>
      <c r="S809" s="244" t="s">
        <v>3096</v>
      </c>
      <c r="T809" s="246" t="s">
        <v>3098</v>
      </c>
      <c r="U809" s="246" t="s">
        <v>237</v>
      </c>
      <c r="V809" s="246" t="s">
        <v>3099</v>
      </c>
    </row>
    <row r="810" spans="18:22" ht="15.75">
      <c r="R810" s="245" t="s">
        <v>3101</v>
      </c>
      <c r="S810" s="244" t="s">
        <v>3100</v>
      </c>
      <c r="T810" s="246" t="s">
        <v>3102</v>
      </c>
      <c r="U810" s="246" t="s">
        <v>237</v>
      </c>
      <c r="V810" s="246" t="s">
        <v>3103</v>
      </c>
    </row>
    <row r="811" spans="18:22" ht="15.75">
      <c r="R811" s="245" t="s">
        <v>3105</v>
      </c>
      <c r="S811" s="244" t="s">
        <v>3104</v>
      </c>
      <c r="T811" s="246" t="s">
        <v>3106</v>
      </c>
      <c r="U811" s="246" t="s">
        <v>237</v>
      </c>
      <c r="V811" s="246" t="s">
        <v>3107</v>
      </c>
    </row>
    <row r="812" spans="18:22" ht="15.75">
      <c r="R812" s="245" t="s">
        <v>3109</v>
      </c>
      <c r="S812" s="244" t="s">
        <v>3108</v>
      </c>
      <c r="T812" s="246" t="s">
        <v>3110</v>
      </c>
      <c r="U812" s="246" t="s">
        <v>237</v>
      </c>
      <c r="V812" s="246" t="s">
        <v>3111</v>
      </c>
    </row>
    <row r="813" spans="18:22" ht="15.75">
      <c r="R813" s="245" t="s">
        <v>3113</v>
      </c>
      <c r="S813" s="244" t="s">
        <v>3112</v>
      </c>
      <c r="T813" s="246" t="s">
        <v>3114</v>
      </c>
      <c r="U813" s="246" t="s">
        <v>237</v>
      </c>
      <c r="V813" s="246" t="s">
        <v>3115</v>
      </c>
    </row>
    <row r="814" spans="18:22" ht="15.75">
      <c r="R814" s="245" t="s">
        <v>3117</v>
      </c>
      <c r="S814" s="244" t="s">
        <v>3116</v>
      </c>
      <c r="T814" s="246" t="s">
        <v>3118</v>
      </c>
      <c r="U814" s="246" t="s">
        <v>237</v>
      </c>
      <c r="V814" s="246" t="s">
        <v>3119</v>
      </c>
    </row>
    <row r="815" spans="18:22" ht="15.75">
      <c r="R815" s="245" t="s">
        <v>3121</v>
      </c>
      <c r="S815" s="244" t="s">
        <v>3120</v>
      </c>
      <c r="T815" s="246" t="s">
        <v>3122</v>
      </c>
      <c r="U815" s="246" t="s">
        <v>237</v>
      </c>
      <c r="V815" s="246" t="s">
        <v>3123</v>
      </c>
    </row>
    <row r="816" spans="18:22" ht="15.75">
      <c r="R816" s="245" t="s">
        <v>3125</v>
      </c>
      <c r="S816" s="244" t="s">
        <v>3124</v>
      </c>
      <c r="T816" s="246" t="s">
        <v>3126</v>
      </c>
      <c r="U816" s="246" t="s">
        <v>237</v>
      </c>
      <c r="V816" s="246" t="s">
        <v>3127</v>
      </c>
    </row>
    <row r="817" spans="18:22" ht="15.75">
      <c r="R817" s="245" t="s">
        <v>3129</v>
      </c>
      <c r="S817" s="244" t="s">
        <v>3128</v>
      </c>
      <c r="T817" s="246" t="s">
        <v>3130</v>
      </c>
      <c r="U817" s="246" t="s">
        <v>237</v>
      </c>
      <c r="V817" s="246" t="s">
        <v>3131</v>
      </c>
    </row>
    <row r="818" spans="18:22" ht="15.75">
      <c r="R818" s="245" t="s">
        <v>3133</v>
      </c>
      <c r="S818" s="244" t="s">
        <v>3132</v>
      </c>
      <c r="T818" s="246" t="s">
        <v>3134</v>
      </c>
      <c r="U818" s="246" t="s">
        <v>237</v>
      </c>
      <c r="V818" s="246" t="s">
        <v>3135</v>
      </c>
    </row>
    <row r="819" spans="18:22" ht="15.75">
      <c r="R819" s="245" t="s">
        <v>3137</v>
      </c>
      <c r="S819" s="244" t="s">
        <v>3136</v>
      </c>
      <c r="T819" s="246" t="s">
        <v>3138</v>
      </c>
      <c r="U819" s="246" t="s">
        <v>237</v>
      </c>
      <c r="V819" s="246" t="s">
        <v>3139</v>
      </c>
    </row>
    <row r="820" spans="18:22" ht="15.75">
      <c r="R820" s="245" t="s">
        <v>3141</v>
      </c>
      <c r="S820" s="244" t="s">
        <v>3140</v>
      </c>
      <c r="T820" s="246" t="s">
        <v>3142</v>
      </c>
      <c r="U820" s="246" t="s">
        <v>237</v>
      </c>
      <c r="V820" s="246" t="s">
        <v>3143</v>
      </c>
    </row>
    <row r="821" spans="18:22" ht="15.75">
      <c r="R821" s="245" t="s">
        <v>3145</v>
      </c>
      <c r="S821" s="244" t="s">
        <v>3144</v>
      </c>
      <c r="T821" s="246" t="s">
        <v>3146</v>
      </c>
      <c r="U821" s="246" t="s">
        <v>237</v>
      </c>
      <c r="V821" s="246" t="s">
        <v>3147</v>
      </c>
    </row>
    <row r="822" spans="18:22" ht="15.75">
      <c r="R822" s="245" t="s">
        <v>3149</v>
      </c>
      <c r="S822" s="244" t="s">
        <v>3148</v>
      </c>
      <c r="T822" s="246" t="s">
        <v>3150</v>
      </c>
      <c r="U822" s="246" t="s">
        <v>237</v>
      </c>
      <c r="V822" s="246" t="s">
        <v>3151</v>
      </c>
    </row>
    <row r="823" spans="18:22" ht="15.75">
      <c r="R823" s="245" t="s">
        <v>3153</v>
      </c>
      <c r="S823" s="244" t="s">
        <v>3152</v>
      </c>
      <c r="T823" s="246" t="s">
        <v>3154</v>
      </c>
      <c r="U823" s="246" t="s">
        <v>237</v>
      </c>
      <c r="V823" s="246" t="s">
        <v>3155</v>
      </c>
    </row>
    <row r="824" spans="18:22" ht="15.75">
      <c r="R824" s="245" t="s">
        <v>3157</v>
      </c>
      <c r="S824" s="244" t="s">
        <v>3156</v>
      </c>
      <c r="T824" s="246" t="s">
        <v>3158</v>
      </c>
      <c r="U824" s="246" t="s">
        <v>237</v>
      </c>
      <c r="V824" s="246" t="s">
        <v>3159</v>
      </c>
    </row>
    <row r="825" spans="18:22" ht="15.75">
      <c r="R825" s="245" t="s">
        <v>3161</v>
      </c>
      <c r="S825" s="244" t="s">
        <v>3160</v>
      </c>
      <c r="T825" s="246" t="s">
        <v>3162</v>
      </c>
      <c r="U825" s="246" t="s">
        <v>237</v>
      </c>
      <c r="V825" s="246" t="s">
        <v>3163</v>
      </c>
    </row>
    <row r="826" spans="18:22" ht="15.75">
      <c r="R826" s="245" t="s">
        <v>3165</v>
      </c>
      <c r="S826" s="244" t="s">
        <v>3164</v>
      </c>
      <c r="T826" s="246" t="s">
        <v>3166</v>
      </c>
      <c r="U826" s="246" t="s">
        <v>237</v>
      </c>
      <c r="V826" s="246" t="s">
        <v>3167</v>
      </c>
    </row>
    <row r="827" spans="18:22" ht="15.75">
      <c r="R827" s="245" t="s">
        <v>3169</v>
      </c>
      <c r="S827" s="244" t="s">
        <v>3168</v>
      </c>
      <c r="T827" s="246" t="s">
        <v>3170</v>
      </c>
      <c r="U827" s="246" t="s">
        <v>237</v>
      </c>
      <c r="V827" s="246" t="s">
        <v>3171</v>
      </c>
    </row>
    <row r="828" spans="18:22" ht="15.75">
      <c r="R828" s="245" t="s">
        <v>3173</v>
      </c>
      <c r="S828" s="244" t="s">
        <v>3172</v>
      </c>
      <c r="T828" s="246" t="s">
        <v>3174</v>
      </c>
      <c r="U828" s="246" t="s">
        <v>237</v>
      </c>
      <c r="V828" s="246" t="s">
        <v>3175</v>
      </c>
    </row>
    <row r="829" spans="18:22" ht="15.75">
      <c r="R829" s="245" t="s">
        <v>3177</v>
      </c>
      <c r="S829" s="244" t="s">
        <v>3176</v>
      </c>
      <c r="T829" s="246" t="s">
        <v>3178</v>
      </c>
      <c r="U829" s="246" t="s">
        <v>237</v>
      </c>
      <c r="V829" s="246" t="s">
        <v>3179</v>
      </c>
    </row>
    <row r="830" spans="18:22" ht="15.75">
      <c r="R830" s="245" t="s">
        <v>3181</v>
      </c>
      <c r="S830" s="244" t="s">
        <v>3180</v>
      </c>
      <c r="T830" s="246" t="s">
        <v>3182</v>
      </c>
      <c r="U830" s="246" t="s">
        <v>237</v>
      </c>
      <c r="V830" s="246" t="s">
        <v>3183</v>
      </c>
    </row>
    <row r="831" spans="18:22" ht="15.75">
      <c r="R831" s="245" t="s">
        <v>3185</v>
      </c>
      <c r="S831" s="244" t="s">
        <v>3184</v>
      </c>
      <c r="T831" s="246" t="s">
        <v>3186</v>
      </c>
      <c r="U831" s="246" t="s">
        <v>237</v>
      </c>
      <c r="V831" s="246" t="s">
        <v>3187</v>
      </c>
    </row>
    <row r="832" spans="18:22" ht="15.75">
      <c r="R832" s="245" t="s">
        <v>3189</v>
      </c>
      <c r="S832" s="244" t="s">
        <v>3188</v>
      </c>
      <c r="T832" s="246" t="s">
        <v>3190</v>
      </c>
      <c r="U832" s="246" t="s">
        <v>237</v>
      </c>
      <c r="V832" s="246" t="s">
        <v>3191</v>
      </c>
    </row>
    <row r="833" spans="18:22" ht="15.75">
      <c r="R833" s="245" t="s">
        <v>3193</v>
      </c>
      <c r="S833" s="244" t="s">
        <v>3192</v>
      </c>
      <c r="T833" s="246" t="s">
        <v>3194</v>
      </c>
      <c r="U833" s="246" t="s">
        <v>237</v>
      </c>
      <c r="V833" s="246" t="s">
        <v>3195</v>
      </c>
    </row>
    <row r="834" spans="18:22" ht="15.75">
      <c r="R834" s="245" t="s">
        <v>3197</v>
      </c>
      <c r="S834" s="244" t="s">
        <v>3196</v>
      </c>
      <c r="T834" s="246" t="s">
        <v>3198</v>
      </c>
      <c r="U834" s="246" t="s">
        <v>237</v>
      </c>
      <c r="V834" s="246" t="s">
        <v>3199</v>
      </c>
    </row>
    <row r="835" spans="18:22" ht="15.75">
      <c r="R835" s="245" t="s">
        <v>3201</v>
      </c>
      <c r="S835" s="244" t="s">
        <v>3200</v>
      </c>
      <c r="T835" s="246" t="s">
        <v>3202</v>
      </c>
      <c r="U835" s="246" t="s">
        <v>237</v>
      </c>
      <c r="V835" s="246" t="s">
        <v>3203</v>
      </c>
    </row>
    <row r="836" spans="18:22" ht="15.75">
      <c r="R836" s="245" t="s">
        <v>3205</v>
      </c>
      <c r="S836" s="244" t="s">
        <v>3204</v>
      </c>
      <c r="T836" s="246" t="s">
        <v>3206</v>
      </c>
      <c r="U836" s="246" t="s">
        <v>237</v>
      </c>
      <c r="V836" s="246" t="s">
        <v>3207</v>
      </c>
    </row>
    <row r="837" spans="18:22" ht="15.75">
      <c r="R837" s="245" t="s">
        <v>3209</v>
      </c>
      <c r="S837" s="244" t="s">
        <v>3208</v>
      </c>
      <c r="T837" s="246" t="s">
        <v>3210</v>
      </c>
      <c r="U837" s="246" t="s">
        <v>237</v>
      </c>
      <c r="V837" s="246" t="s">
        <v>3211</v>
      </c>
    </row>
    <row r="838" spans="18:22" ht="15.75">
      <c r="R838" s="245" t="s">
        <v>3213</v>
      </c>
      <c r="S838" s="244" t="s">
        <v>3212</v>
      </c>
      <c r="T838" s="246" t="s">
        <v>3214</v>
      </c>
      <c r="U838" s="246" t="s">
        <v>237</v>
      </c>
      <c r="V838" s="246" t="s">
        <v>3215</v>
      </c>
    </row>
    <row r="839" spans="18:22" ht="15.75">
      <c r="R839" s="245" t="s">
        <v>3217</v>
      </c>
      <c r="S839" s="244" t="s">
        <v>3216</v>
      </c>
      <c r="T839" s="246" t="s">
        <v>3218</v>
      </c>
      <c r="U839" s="246" t="s">
        <v>237</v>
      </c>
      <c r="V839" s="246" t="s">
        <v>3219</v>
      </c>
    </row>
    <row r="840" spans="18:22" ht="15.75">
      <c r="R840" s="245" t="s">
        <v>3221</v>
      </c>
      <c r="S840" s="244" t="s">
        <v>3220</v>
      </c>
      <c r="T840" s="246" t="s">
        <v>3222</v>
      </c>
      <c r="U840" s="246" t="s">
        <v>237</v>
      </c>
      <c r="V840" s="246" t="s">
        <v>3223</v>
      </c>
    </row>
    <row r="841" spans="18:22" ht="15.75">
      <c r="R841" s="245" t="s">
        <v>3225</v>
      </c>
      <c r="S841" s="244" t="s">
        <v>3224</v>
      </c>
      <c r="T841" s="246" t="s">
        <v>3226</v>
      </c>
      <c r="U841" s="246" t="s">
        <v>237</v>
      </c>
      <c r="V841" s="246" t="s">
        <v>3227</v>
      </c>
    </row>
    <row r="842" spans="18:22" ht="15.75">
      <c r="R842" s="245" t="s">
        <v>3229</v>
      </c>
      <c r="S842" s="244" t="s">
        <v>3228</v>
      </c>
      <c r="T842" s="246" t="s">
        <v>3230</v>
      </c>
      <c r="U842" s="246" t="s">
        <v>237</v>
      </c>
      <c r="V842" s="246" t="s">
        <v>3231</v>
      </c>
    </row>
    <row r="843" spans="18:22" ht="15.75">
      <c r="R843" s="245" t="s">
        <v>3233</v>
      </c>
      <c r="S843" s="244" t="s">
        <v>3232</v>
      </c>
      <c r="T843" s="246" t="s">
        <v>3234</v>
      </c>
      <c r="U843" s="246" t="s">
        <v>237</v>
      </c>
      <c r="V843" s="246" t="s">
        <v>3235</v>
      </c>
    </row>
    <row r="844" spans="18:22" ht="15.75">
      <c r="R844" s="245" t="s">
        <v>3237</v>
      </c>
      <c r="S844" s="244" t="s">
        <v>3236</v>
      </c>
      <c r="T844" s="246" t="s">
        <v>3238</v>
      </c>
      <c r="U844" s="246" t="s">
        <v>237</v>
      </c>
      <c r="V844" s="246" t="s">
        <v>3239</v>
      </c>
    </row>
    <row r="845" spans="18:22" ht="15.75">
      <c r="R845" s="245" t="s">
        <v>3241</v>
      </c>
      <c r="S845" s="244" t="s">
        <v>3240</v>
      </c>
      <c r="T845" s="246" t="s">
        <v>3242</v>
      </c>
      <c r="U845" s="246" t="s">
        <v>237</v>
      </c>
      <c r="V845" s="246" t="s">
        <v>3243</v>
      </c>
    </row>
    <row r="846" spans="18:22" ht="15.75">
      <c r="R846" s="245" t="s">
        <v>3245</v>
      </c>
      <c r="S846" s="244" t="s">
        <v>3244</v>
      </c>
      <c r="T846" s="246" t="s">
        <v>3246</v>
      </c>
      <c r="U846" s="246" t="s">
        <v>237</v>
      </c>
      <c r="V846" s="246" t="s">
        <v>3247</v>
      </c>
    </row>
    <row r="847" spans="18:22" ht="15.75">
      <c r="R847" s="245" t="s">
        <v>3249</v>
      </c>
      <c r="S847" s="244" t="s">
        <v>3248</v>
      </c>
      <c r="T847" s="246" t="s">
        <v>3250</v>
      </c>
      <c r="U847" s="246" t="s">
        <v>237</v>
      </c>
      <c r="V847" s="246" t="s">
        <v>3251</v>
      </c>
    </row>
    <row r="848" spans="18:22" ht="15.75">
      <c r="R848" s="245" t="s">
        <v>3253</v>
      </c>
      <c r="S848" s="244" t="s">
        <v>3252</v>
      </c>
      <c r="T848" s="246" t="s">
        <v>3254</v>
      </c>
      <c r="U848" s="246" t="s">
        <v>237</v>
      </c>
      <c r="V848" s="246" t="s">
        <v>3255</v>
      </c>
    </row>
    <row r="849" spans="18:22" ht="15.75">
      <c r="R849" s="245" t="s">
        <v>3257</v>
      </c>
      <c r="S849" s="244" t="s">
        <v>3256</v>
      </c>
      <c r="T849" s="246" t="s">
        <v>3258</v>
      </c>
      <c r="U849" s="246" t="s">
        <v>237</v>
      </c>
      <c r="V849" s="246" t="s">
        <v>3259</v>
      </c>
    </row>
    <row r="850" spans="18:22" ht="15.75">
      <c r="R850" s="245" t="s">
        <v>3261</v>
      </c>
      <c r="S850" s="244" t="s">
        <v>3260</v>
      </c>
      <c r="T850" s="246" t="s">
        <v>3262</v>
      </c>
      <c r="U850" s="246" t="s">
        <v>237</v>
      </c>
      <c r="V850" s="246" t="s">
        <v>3263</v>
      </c>
    </row>
    <row r="851" spans="18:22" ht="15.75">
      <c r="R851" s="245" t="s">
        <v>3265</v>
      </c>
      <c r="S851" s="244" t="s">
        <v>3264</v>
      </c>
      <c r="T851" s="246" t="s">
        <v>3266</v>
      </c>
      <c r="U851" s="246" t="s">
        <v>237</v>
      </c>
      <c r="V851" s="246" t="s">
        <v>3267</v>
      </c>
    </row>
    <row r="852" spans="18:22" ht="15.75">
      <c r="R852" s="245" t="s">
        <v>3269</v>
      </c>
      <c r="S852" s="244" t="s">
        <v>3268</v>
      </c>
      <c r="T852" s="246" t="s">
        <v>3270</v>
      </c>
      <c r="U852" s="246" t="s">
        <v>237</v>
      </c>
      <c r="V852" s="246" t="s">
        <v>3271</v>
      </c>
    </row>
    <row r="853" spans="18:22" ht="15.75">
      <c r="R853" s="245" t="s">
        <v>3273</v>
      </c>
      <c r="S853" s="244" t="s">
        <v>3272</v>
      </c>
      <c r="T853" s="246" t="s">
        <v>3274</v>
      </c>
      <c r="U853" s="246" t="s">
        <v>237</v>
      </c>
      <c r="V853" s="246" t="s">
        <v>3275</v>
      </c>
    </row>
    <row r="854" spans="18:22" ht="15.75">
      <c r="R854" s="245" t="s">
        <v>3277</v>
      </c>
      <c r="S854" s="244" t="s">
        <v>3276</v>
      </c>
      <c r="T854" s="246" t="s">
        <v>3278</v>
      </c>
      <c r="U854" s="246" t="s">
        <v>237</v>
      </c>
      <c r="V854" s="246" t="s">
        <v>3279</v>
      </c>
    </row>
    <row r="855" spans="18:22" ht="15.75">
      <c r="R855" s="245" t="s">
        <v>3281</v>
      </c>
      <c r="S855" s="244" t="s">
        <v>3280</v>
      </c>
      <c r="T855" s="246" t="s">
        <v>3282</v>
      </c>
      <c r="U855" s="246" t="s">
        <v>237</v>
      </c>
      <c r="V855" s="246" t="s">
        <v>3283</v>
      </c>
    </row>
    <row r="856" spans="18:22" ht="15.75">
      <c r="R856" s="245" t="s">
        <v>3285</v>
      </c>
      <c r="S856" s="244" t="s">
        <v>3284</v>
      </c>
      <c r="T856" s="246" t="s">
        <v>3286</v>
      </c>
      <c r="U856" s="246" t="s">
        <v>237</v>
      </c>
      <c r="V856" s="246" t="s">
        <v>3287</v>
      </c>
    </row>
    <row r="857" spans="18:22" ht="15.75">
      <c r="R857" s="245" t="s">
        <v>3289</v>
      </c>
      <c r="S857" s="244" t="s">
        <v>3288</v>
      </c>
      <c r="T857" s="246" t="s">
        <v>3290</v>
      </c>
      <c r="U857" s="246" t="s">
        <v>237</v>
      </c>
      <c r="V857" s="246" t="s">
        <v>3291</v>
      </c>
    </row>
    <row r="858" spans="18:22" ht="15.75">
      <c r="R858" s="245" t="s">
        <v>3293</v>
      </c>
      <c r="S858" s="244" t="s">
        <v>3292</v>
      </c>
      <c r="T858" s="246" t="s">
        <v>3294</v>
      </c>
      <c r="U858" s="246" t="s">
        <v>237</v>
      </c>
      <c r="V858" s="246" t="s">
        <v>3295</v>
      </c>
    </row>
    <row r="859" spans="18:22" ht="15.75">
      <c r="R859" s="245" t="s">
        <v>3297</v>
      </c>
      <c r="S859" s="244" t="s">
        <v>3296</v>
      </c>
      <c r="T859" s="246" t="s">
        <v>3298</v>
      </c>
      <c r="U859" s="246" t="s">
        <v>237</v>
      </c>
      <c r="V859" s="246" t="s">
        <v>3299</v>
      </c>
    </row>
    <row r="860" spans="18:22" ht="15.75">
      <c r="R860" s="245" t="s">
        <v>3301</v>
      </c>
      <c r="S860" s="244" t="s">
        <v>3300</v>
      </c>
      <c r="T860" s="246" t="s">
        <v>3302</v>
      </c>
      <c r="U860" s="246" t="s">
        <v>237</v>
      </c>
      <c r="V860" s="246" t="s">
        <v>3303</v>
      </c>
    </row>
    <row r="861" spans="18:22" ht="15.75">
      <c r="R861" s="245" t="s">
        <v>3305</v>
      </c>
      <c r="S861" s="244" t="s">
        <v>3304</v>
      </c>
      <c r="T861" s="246" t="s">
        <v>3306</v>
      </c>
      <c r="U861" s="246" t="s">
        <v>237</v>
      </c>
      <c r="V861" s="246" t="s">
        <v>3307</v>
      </c>
    </row>
    <row r="862" spans="18:22" ht="15.75">
      <c r="R862" s="245" t="s">
        <v>3309</v>
      </c>
      <c r="S862" s="244" t="s">
        <v>3308</v>
      </c>
      <c r="T862" s="246" t="s">
        <v>3310</v>
      </c>
      <c r="U862" s="246" t="s">
        <v>237</v>
      </c>
      <c r="V862" s="246" t="s">
        <v>3311</v>
      </c>
    </row>
    <row r="863" spans="18:22" ht="15.75">
      <c r="R863" s="245" t="s">
        <v>3313</v>
      </c>
      <c r="S863" s="244" t="s">
        <v>3312</v>
      </c>
      <c r="T863" s="246" t="s">
        <v>3314</v>
      </c>
      <c r="U863" s="246" t="s">
        <v>237</v>
      </c>
      <c r="V863" s="246" t="s">
        <v>3315</v>
      </c>
    </row>
    <row r="864" spans="18:22" ht="15.75">
      <c r="R864" s="245" t="s">
        <v>3317</v>
      </c>
      <c r="S864" s="244" t="s">
        <v>3316</v>
      </c>
      <c r="T864" s="246" t="s">
        <v>3318</v>
      </c>
      <c r="U864" s="246" t="s">
        <v>237</v>
      </c>
      <c r="V864" s="246" t="s">
        <v>3319</v>
      </c>
    </row>
    <row r="865" spans="18:22" ht="15.75">
      <c r="R865" s="245" t="s">
        <v>3321</v>
      </c>
      <c r="S865" s="244" t="s">
        <v>3320</v>
      </c>
      <c r="T865" s="246" t="s">
        <v>3322</v>
      </c>
      <c r="U865" s="246" t="s">
        <v>237</v>
      </c>
      <c r="V865" s="246" t="s">
        <v>3323</v>
      </c>
    </row>
    <row r="866" spans="18:22" ht="15.75">
      <c r="R866" s="245" t="s">
        <v>3325</v>
      </c>
      <c r="S866" s="244" t="s">
        <v>3324</v>
      </c>
      <c r="T866" s="246" t="s">
        <v>3326</v>
      </c>
      <c r="U866" s="246" t="s">
        <v>237</v>
      </c>
      <c r="V866" s="246" t="s">
        <v>3327</v>
      </c>
    </row>
    <row r="867" spans="18:22" ht="15.75">
      <c r="R867" s="245" t="s">
        <v>3329</v>
      </c>
      <c r="S867" s="244" t="s">
        <v>3328</v>
      </c>
      <c r="T867" s="246" t="s">
        <v>3330</v>
      </c>
      <c r="U867" s="246" t="s">
        <v>237</v>
      </c>
      <c r="V867" s="246" t="s">
        <v>3331</v>
      </c>
    </row>
    <row r="868" spans="18:22" ht="15.75">
      <c r="R868" s="245" t="s">
        <v>3333</v>
      </c>
      <c r="S868" s="244" t="s">
        <v>3332</v>
      </c>
      <c r="T868" s="246" t="s">
        <v>3334</v>
      </c>
      <c r="U868" s="246" t="s">
        <v>237</v>
      </c>
      <c r="V868" s="246" t="s">
        <v>3335</v>
      </c>
    </row>
    <row r="869" spans="18:22" ht="15.75">
      <c r="R869" s="245" t="s">
        <v>3337</v>
      </c>
      <c r="S869" s="244" t="s">
        <v>3336</v>
      </c>
      <c r="T869" s="246" t="s">
        <v>3338</v>
      </c>
      <c r="U869" s="246" t="s">
        <v>237</v>
      </c>
      <c r="V869" s="246" t="s">
        <v>3339</v>
      </c>
    </row>
    <row r="870" spans="18:22" ht="15.75">
      <c r="R870" s="245" t="s">
        <v>3341</v>
      </c>
      <c r="S870" s="244" t="s">
        <v>3340</v>
      </c>
      <c r="T870" s="246" t="s">
        <v>3342</v>
      </c>
      <c r="U870" s="246" t="s">
        <v>237</v>
      </c>
      <c r="V870" s="246" t="s">
        <v>3343</v>
      </c>
    </row>
    <row r="871" spans="18:22" ht="15.75">
      <c r="R871" s="245" t="s">
        <v>3345</v>
      </c>
      <c r="S871" s="244" t="s">
        <v>3344</v>
      </c>
      <c r="T871" s="246" t="s">
        <v>3346</v>
      </c>
      <c r="U871" s="246" t="s">
        <v>237</v>
      </c>
      <c r="V871" s="246" t="s">
        <v>3347</v>
      </c>
    </row>
    <row r="872" spans="18:22" ht="15.75">
      <c r="R872" s="245" t="s">
        <v>3349</v>
      </c>
      <c r="S872" s="244" t="s">
        <v>3348</v>
      </c>
      <c r="T872" s="246" t="s">
        <v>3350</v>
      </c>
      <c r="U872" s="246" t="s">
        <v>237</v>
      </c>
      <c r="V872" s="246" t="s">
        <v>3351</v>
      </c>
    </row>
    <row r="873" spans="18:22" ht="15.75">
      <c r="R873" s="245" t="s">
        <v>3353</v>
      </c>
      <c r="S873" s="244" t="s">
        <v>3352</v>
      </c>
      <c r="T873" s="246" t="s">
        <v>3354</v>
      </c>
      <c r="U873" s="246" t="s">
        <v>237</v>
      </c>
      <c r="V873" s="246" t="s">
        <v>3355</v>
      </c>
    </row>
    <row r="874" spans="18:22" ht="15.75">
      <c r="R874" s="245" t="s">
        <v>3357</v>
      </c>
      <c r="S874" s="244" t="s">
        <v>3356</v>
      </c>
      <c r="T874" s="246" t="s">
        <v>3358</v>
      </c>
      <c r="U874" s="246" t="s">
        <v>237</v>
      </c>
      <c r="V874" s="246" t="s">
        <v>3359</v>
      </c>
    </row>
    <row r="875" spans="18:22" ht="15.75">
      <c r="R875" s="245" t="s">
        <v>3361</v>
      </c>
      <c r="S875" s="244" t="s">
        <v>3360</v>
      </c>
      <c r="T875" s="246" t="s">
        <v>3362</v>
      </c>
      <c r="U875" s="246" t="s">
        <v>237</v>
      </c>
      <c r="V875" s="246" t="s">
        <v>3363</v>
      </c>
    </row>
    <row r="876" spans="18:22" ht="15.75">
      <c r="R876" s="245" t="s">
        <v>3365</v>
      </c>
      <c r="S876" s="244" t="s">
        <v>3364</v>
      </c>
      <c r="T876" s="246" t="s">
        <v>3366</v>
      </c>
      <c r="U876" s="246" t="s">
        <v>237</v>
      </c>
      <c r="V876" s="246" t="s">
        <v>3367</v>
      </c>
    </row>
    <row r="877" spans="18:22" ht="15.75">
      <c r="R877" s="245" t="s">
        <v>3369</v>
      </c>
      <c r="S877" s="244" t="s">
        <v>3368</v>
      </c>
      <c r="T877" s="246"/>
      <c r="U877" s="246" t="s">
        <v>2987</v>
      </c>
      <c r="V877" s="246"/>
    </row>
    <row r="878" spans="18:22" ht="15.75">
      <c r="R878" s="245" t="s">
        <v>3371</v>
      </c>
      <c r="S878" s="244" t="s">
        <v>3370</v>
      </c>
      <c r="T878" s="246" t="s">
        <v>3372</v>
      </c>
      <c r="U878" s="246" t="s">
        <v>237</v>
      </c>
      <c r="V878" s="246" t="s">
        <v>3373</v>
      </c>
    </row>
    <row r="879" spans="18:22" ht="15.75">
      <c r="R879" s="245" t="s">
        <v>3375</v>
      </c>
      <c r="S879" s="244" t="s">
        <v>3374</v>
      </c>
      <c r="T879" s="246" t="s">
        <v>3376</v>
      </c>
      <c r="U879" s="246" t="s">
        <v>237</v>
      </c>
      <c r="V879" s="246" t="s">
        <v>3377</v>
      </c>
    </row>
    <row r="880" spans="18:22" ht="15.75">
      <c r="R880" s="245" t="s">
        <v>3379</v>
      </c>
      <c r="S880" s="244" t="s">
        <v>3378</v>
      </c>
      <c r="T880" s="246" t="s">
        <v>3380</v>
      </c>
      <c r="U880" s="246" t="s">
        <v>237</v>
      </c>
      <c r="V880" s="246" t="s">
        <v>3381</v>
      </c>
    </row>
    <row r="881" spans="18:22" ht="15.75">
      <c r="R881" s="245" t="s">
        <v>3383</v>
      </c>
      <c r="S881" s="244" t="s">
        <v>3382</v>
      </c>
      <c r="T881" s="246" t="s">
        <v>3384</v>
      </c>
      <c r="U881" s="246" t="s">
        <v>237</v>
      </c>
      <c r="V881" s="246" t="s">
        <v>3385</v>
      </c>
    </row>
    <row r="882" spans="18:22" ht="15.75">
      <c r="R882" s="245" t="s">
        <v>3387</v>
      </c>
      <c r="S882" s="244" t="s">
        <v>3386</v>
      </c>
      <c r="T882" s="246" t="s">
        <v>3388</v>
      </c>
      <c r="U882" s="246" t="s">
        <v>237</v>
      </c>
      <c r="V882" s="246" t="s">
        <v>3389</v>
      </c>
    </row>
    <row r="883" spans="18:22" ht="15.75">
      <c r="R883" s="245" t="s">
        <v>3391</v>
      </c>
      <c r="S883" s="244" t="s">
        <v>3390</v>
      </c>
      <c r="T883" s="246" t="s">
        <v>3392</v>
      </c>
      <c r="U883" s="246" t="s">
        <v>237</v>
      </c>
      <c r="V883" s="246" t="s">
        <v>3393</v>
      </c>
    </row>
    <row r="884" spans="18:22" ht="15.75">
      <c r="R884" s="245" t="s">
        <v>3395</v>
      </c>
      <c r="S884" s="244" t="s">
        <v>3394</v>
      </c>
      <c r="T884" s="246" t="s">
        <v>3396</v>
      </c>
      <c r="U884" s="246" t="s">
        <v>237</v>
      </c>
      <c r="V884" s="246" t="s">
        <v>3397</v>
      </c>
    </row>
    <row r="885" spans="18:22" ht="15.75">
      <c r="R885" s="245" t="s">
        <v>3399</v>
      </c>
      <c r="S885" s="244" t="s">
        <v>3398</v>
      </c>
      <c r="T885" s="246"/>
      <c r="U885" s="246" t="s">
        <v>2987</v>
      </c>
      <c r="V885" s="246"/>
    </row>
    <row r="886" spans="18:22" ht="15.75">
      <c r="R886" s="245" t="s">
        <v>3401</v>
      </c>
      <c r="S886" s="244" t="s">
        <v>3400</v>
      </c>
      <c r="T886" s="246" t="s">
        <v>3402</v>
      </c>
      <c r="U886" s="246" t="s">
        <v>237</v>
      </c>
      <c r="V886" s="246" t="s">
        <v>3403</v>
      </c>
    </row>
    <row r="887" spans="18:22" ht="15.75">
      <c r="R887" s="245" t="s">
        <v>3405</v>
      </c>
      <c r="S887" s="244" t="s">
        <v>3404</v>
      </c>
      <c r="T887" s="246" t="s">
        <v>3406</v>
      </c>
      <c r="U887" s="246" t="s">
        <v>237</v>
      </c>
      <c r="V887" s="246" t="s">
        <v>3407</v>
      </c>
    </row>
    <row r="888" spans="18:22" ht="15.75">
      <c r="R888" s="245" t="s">
        <v>3409</v>
      </c>
      <c r="S888" s="244" t="s">
        <v>3408</v>
      </c>
      <c r="T888" s="246" t="s">
        <v>3410</v>
      </c>
      <c r="U888" s="246" t="s">
        <v>237</v>
      </c>
      <c r="V888" s="246" t="s">
        <v>3411</v>
      </c>
    </row>
    <row r="889" spans="18:22" ht="15.75">
      <c r="R889" s="245" t="s">
        <v>3413</v>
      </c>
      <c r="S889" s="244" t="s">
        <v>3412</v>
      </c>
      <c r="T889" s="246" t="s">
        <v>3414</v>
      </c>
      <c r="U889" s="246" t="s">
        <v>237</v>
      </c>
      <c r="V889" s="246" t="s">
        <v>3415</v>
      </c>
    </row>
    <row r="890" spans="18:22" ht="15.75">
      <c r="R890" s="245" t="s">
        <v>3417</v>
      </c>
      <c r="S890" s="244" t="s">
        <v>3416</v>
      </c>
      <c r="T890" s="246" t="s">
        <v>3418</v>
      </c>
      <c r="U890" s="246" t="s">
        <v>237</v>
      </c>
      <c r="V890" s="246" t="s">
        <v>3419</v>
      </c>
    </row>
    <row r="891" spans="18:22" ht="15.75">
      <c r="R891" s="245" t="s">
        <v>3421</v>
      </c>
      <c r="S891" s="244" t="s">
        <v>3420</v>
      </c>
      <c r="T891" s="246" t="s">
        <v>3422</v>
      </c>
      <c r="U891" s="246" t="s">
        <v>237</v>
      </c>
      <c r="V891" s="246" t="s">
        <v>3423</v>
      </c>
    </row>
    <row r="892" spans="18:22" ht="15.75">
      <c r="R892" s="245" t="s">
        <v>3425</v>
      </c>
      <c r="S892" s="244" t="s">
        <v>3424</v>
      </c>
      <c r="T892" s="246" t="s">
        <v>3426</v>
      </c>
      <c r="U892" s="246" t="s">
        <v>237</v>
      </c>
      <c r="V892" s="246" t="s">
        <v>3427</v>
      </c>
    </row>
    <row r="893" spans="18:22" ht="15.75">
      <c r="R893" s="245" t="s">
        <v>3429</v>
      </c>
      <c r="S893" s="244" t="s">
        <v>3428</v>
      </c>
      <c r="T893" s="246" t="s">
        <v>3430</v>
      </c>
      <c r="U893" s="246" t="s">
        <v>237</v>
      </c>
      <c r="V893" s="246" t="s">
        <v>3431</v>
      </c>
    </row>
    <row r="894" spans="18:22" ht="15.75">
      <c r="R894" s="245" t="s">
        <v>3433</v>
      </c>
      <c r="S894" s="244" t="s">
        <v>3432</v>
      </c>
      <c r="T894" s="246" t="s">
        <v>3434</v>
      </c>
      <c r="U894" s="246" t="s">
        <v>237</v>
      </c>
      <c r="V894" s="246" t="s">
        <v>3435</v>
      </c>
    </row>
    <row r="895" spans="18:22" ht="15.75">
      <c r="R895" s="245" t="s">
        <v>3437</v>
      </c>
      <c r="S895" s="244" t="s">
        <v>3436</v>
      </c>
      <c r="T895" s="246" t="s">
        <v>3438</v>
      </c>
      <c r="U895" s="246" t="s">
        <v>237</v>
      </c>
      <c r="V895" s="246" t="s">
        <v>3439</v>
      </c>
    </row>
    <row r="896" spans="18:22" ht="15.75">
      <c r="R896" s="245" t="s">
        <v>3441</v>
      </c>
      <c r="S896" s="244" t="s">
        <v>3440</v>
      </c>
      <c r="T896" s="246" t="s">
        <v>3442</v>
      </c>
      <c r="U896" s="246" t="s">
        <v>237</v>
      </c>
      <c r="V896" s="246" t="s">
        <v>3443</v>
      </c>
    </row>
    <row r="897" spans="18:22" ht="15.75">
      <c r="R897" s="245" t="s">
        <v>3445</v>
      </c>
      <c r="S897" s="244" t="s">
        <v>3444</v>
      </c>
      <c r="T897" s="246" t="s">
        <v>3446</v>
      </c>
      <c r="U897" s="246" t="s">
        <v>237</v>
      </c>
      <c r="V897" s="246" t="s">
        <v>3447</v>
      </c>
    </row>
    <row r="898" spans="18:22" ht="15.75">
      <c r="R898" s="245" t="s">
        <v>3449</v>
      </c>
      <c r="S898" s="244" t="s">
        <v>3448</v>
      </c>
      <c r="T898" s="246" t="s">
        <v>3450</v>
      </c>
      <c r="U898" s="246" t="s">
        <v>237</v>
      </c>
      <c r="V898" s="246" t="s">
        <v>3451</v>
      </c>
    </row>
    <row r="899" spans="18:22" ht="15.75">
      <c r="R899" s="245" t="s">
        <v>3453</v>
      </c>
      <c r="S899" s="244" t="s">
        <v>3452</v>
      </c>
      <c r="T899" s="246" t="s">
        <v>3454</v>
      </c>
      <c r="U899" s="246" t="s">
        <v>237</v>
      </c>
      <c r="V899" s="246" t="s">
        <v>3455</v>
      </c>
    </row>
    <row r="900" spans="18:22" ht="15.75">
      <c r="R900" s="245" t="s">
        <v>3457</v>
      </c>
      <c r="S900" s="244" t="s">
        <v>3456</v>
      </c>
      <c r="T900" s="246" t="s">
        <v>3458</v>
      </c>
      <c r="U900" s="246" t="s">
        <v>237</v>
      </c>
      <c r="V900" s="246" t="s">
        <v>3459</v>
      </c>
    </row>
    <row r="901" spans="18:22" ht="15.75">
      <c r="R901" s="245" t="s">
        <v>3461</v>
      </c>
      <c r="S901" s="244" t="s">
        <v>3460</v>
      </c>
      <c r="T901" s="246" t="s">
        <v>3462</v>
      </c>
      <c r="U901" s="246" t="s">
        <v>237</v>
      </c>
      <c r="V901" s="246" t="s">
        <v>3463</v>
      </c>
    </row>
    <row r="902" spans="18:22" ht="15.75">
      <c r="R902" s="245" t="s">
        <v>3465</v>
      </c>
      <c r="S902" s="244" t="s">
        <v>3464</v>
      </c>
      <c r="T902" s="246" t="s">
        <v>3466</v>
      </c>
      <c r="U902" s="246" t="s">
        <v>237</v>
      </c>
      <c r="V902" s="246" t="s">
        <v>3467</v>
      </c>
    </row>
    <row r="903" spans="18:22" ht="15.75">
      <c r="R903" s="245" t="s">
        <v>3469</v>
      </c>
      <c r="S903" s="244" t="s">
        <v>3468</v>
      </c>
      <c r="T903" s="246" t="s">
        <v>3470</v>
      </c>
      <c r="U903" s="246" t="s">
        <v>237</v>
      </c>
      <c r="V903" s="246" t="s">
        <v>3471</v>
      </c>
    </row>
    <row r="904" spans="18:22" ht="15.75">
      <c r="R904" s="245" t="s">
        <v>3473</v>
      </c>
      <c r="S904" s="244" t="s">
        <v>3472</v>
      </c>
      <c r="T904" s="246" t="s">
        <v>3474</v>
      </c>
      <c r="U904" s="246" t="s">
        <v>237</v>
      </c>
      <c r="V904" s="246" t="s">
        <v>3475</v>
      </c>
    </row>
    <row r="905" spans="18:22" ht="15.75">
      <c r="R905" s="245" t="s">
        <v>3477</v>
      </c>
      <c r="S905" s="244" t="s">
        <v>3476</v>
      </c>
      <c r="T905" s="246" t="s">
        <v>3478</v>
      </c>
      <c r="U905" s="246" t="s">
        <v>237</v>
      </c>
      <c r="V905" s="246" t="s">
        <v>3479</v>
      </c>
    </row>
    <row r="906" spans="18:22" ht="15.75">
      <c r="R906" s="245" t="s">
        <v>3481</v>
      </c>
      <c r="S906" s="244" t="s">
        <v>3480</v>
      </c>
      <c r="T906" s="246" t="s">
        <v>3482</v>
      </c>
      <c r="U906" s="246" t="s">
        <v>237</v>
      </c>
      <c r="V906" s="246" t="s">
        <v>3483</v>
      </c>
    </row>
    <row r="907" spans="18:22" ht="15.75">
      <c r="R907" s="245" t="s">
        <v>3485</v>
      </c>
      <c r="S907" s="244" t="s">
        <v>3484</v>
      </c>
      <c r="T907" s="246" t="s">
        <v>3486</v>
      </c>
      <c r="U907" s="246" t="s">
        <v>237</v>
      </c>
      <c r="V907" s="246" t="s">
        <v>3487</v>
      </c>
    </row>
    <row r="908" spans="18:22" ht="15.75">
      <c r="R908" s="245" t="s">
        <v>3489</v>
      </c>
      <c r="S908" s="244" t="s">
        <v>3488</v>
      </c>
      <c r="T908" s="246" t="s">
        <v>3490</v>
      </c>
      <c r="U908" s="246" t="s">
        <v>237</v>
      </c>
      <c r="V908" s="246" t="s">
        <v>3491</v>
      </c>
    </row>
    <row r="909" spans="18:22" ht="15.75">
      <c r="R909" s="245" t="s">
        <v>3493</v>
      </c>
      <c r="S909" s="244" t="s">
        <v>3492</v>
      </c>
      <c r="T909" s="246" t="s">
        <v>3494</v>
      </c>
      <c r="U909" s="246" t="s">
        <v>237</v>
      </c>
      <c r="V909" s="246" t="s">
        <v>3495</v>
      </c>
    </row>
    <row r="910" spans="18:22" ht="15.75">
      <c r="R910" s="245" t="s">
        <v>3497</v>
      </c>
      <c r="S910" s="244" t="s">
        <v>3496</v>
      </c>
      <c r="T910" s="246" t="s">
        <v>3498</v>
      </c>
      <c r="U910" s="246" t="s">
        <v>237</v>
      </c>
      <c r="V910" s="246" t="s">
        <v>3499</v>
      </c>
    </row>
    <row r="911" spans="18:22" ht="15.75">
      <c r="R911" s="245" t="s">
        <v>3501</v>
      </c>
      <c r="S911" s="244" t="s">
        <v>3500</v>
      </c>
      <c r="T911" s="246" t="s">
        <v>3502</v>
      </c>
      <c r="U911" s="246" t="s">
        <v>237</v>
      </c>
      <c r="V911" s="246" t="s">
        <v>3503</v>
      </c>
    </row>
    <row r="912" spans="18:22" ht="15.75">
      <c r="R912" s="245" t="s">
        <v>3505</v>
      </c>
      <c r="S912" s="244" t="s">
        <v>3504</v>
      </c>
      <c r="T912" s="246" t="s">
        <v>3506</v>
      </c>
      <c r="U912" s="246" t="s">
        <v>237</v>
      </c>
      <c r="V912" s="246" t="s">
        <v>3507</v>
      </c>
    </row>
    <row r="913" spans="18:22" ht="15.75">
      <c r="R913" s="245" t="s">
        <v>3509</v>
      </c>
      <c r="S913" s="244" t="s">
        <v>3508</v>
      </c>
      <c r="T913" s="246" t="s">
        <v>3510</v>
      </c>
      <c r="U913" s="246" t="s">
        <v>237</v>
      </c>
      <c r="V913" s="246" t="s">
        <v>3511</v>
      </c>
    </row>
    <row r="914" spans="18:22" ht="15.75">
      <c r="R914" s="245" t="s">
        <v>3513</v>
      </c>
      <c r="S914" s="244" t="s">
        <v>3512</v>
      </c>
      <c r="T914" s="246" t="s">
        <v>3514</v>
      </c>
      <c r="U914" s="246" t="s">
        <v>237</v>
      </c>
      <c r="V914" s="246" t="s">
        <v>3515</v>
      </c>
    </row>
    <row r="915" spans="18:22" ht="15.75">
      <c r="R915" s="245" t="s">
        <v>3517</v>
      </c>
      <c r="S915" s="244" t="s">
        <v>3516</v>
      </c>
      <c r="T915" s="246" t="s">
        <v>3518</v>
      </c>
      <c r="U915" s="246" t="s">
        <v>237</v>
      </c>
      <c r="V915" s="246" t="s">
        <v>3519</v>
      </c>
    </row>
    <row r="916" spans="18:22" ht="15.75">
      <c r="R916" s="245" t="s">
        <v>3521</v>
      </c>
      <c r="S916" s="244" t="s">
        <v>3520</v>
      </c>
      <c r="T916" s="246" t="s">
        <v>3522</v>
      </c>
      <c r="U916" s="246" t="s">
        <v>237</v>
      </c>
      <c r="V916" s="246" t="s">
        <v>3523</v>
      </c>
    </row>
    <row r="917" spans="18:22" ht="15.75">
      <c r="R917" s="245" t="s">
        <v>3525</v>
      </c>
      <c r="S917" s="244" t="s">
        <v>3524</v>
      </c>
      <c r="T917" s="246" t="s">
        <v>3526</v>
      </c>
      <c r="U917" s="246" t="s">
        <v>237</v>
      </c>
      <c r="V917" s="246" t="s">
        <v>3527</v>
      </c>
    </row>
    <row r="918" spans="18:22" ht="15.75">
      <c r="R918" s="245" t="s">
        <v>3529</v>
      </c>
      <c r="S918" s="244" t="s">
        <v>3528</v>
      </c>
      <c r="T918" s="246" t="s">
        <v>3530</v>
      </c>
      <c r="U918" s="246" t="s">
        <v>237</v>
      </c>
      <c r="V918" s="246" t="s">
        <v>3531</v>
      </c>
    </row>
    <row r="919" spans="18:22" ht="15.75">
      <c r="R919" s="245" t="s">
        <v>3533</v>
      </c>
      <c r="S919" s="244" t="s">
        <v>3532</v>
      </c>
      <c r="T919" s="246" t="s">
        <v>3534</v>
      </c>
      <c r="U919" s="246" t="s">
        <v>237</v>
      </c>
      <c r="V919" s="246" t="s">
        <v>3535</v>
      </c>
    </row>
    <row r="920" spans="18:22" ht="15.75">
      <c r="R920" s="245" t="s">
        <v>3537</v>
      </c>
      <c r="S920" s="244" t="s">
        <v>3536</v>
      </c>
      <c r="T920" s="246" t="s">
        <v>3538</v>
      </c>
      <c r="U920" s="246" t="s">
        <v>237</v>
      </c>
      <c r="V920" s="246" t="s">
        <v>3539</v>
      </c>
    </row>
    <row r="921" spans="18:22" ht="15.75">
      <c r="R921" s="245" t="s">
        <v>3541</v>
      </c>
      <c r="S921" s="244" t="s">
        <v>3540</v>
      </c>
      <c r="T921" s="246" t="s">
        <v>3542</v>
      </c>
      <c r="U921" s="246" t="s">
        <v>237</v>
      </c>
      <c r="V921" s="246" t="s">
        <v>3543</v>
      </c>
    </row>
    <row r="922" spans="18:22" ht="15.75">
      <c r="R922" s="245" t="s">
        <v>3545</v>
      </c>
      <c r="S922" s="244" t="s">
        <v>3544</v>
      </c>
      <c r="T922" s="246" t="s">
        <v>3546</v>
      </c>
      <c r="U922" s="246" t="s">
        <v>237</v>
      </c>
      <c r="V922" s="246" t="s">
        <v>3547</v>
      </c>
    </row>
    <row r="923" spans="18:22" ht="15.75">
      <c r="R923" s="245" t="s">
        <v>3549</v>
      </c>
      <c r="S923" s="244" t="s">
        <v>3548</v>
      </c>
      <c r="T923" s="246" t="s">
        <v>3550</v>
      </c>
      <c r="U923" s="246" t="s">
        <v>237</v>
      </c>
      <c r="V923" s="246" t="s">
        <v>3551</v>
      </c>
    </row>
    <row r="924" spans="18:22" ht="15.75">
      <c r="R924" s="245" t="s">
        <v>3553</v>
      </c>
      <c r="S924" s="244" t="s">
        <v>3552</v>
      </c>
      <c r="T924" s="246" t="s">
        <v>3554</v>
      </c>
      <c r="U924" s="246" t="s">
        <v>237</v>
      </c>
      <c r="V924" s="246" t="s">
        <v>3555</v>
      </c>
    </row>
    <row r="925" spans="18:22" ht="15.75">
      <c r="R925" s="245" t="s">
        <v>3557</v>
      </c>
      <c r="S925" s="244" t="s">
        <v>3556</v>
      </c>
      <c r="T925" s="246" t="s">
        <v>3558</v>
      </c>
      <c r="U925" s="246" t="s">
        <v>237</v>
      </c>
      <c r="V925" s="246" t="s">
        <v>3559</v>
      </c>
    </row>
    <row r="926" spans="18:22" ht="15.75">
      <c r="R926" s="245" t="s">
        <v>3561</v>
      </c>
      <c r="S926" s="244" t="s">
        <v>3560</v>
      </c>
      <c r="T926" s="246" t="s">
        <v>3562</v>
      </c>
      <c r="U926" s="246" t="s">
        <v>237</v>
      </c>
      <c r="V926" s="246" t="s">
        <v>3563</v>
      </c>
    </row>
    <row r="927" spans="18:22" ht="15.75">
      <c r="R927" s="245" t="s">
        <v>3565</v>
      </c>
      <c r="S927" s="244" t="s">
        <v>3564</v>
      </c>
      <c r="T927" s="246" t="s">
        <v>3566</v>
      </c>
      <c r="U927" s="246" t="s">
        <v>237</v>
      </c>
      <c r="V927" s="246" t="s">
        <v>3567</v>
      </c>
    </row>
    <row r="928" spans="18:22" ht="15.75">
      <c r="R928" s="245" t="s">
        <v>3569</v>
      </c>
      <c r="S928" s="244" t="s">
        <v>3568</v>
      </c>
      <c r="T928" s="246" t="s">
        <v>3570</v>
      </c>
      <c r="U928" s="246" t="s">
        <v>237</v>
      </c>
      <c r="V928" s="246" t="s">
        <v>3571</v>
      </c>
    </row>
    <row r="929" spans="18:22" ht="15.75">
      <c r="R929" s="245" t="s">
        <v>3573</v>
      </c>
      <c r="S929" s="244" t="s">
        <v>3572</v>
      </c>
      <c r="T929" s="246" t="s">
        <v>3574</v>
      </c>
      <c r="U929" s="246" t="s">
        <v>237</v>
      </c>
      <c r="V929" s="246" t="s">
        <v>3575</v>
      </c>
    </row>
    <row r="930" spans="18:22" ht="15.75">
      <c r="R930" s="245" t="s">
        <v>3577</v>
      </c>
      <c r="S930" s="244" t="s">
        <v>3576</v>
      </c>
      <c r="T930" s="246" t="s">
        <v>3578</v>
      </c>
      <c r="U930" s="246" t="s">
        <v>237</v>
      </c>
      <c r="V930" s="246" t="s">
        <v>3579</v>
      </c>
    </row>
    <row r="931" spans="18:22" ht="15.75">
      <c r="R931" s="245" t="s">
        <v>3581</v>
      </c>
      <c r="S931" s="244" t="s">
        <v>3580</v>
      </c>
      <c r="T931" s="246" t="s">
        <v>3582</v>
      </c>
      <c r="U931" s="246" t="s">
        <v>237</v>
      </c>
      <c r="V931" s="246" t="s">
        <v>3583</v>
      </c>
    </row>
    <row r="932" spans="18:22" ht="15.75">
      <c r="R932" s="245" t="s">
        <v>3585</v>
      </c>
      <c r="S932" s="244" t="s">
        <v>3584</v>
      </c>
      <c r="T932" s="246" t="s">
        <v>3586</v>
      </c>
      <c r="U932" s="246" t="s">
        <v>237</v>
      </c>
      <c r="V932" s="246" t="s">
        <v>3587</v>
      </c>
    </row>
    <row r="933" spans="18:22" ht="15.75">
      <c r="R933" s="245" t="s">
        <v>3589</v>
      </c>
      <c r="S933" s="244" t="s">
        <v>3588</v>
      </c>
      <c r="T933" s="246" t="s">
        <v>3590</v>
      </c>
      <c r="U933" s="246" t="s">
        <v>237</v>
      </c>
      <c r="V933" s="246" t="s">
        <v>3591</v>
      </c>
    </row>
    <row r="934" spans="18:22" ht="15.75">
      <c r="R934" s="245" t="s">
        <v>3593</v>
      </c>
      <c r="S934" s="244" t="s">
        <v>3592</v>
      </c>
      <c r="T934" s="246" t="s">
        <v>3594</v>
      </c>
      <c r="U934" s="246" t="s">
        <v>237</v>
      </c>
      <c r="V934" s="246" t="s">
        <v>3595</v>
      </c>
    </row>
    <row r="935" spans="18:22" ht="15.75">
      <c r="R935" s="245" t="s">
        <v>3597</v>
      </c>
      <c r="S935" s="244" t="s">
        <v>3596</v>
      </c>
      <c r="T935" s="246" t="s">
        <v>3598</v>
      </c>
      <c r="U935" s="246" t="s">
        <v>237</v>
      </c>
      <c r="V935" s="246" t="s">
        <v>3599</v>
      </c>
    </row>
    <row r="936" spans="18:22" ht="15.75">
      <c r="R936" s="245" t="s">
        <v>3601</v>
      </c>
      <c r="S936" s="244" t="s">
        <v>3600</v>
      </c>
      <c r="T936" s="246" t="s">
        <v>3602</v>
      </c>
      <c r="U936" s="246" t="s">
        <v>237</v>
      </c>
      <c r="V936" s="246" t="s">
        <v>3603</v>
      </c>
    </row>
    <row r="937" spans="18:22" ht="15.75">
      <c r="R937" s="245" t="s">
        <v>3605</v>
      </c>
      <c r="S937" s="244" t="s">
        <v>3604</v>
      </c>
      <c r="T937" s="246" t="s">
        <v>3606</v>
      </c>
      <c r="U937" s="246" t="s">
        <v>237</v>
      </c>
      <c r="V937" s="246" t="s">
        <v>3607</v>
      </c>
    </row>
    <row r="938" spans="18:22" ht="15.75">
      <c r="R938" s="245" t="s">
        <v>3609</v>
      </c>
      <c r="S938" s="244" t="s">
        <v>3608</v>
      </c>
      <c r="T938" s="246" t="s">
        <v>3610</v>
      </c>
      <c r="U938" s="246" t="s">
        <v>237</v>
      </c>
      <c r="V938" s="246" t="s">
        <v>3611</v>
      </c>
    </row>
    <row r="939" spans="18:22" ht="15.75">
      <c r="R939" s="245" t="s">
        <v>3613</v>
      </c>
      <c r="S939" s="244" t="s">
        <v>3612</v>
      </c>
      <c r="T939" s="246" t="s">
        <v>3614</v>
      </c>
      <c r="U939" s="246" t="s">
        <v>237</v>
      </c>
      <c r="V939" s="246" t="s">
        <v>3615</v>
      </c>
    </row>
    <row r="940" spans="18:22" ht="15.75">
      <c r="R940" s="245" t="s">
        <v>3617</v>
      </c>
      <c r="S940" s="244" t="s">
        <v>3616</v>
      </c>
      <c r="T940" s="246" t="s">
        <v>3618</v>
      </c>
      <c r="U940" s="246" t="s">
        <v>237</v>
      </c>
      <c r="V940" s="246" t="s">
        <v>3619</v>
      </c>
    </row>
    <row r="941" spans="18:22" ht="15.75">
      <c r="R941" s="245" t="s">
        <v>3621</v>
      </c>
      <c r="S941" s="244" t="s">
        <v>3620</v>
      </c>
      <c r="T941" s="246" t="s">
        <v>3622</v>
      </c>
      <c r="U941" s="246" t="s">
        <v>237</v>
      </c>
      <c r="V941" s="246" t="s">
        <v>3623</v>
      </c>
    </row>
    <row r="942" spans="18:22" ht="15.75">
      <c r="R942" s="245" t="s">
        <v>3625</v>
      </c>
      <c r="S942" s="244" t="s">
        <v>3624</v>
      </c>
      <c r="T942" s="246" t="s">
        <v>3626</v>
      </c>
      <c r="U942" s="246" t="s">
        <v>237</v>
      </c>
      <c r="V942" s="246" t="s">
        <v>3627</v>
      </c>
    </row>
    <row r="943" spans="18:22" ht="15.75">
      <c r="R943" s="245" t="s">
        <v>3629</v>
      </c>
      <c r="S943" s="244" t="s">
        <v>3628</v>
      </c>
      <c r="T943" s="246" t="s">
        <v>3630</v>
      </c>
      <c r="U943" s="246" t="s">
        <v>237</v>
      </c>
      <c r="V943" s="246" t="s">
        <v>3631</v>
      </c>
    </row>
    <row r="944" spans="18:22" ht="15.75">
      <c r="R944" s="245" t="s">
        <v>3633</v>
      </c>
      <c r="S944" s="244" t="s">
        <v>3632</v>
      </c>
      <c r="T944" s="246" t="s">
        <v>3634</v>
      </c>
      <c r="U944" s="246" t="s">
        <v>237</v>
      </c>
      <c r="V944" s="246" t="s">
        <v>3635</v>
      </c>
    </row>
    <row r="945" spans="18:22" ht="15.75">
      <c r="R945" s="245" t="s">
        <v>3637</v>
      </c>
      <c r="S945" s="244" t="s">
        <v>3636</v>
      </c>
      <c r="T945" s="246" t="s">
        <v>3638</v>
      </c>
      <c r="U945" s="246" t="s">
        <v>237</v>
      </c>
      <c r="V945" s="246" t="s">
        <v>3639</v>
      </c>
    </row>
    <row r="946" spans="18:22" ht="15.75">
      <c r="R946" s="245" t="s">
        <v>3641</v>
      </c>
      <c r="S946" s="244" t="s">
        <v>3640</v>
      </c>
      <c r="T946" s="246"/>
      <c r="U946" s="246" t="s">
        <v>237</v>
      </c>
      <c r="V946" s="246"/>
    </row>
    <row r="947" spans="18:22" ht="15.75">
      <c r="R947" s="245" t="s">
        <v>3643</v>
      </c>
      <c r="S947" s="244" t="s">
        <v>3642</v>
      </c>
      <c r="T947" s="246" t="s">
        <v>3644</v>
      </c>
      <c r="U947" s="246" t="s">
        <v>237</v>
      </c>
      <c r="V947" s="246" t="s">
        <v>3645</v>
      </c>
    </row>
    <row r="948" spans="18:22" ht="15.75">
      <c r="R948" s="245" t="s">
        <v>3647</v>
      </c>
      <c r="S948" s="244" t="s">
        <v>3646</v>
      </c>
      <c r="T948" s="246" t="s">
        <v>3648</v>
      </c>
      <c r="U948" s="246" t="s">
        <v>237</v>
      </c>
      <c r="V948" s="246" t="s">
        <v>3649</v>
      </c>
    </row>
    <row r="949" spans="18:22" ht="15.75">
      <c r="R949" s="245" t="s">
        <v>3651</v>
      </c>
      <c r="S949" s="244" t="s">
        <v>3650</v>
      </c>
      <c r="T949" s="246" t="s">
        <v>3652</v>
      </c>
      <c r="U949" s="246" t="s">
        <v>237</v>
      </c>
      <c r="V949" s="246" t="s">
        <v>3653</v>
      </c>
    </row>
    <row r="950" spans="18:22" ht="15.75">
      <c r="R950" s="245" t="s">
        <v>3655</v>
      </c>
      <c r="S950" s="244" t="s">
        <v>3654</v>
      </c>
      <c r="T950" s="246" t="s">
        <v>3656</v>
      </c>
      <c r="U950" s="246" t="s">
        <v>237</v>
      </c>
      <c r="V950" s="246" t="s">
        <v>3657</v>
      </c>
    </row>
    <row r="951" spans="18:22" ht="15.75">
      <c r="R951" s="245" t="s">
        <v>3659</v>
      </c>
      <c r="S951" s="244" t="s">
        <v>3658</v>
      </c>
      <c r="T951" s="246" t="s">
        <v>3660</v>
      </c>
      <c r="U951" s="246" t="s">
        <v>237</v>
      </c>
      <c r="V951" s="246" t="s">
        <v>3661</v>
      </c>
    </row>
    <row r="952" spans="18:22" ht="15.75">
      <c r="R952" s="245" t="s">
        <v>3663</v>
      </c>
      <c r="S952" s="244" t="s">
        <v>3662</v>
      </c>
      <c r="T952" s="246" t="s">
        <v>3664</v>
      </c>
      <c r="U952" s="246" t="s">
        <v>237</v>
      </c>
      <c r="V952" s="246" t="s">
        <v>3665</v>
      </c>
    </row>
    <row r="953" spans="18:22" ht="15.75">
      <c r="R953" s="245" t="s">
        <v>3667</v>
      </c>
      <c r="S953" s="244" t="s">
        <v>3666</v>
      </c>
      <c r="T953" s="246" t="s">
        <v>3668</v>
      </c>
      <c r="U953" s="246" t="s">
        <v>237</v>
      </c>
      <c r="V953" s="246" t="s">
        <v>3669</v>
      </c>
    </row>
    <row r="954" spans="18:22" ht="15.75">
      <c r="R954" s="245" t="s">
        <v>3671</v>
      </c>
      <c r="S954" s="244" t="s">
        <v>3670</v>
      </c>
      <c r="T954" s="246" t="s">
        <v>3672</v>
      </c>
      <c r="U954" s="246" t="s">
        <v>237</v>
      </c>
      <c r="V954" s="246" t="s">
        <v>3673</v>
      </c>
    </row>
    <row r="955" spans="18:22" ht="15.75">
      <c r="R955" s="245" t="s">
        <v>3675</v>
      </c>
      <c r="S955" s="244" t="s">
        <v>3674</v>
      </c>
      <c r="T955" s="246" t="s">
        <v>3676</v>
      </c>
      <c r="U955" s="246" t="s">
        <v>237</v>
      </c>
      <c r="V955" s="246" t="s">
        <v>3677</v>
      </c>
    </row>
    <row r="956" spans="18:22" ht="15.75">
      <c r="R956" s="245" t="s">
        <v>3679</v>
      </c>
      <c r="S956" s="244" t="s">
        <v>3678</v>
      </c>
      <c r="T956" s="246" t="s">
        <v>3680</v>
      </c>
      <c r="U956" s="246" t="s">
        <v>237</v>
      </c>
      <c r="V956" s="246" t="s">
        <v>3681</v>
      </c>
    </row>
    <row r="957" spans="18:22" ht="15.75">
      <c r="R957" s="245" t="s">
        <v>3683</v>
      </c>
      <c r="S957" s="244" t="s">
        <v>3682</v>
      </c>
      <c r="T957" s="246" t="s">
        <v>3684</v>
      </c>
      <c r="U957" s="246" t="s">
        <v>237</v>
      </c>
      <c r="V957" s="246" t="s">
        <v>3685</v>
      </c>
    </row>
    <row r="958" spans="18:22" ht="15.75">
      <c r="R958" s="245" t="s">
        <v>3687</v>
      </c>
      <c r="S958" s="244" t="s">
        <v>3686</v>
      </c>
      <c r="T958" s="246" t="s">
        <v>3688</v>
      </c>
      <c r="U958" s="246" t="s">
        <v>237</v>
      </c>
      <c r="V958" s="246" t="s">
        <v>3689</v>
      </c>
    </row>
    <row r="959" spans="18:22" ht="15.75">
      <c r="R959" s="245" t="s">
        <v>3691</v>
      </c>
      <c r="S959" s="244" t="s">
        <v>3690</v>
      </c>
      <c r="T959" s="246" t="s">
        <v>3692</v>
      </c>
      <c r="U959" s="246" t="s">
        <v>237</v>
      </c>
      <c r="V959" s="246" t="s">
        <v>3693</v>
      </c>
    </row>
    <row r="960" spans="18:22" ht="15.75">
      <c r="R960" s="245" t="s">
        <v>3695</v>
      </c>
      <c r="S960" s="244" t="s">
        <v>3694</v>
      </c>
      <c r="T960" s="246" t="s">
        <v>3696</v>
      </c>
      <c r="U960" s="246" t="s">
        <v>237</v>
      </c>
      <c r="V960" s="246" t="s">
        <v>3697</v>
      </c>
    </row>
    <row r="961" spans="18:22" ht="15.75">
      <c r="R961" s="245" t="s">
        <v>3699</v>
      </c>
      <c r="S961" s="244" t="s">
        <v>3698</v>
      </c>
      <c r="T961" s="246" t="s">
        <v>3700</v>
      </c>
      <c r="U961" s="246" t="s">
        <v>237</v>
      </c>
      <c r="V961" s="246" t="s">
        <v>3701</v>
      </c>
    </row>
    <row r="962" spans="18:22" ht="15.75">
      <c r="R962" s="245" t="s">
        <v>3703</v>
      </c>
      <c r="S962" s="244" t="s">
        <v>3702</v>
      </c>
      <c r="T962" s="246" t="s">
        <v>3704</v>
      </c>
      <c r="U962" s="246" t="s">
        <v>237</v>
      </c>
      <c r="V962" s="246" t="s">
        <v>3705</v>
      </c>
    </row>
    <row r="963" spans="18:22" ht="15.75">
      <c r="R963" s="245" t="s">
        <v>3707</v>
      </c>
      <c r="S963" s="244" t="s">
        <v>3706</v>
      </c>
      <c r="T963" s="246" t="s">
        <v>3708</v>
      </c>
      <c r="U963" s="246" t="s">
        <v>237</v>
      </c>
      <c r="V963" s="246" t="s">
        <v>3709</v>
      </c>
    </row>
    <row r="964" spans="18:22" ht="15.75">
      <c r="R964" s="245" t="s">
        <v>3711</v>
      </c>
      <c r="S964" s="244" t="s">
        <v>3710</v>
      </c>
      <c r="T964" s="246" t="s">
        <v>3712</v>
      </c>
      <c r="U964" s="246" t="s">
        <v>237</v>
      </c>
      <c r="V964" s="246" t="s">
        <v>3713</v>
      </c>
    </row>
    <row r="965" spans="18:22" ht="15.75">
      <c r="R965" s="245" t="s">
        <v>3715</v>
      </c>
      <c r="S965" s="244" t="s">
        <v>3714</v>
      </c>
      <c r="T965" s="246" t="s">
        <v>3716</v>
      </c>
      <c r="U965" s="246" t="s">
        <v>237</v>
      </c>
      <c r="V965" s="246" t="s">
        <v>3717</v>
      </c>
    </row>
    <row r="966" spans="18:22" ht="15.75">
      <c r="R966" s="245" t="s">
        <v>3719</v>
      </c>
      <c r="S966" s="244" t="s">
        <v>3718</v>
      </c>
      <c r="T966" s="246" t="s">
        <v>3720</v>
      </c>
      <c r="U966" s="246" t="s">
        <v>237</v>
      </c>
      <c r="V966" s="246" t="s">
        <v>3721</v>
      </c>
    </row>
    <row r="967" spans="18:22" ht="15.75">
      <c r="R967" s="245" t="s">
        <v>3723</v>
      </c>
      <c r="S967" s="244" t="s">
        <v>3722</v>
      </c>
      <c r="T967" s="246" t="s">
        <v>3724</v>
      </c>
      <c r="U967" s="246" t="s">
        <v>237</v>
      </c>
      <c r="V967" s="246" t="s">
        <v>3725</v>
      </c>
    </row>
    <row r="968" spans="18:22" ht="15.75">
      <c r="R968" s="245" t="s">
        <v>3727</v>
      </c>
      <c r="S968" s="244" t="s">
        <v>3726</v>
      </c>
      <c r="T968" s="246" t="s">
        <v>3728</v>
      </c>
      <c r="U968" s="246" t="s">
        <v>237</v>
      </c>
      <c r="V968" s="246" t="s">
        <v>3729</v>
      </c>
    </row>
    <row r="969" spans="18:22" ht="15.75">
      <c r="R969" s="245" t="s">
        <v>3731</v>
      </c>
      <c r="S969" s="244" t="s">
        <v>3730</v>
      </c>
      <c r="T969" s="246" t="s">
        <v>3732</v>
      </c>
      <c r="U969" s="246" t="s">
        <v>237</v>
      </c>
      <c r="V969" s="246" t="s">
        <v>3733</v>
      </c>
    </row>
    <row r="970" spans="18:22" ht="15.75">
      <c r="R970" s="245" t="s">
        <v>3735</v>
      </c>
      <c r="S970" s="244" t="s">
        <v>3734</v>
      </c>
      <c r="T970" s="246" t="s">
        <v>3736</v>
      </c>
      <c r="U970" s="246" t="s">
        <v>237</v>
      </c>
      <c r="V970" s="246" t="s">
        <v>3737</v>
      </c>
    </row>
    <row r="971" spans="18:22" ht="15.75">
      <c r="R971" s="245" t="s">
        <v>3739</v>
      </c>
      <c r="S971" s="244" t="s">
        <v>3738</v>
      </c>
      <c r="T971" s="246" t="s">
        <v>3740</v>
      </c>
      <c r="U971" s="246" t="s">
        <v>237</v>
      </c>
      <c r="V971" s="246" t="s">
        <v>3741</v>
      </c>
    </row>
    <row r="972" spans="18:22" ht="15.75">
      <c r="R972" s="245" t="s">
        <v>3743</v>
      </c>
      <c r="S972" s="244" t="s">
        <v>3742</v>
      </c>
      <c r="T972" s="246" t="s">
        <v>3744</v>
      </c>
      <c r="U972" s="246" t="s">
        <v>237</v>
      </c>
      <c r="V972" s="246" t="s">
        <v>3745</v>
      </c>
    </row>
    <row r="973" spans="18:22" ht="15.75">
      <c r="R973" s="245" t="s">
        <v>3747</v>
      </c>
      <c r="S973" s="244" t="s">
        <v>3746</v>
      </c>
      <c r="T973" s="246" t="s">
        <v>3748</v>
      </c>
      <c r="U973" s="246" t="s">
        <v>237</v>
      </c>
      <c r="V973" s="246" t="s">
        <v>3749</v>
      </c>
    </row>
    <row r="974" spans="18:22" ht="15.75">
      <c r="R974" s="245" t="s">
        <v>3751</v>
      </c>
      <c r="S974" s="244" t="s">
        <v>3750</v>
      </c>
      <c r="T974" s="246" t="s">
        <v>3752</v>
      </c>
      <c r="U974" s="246" t="s">
        <v>237</v>
      </c>
      <c r="V974" s="246" t="s">
        <v>3753</v>
      </c>
    </row>
    <row r="975" spans="18:22" ht="15.75">
      <c r="R975" s="245" t="s">
        <v>3755</v>
      </c>
      <c r="S975" s="244" t="s">
        <v>3754</v>
      </c>
      <c r="T975" s="246" t="s">
        <v>3756</v>
      </c>
      <c r="U975" s="246" t="s">
        <v>237</v>
      </c>
      <c r="V975" s="246" t="s">
        <v>3757</v>
      </c>
    </row>
    <row r="976" spans="18:22" ht="15.75">
      <c r="R976" s="245" t="s">
        <v>3759</v>
      </c>
      <c r="S976" s="244" t="s">
        <v>3758</v>
      </c>
      <c r="T976" s="246" t="s">
        <v>3760</v>
      </c>
      <c r="U976" s="246" t="s">
        <v>237</v>
      </c>
      <c r="V976" s="246" t="s">
        <v>3761</v>
      </c>
    </row>
    <row r="977" spans="18:22" ht="15.75">
      <c r="R977" s="245" t="s">
        <v>3763</v>
      </c>
      <c r="S977" s="244" t="s">
        <v>3762</v>
      </c>
      <c r="T977" s="246" t="s">
        <v>3764</v>
      </c>
      <c r="U977" s="246" t="s">
        <v>237</v>
      </c>
      <c r="V977" s="246" t="s">
        <v>3765</v>
      </c>
    </row>
    <row r="978" spans="18:22" ht="15.75">
      <c r="R978" s="245" t="s">
        <v>3767</v>
      </c>
      <c r="S978" s="244" t="s">
        <v>3766</v>
      </c>
      <c r="T978" s="246" t="s">
        <v>3768</v>
      </c>
      <c r="U978" s="246" t="s">
        <v>237</v>
      </c>
      <c r="V978" s="246" t="s">
        <v>3769</v>
      </c>
    </row>
    <row r="979" spans="18:22" ht="15.75">
      <c r="R979" s="245" t="s">
        <v>3771</v>
      </c>
      <c r="S979" s="244" t="s">
        <v>3770</v>
      </c>
      <c r="T979" s="246" t="s">
        <v>3772</v>
      </c>
      <c r="U979" s="246" t="s">
        <v>237</v>
      </c>
      <c r="V979" s="246" t="s">
        <v>3773</v>
      </c>
    </row>
    <row r="980" spans="18:22" ht="15.75">
      <c r="R980" s="245" t="s">
        <v>3775</v>
      </c>
      <c r="S980" s="244" t="s">
        <v>3774</v>
      </c>
      <c r="T980" s="246" t="s">
        <v>3776</v>
      </c>
      <c r="U980" s="246" t="s">
        <v>237</v>
      </c>
      <c r="V980" s="246" t="s">
        <v>3777</v>
      </c>
    </row>
    <row r="981" spans="18:22" ht="15.75">
      <c r="R981" s="245" t="s">
        <v>3779</v>
      </c>
      <c r="S981" s="244" t="s">
        <v>3778</v>
      </c>
      <c r="T981" s="246" t="s">
        <v>3780</v>
      </c>
      <c r="U981" s="246" t="s">
        <v>237</v>
      </c>
      <c r="V981" s="246" t="s">
        <v>3781</v>
      </c>
    </row>
    <row r="982" spans="18:22" ht="15.75">
      <c r="R982" s="245" t="s">
        <v>3783</v>
      </c>
      <c r="S982" s="244" t="s">
        <v>3782</v>
      </c>
      <c r="T982" s="246" t="s">
        <v>3784</v>
      </c>
      <c r="U982" s="246" t="s">
        <v>237</v>
      </c>
      <c r="V982" s="246" t="s">
        <v>3785</v>
      </c>
    </row>
    <row r="983" spans="18:22" ht="15.75">
      <c r="R983" s="245" t="s">
        <v>3787</v>
      </c>
      <c r="S983" s="244" t="s">
        <v>3786</v>
      </c>
      <c r="T983" s="246" t="s">
        <v>3788</v>
      </c>
      <c r="U983" s="246" t="s">
        <v>237</v>
      </c>
      <c r="V983" s="246" t="s">
        <v>3789</v>
      </c>
    </row>
    <row r="984" spans="18:22" ht="15.75">
      <c r="R984" s="245" t="s">
        <v>3791</v>
      </c>
      <c r="S984" s="244" t="s">
        <v>3790</v>
      </c>
      <c r="T984" s="246" t="s">
        <v>3792</v>
      </c>
      <c r="U984" s="246" t="s">
        <v>237</v>
      </c>
      <c r="V984" s="246" t="s">
        <v>3793</v>
      </c>
    </row>
    <row r="985" spans="18:22" ht="15.75">
      <c r="R985" s="245" t="s">
        <v>3795</v>
      </c>
      <c r="S985" s="244" t="s">
        <v>3794</v>
      </c>
      <c r="T985" s="246" t="s">
        <v>3796</v>
      </c>
      <c r="U985" s="246" t="s">
        <v>237</v>
      </c>
      <c r="V985" s="246" t="s">
        <v>3797</v>
      </c>
    </row>
    <row r="986" spans="18:22" ht="15.75">
      <c r="R986" s="245" t="s">
        <v>3799</v>
      </c>
      <c r="S986" s="244" t="s">
        <v>3798</v>
      </c>
      <c r="T986" s="246" t="s">
        <v>3800</v>
      </c>
      <c r="U986" s="246" t="s">
        <v>237</v>
      </c>
      <c r="V986" s="246" t="s">
        <v>3801</v>
      </c>
    </row>
    <row r="987" spans="18:22" ht="15.75">
      <c r="R987" s="245" t="s">
        <v>3803</v>
      </c>
      <c r="S987" s="244" t="s">
        <v>3802</v>
      </c>
      <c r="T987" s="246" t="s">
        <v>3804</v>
      </c>
      <c r="U987" s="246" t="s">
        <v>237</v>
      </c>
      <c r="V987" s="246" t="s">
        <v>3805</v>
      </c>
    </row>
    <row r="988" spans="18:22" ht="15.75">
      <c r="R988" s="245" t="s">
        <v>3807</v>
      </c>
      <c r="S988" s="244" t="s">
        <v>3806</v>
      </c>
      <c r="T988" s="246" t="s">
        <v>3808</v>
      </c>
      <c r="U988" s="246" t="s">
        <v>237</v>
      </c>
      <c r="V988" s="246" t="s">
        <v>3809</v>
      </c>
    </row>
    <row r="989" spans="18:22" ht="15.75">
      <c r="R989" s="245" t="s">
        <v>3811</v>
      </c>
      <c r="S989" s="244" t="s">
        <v>3810</v>
      </c>
      <c r="T989" s="246" t="s">
        <v>3812</v>
      </c>
      <c r="U989" s="246" t="s">
        <v>237</v>
      </c>
      <c r="V989" s="246" t="s">
        <v>3813</v>
      </c>
    </row>
    <row r="990" spans="18:22" ht="15.75">
      <c r="R990" s="245" t="s">
        <v>3815</v>
      </c>
      <c r="S990" s="244" t="s">
        <v>3814</v>
      </c>
      <c r="T990" s="246" t="s">
        <v>3816</v>
      </c>
      <c r="U990" s="246" t="s">
        <v>237</v>
      </c>
      <c r="V990" s="246" t="s">
        <v>3817</v>
      </c>
    </row>
    <row r="991" spans="18:22" ht="15.75">
      <c r="R991" s="245" t="s">
        <v>3819</v>
      </c>
      <c r="S991" s="244" t="s">
        <v>3818</v>
      </c>
      <c r="T991" s="246" t="s">
        <v>3820</v>
      </c>
      <c r="U991" s="246" t="s">
        <v>237</v>
      </c>
      <c r="V991" s="246" t="s">
        <v>3821</v>
      </c>
    </row>
    <row r="992" spans="18:22" ht="15.75">
      <c r="R992" s="245" t="s">
        <v>3823</v>
      </c>
      <c r="S992" s="244" t="s">
        <v>3822</v>
      </c>
      <c r="T992" s="246" t="s">
        <v>3824</v>
      </c>
      <c r="U992" s="246" t="s">
        <v>237</v>
      </c>
      <c r="V992" s="246" t="s">
        <v>3825</v>
      </c>
    </row>
    <row r="993" spans="18:22" ht="15.75">
      <c r="R993" s="245" t="s">
        <v>3827</v>
      </c>
      <c r="S993" s="244" t="s">
        <v>3826</v>
      </c>
      <c r="T993" s="246" t="s">
        <v>3828</v>
      </c>
      <c r="U993" s="246" t="s">
        <v>237</v>
      </c>
      <c r="V993" s="246" t="s">
        <v>3829</v>
      </c>
    </row>
    <row r="994" spans="18:22" ht="15.75">
      <c r="R994" s="245" t="s">
        <v>3831</v>
      </c>
      <c r="S994" s="244" t="s">
        <v>3830</v>
      </c>
      <c r="T994" s="246" t="s">
        <v>3832</v>
      </c>
      <c r="U994" s="246" t="s">
        <v>237</v>
      </c>
      <c r="V994" s="246" t="s">
        <v>3833</v>
      </c>
    </row>
    <row r="995" spans="18:22" ht="15.75">
      <c r="R995" s="245" t="s">
        <v>3835</v>
      </c>
      <c r="S995" s="244" t="s">
        <v>3834</v>
      </c>
      <c r="T995" s="246" t="s">
        <v>3836</v>
      </c>
      <c r="U995" s="246" t="s">
        <v>237</v>
      </c>
      <c r="V995" s="246" t="s">
        <v>3837</v>
      </c>
    </row>
    <row r="996" spans="18:22" ht="15.75">
      <c r="R996" s="245" t="s">
        <v>3839</v>
      </c>
      <c r="S996" s="244" t="s">
        <v>3838</v>
      </c>
      <c r="T996" s="246" t="s">
        <v>3840</v>
      </c>
      <c r="U996" s="246" t="s">
        <v>237</v>
      </c>
      <c r="V996" s="246" t="s">
        <v>3841</v>
      </c>
    </row>
    <row r="997" spans="18:22" ht="15.75">
      <c r="R997" s="245" t="s">
        <v>3843</v>
      </c>
      <c r="S997" s="244" t="s">
        <v>3842</v>
      </c>
      <c r="T997" s="246" t="s">
        <v>3844</v>
      </c>
      <c r="U997" s="246" t="s">
        <v>237</v>
      </c>
      <c r="V997" s="246" t="s">
        <v>3845</v>
      </c>
    </row>
    <row r="998" spans="18:22" ht="15.75">
      <c r="R998" s="245" t="s">
        <v>3847</v>
      </c>
      <c r="S998" s="244" t="s">
        <v>3846</v>
      </c>
      <c r="T998" s="246" t="s">
        <v>3848</v>
      </c>
      <c r="U998" s="246" t="s">
        <v>237</v>
      </c>
      <c r="V998" s="246" t="s">
        <v>3849</v>
      </c>
    </row>
    <row r="999" spans="18:22" ht="15.75">
      <c r="R999" s="245" t="s">
        <v>3851</v>
      </c>
      <c r="S999" s="244" t="s">
        <v>3850</v>
      </c>
      <c r="T999" s="246" t="s">
        <v>3852</v>
      </c>
      <c r="U999" s="246" t="s">
        <v>237</v>
      </c>
      <c r="V999" s="246" t="s">
        <v>3853</v>
      </c>
    </row>
    <row r="1000" spans="18:22" ht="15.75">
      <c r="R1000" s="245" t="s">
        <v>3855</v>
      </c>
      <c r="S1000" s="244" t="s">
        <v>3854</v>
      </c>
      <c r="T1000" s="246" t="s">
        <v>3856</v>
      </c>
      <c r="U1000" s="246" t="s">
        <v>237</v>
      </c>
      <c r="V1000" s="246" t="s">
        <v>3857</v>
      </c>
    </row>
    <row r="1001" spans="18:22" ht="15.75">
      <c r="R1001" s="245" t="s">
        <v>3859</v>
      </c>
      <c r="S1001" s="244" t="s">
        <v>3858</v>
      </c>
      <c r="T1001" s="246" t="s">
        <v>3860</v>
      </c>
      <c r="U1001" s="246" t="s">
        <v>237</v>
      </c>
      <c r="V1001" s="246" t="s">
        <v>3861</v>
      </c>
    </row>
    <row r="1002" spans="18:22" ht="15.75">
      <c r="R1002" s="245" t="s">
        <v>3863</v>
      </c>
      <c r="S1002" s="244" t="s">
        <v>3862</v>
      </c>
      <c r="T1002" s="246" t="s">
        <v>3864</v>
      </c>
      <c r="U1002" s="246" t="s">
        <v>237</v>
      </c>
      <c r="V1002" s="246" t="s">
        <v>3865</v>
      </c>
    </row>
    <row r="1003" spans="18:22" ht="15.75">
      <c r="R1003" s="245" t="s">
        <v>3867</v>
      </c>
      <c r="S1003" s="244" t="s">
        <v>3866</v>
      </c>
      <c r="T1003" s="246" t="s">
        <v>3868</v>
      </c>
      <c r="U1003" s="246" t="s">
        <v>237</v>
      </c>
      <c r="V1003" s="246" t="s">
        <v>3869</v>
      </c>
    </row>
    <row r="1004" spans="18:22" ht="15.75">
      <c r="R1004" s="245" t="s">
        <v>3871</v>
      </c>
      <c r="S1004" s="244" t="s">
        <v>3870</v>
      </c>
      <c r="T1004" s="246" t="s">
        <v>3872</v>
      </c>
      <c r="U1004" s="246" t="s">
        <v>237</v>
      </c>
      <c r="V1004" s="246" t="s">
        <v>3873</v>
      </c>
    </row>
    <row r="1005" spans="18:22" ht="15.75">
      <c r="R1005" s="245" t="s">
        <v>3875</v>
      </c>
      <c r="S1005" s="244" t="s">
        <v>3874</v>
      </c>
      <c r="T1005" s="246" t="s">
        <v>3876</v>
      </c>
      <c r="U1005" s="246" t="s">
        <v>237</v>
      </c>
      <c r="V1005" s="246" t="s">
        <v>3877</v>
      </c>
    </row>
    <row r="1006" spans="18:22" ht="15.75">
      <c r="R1006" s="245" t="s">
        <v>3879</v>
      </c>
      <c r="S1006" s="244" t="s">
        <v>3878</v>
      </c>
      <c r="T1006" s="246">
        <v>1264303075</v>
      </c>
      <c r="U1006" s="246" t="s">
        <v>237</v>
      </c>
      <c r="V1006" s="246" t="s">
        <v>3880</v>
      </c>
    </row>
    <row r="1007" spans="18:22" ht="15.75">
      <c r="R1007" s="245" t="s">
        <v>3882</v>
      </c>
      <c r="S1007" s="244" t="s">
        <v>3881</v>
      </c>
      <c r="T1007" s="246">
        <v>1272954575</v>
      </c>
      <c r="U1007" s="246" t="s">
        <v>237</v>
      </c>
      <c r="V1007" s="246" t="s">
        <v>3883</v>
      </c>
    </row>
    <row r="1008" spans="18:22" ht="15.75">
      <c r="R1008" s="245" t="s">
        <v>3885</v>
      </c>
      <c r="S1008" s="244" t="s">
        <v>3884</v>
      </c>
      <c r="T1008" s="246" t="s">
        <v>3886</v>
      </c>
      <c r="U1008" s="246" t="s">
        <v>237</v>
      </c>
      <c r="V1008" s="246" t="s">
        <v>3887</v>
      </c>
    </row>
    <row r="1009" spans="18:22" ht="15.75">
      <c r="R1009" s="245" t="s">
        <v>3889</v>
      </c>
      <c r="S1009" s="244" t="s">
        <v>3888</v>
      </c>
      <c r="T1009" s="246" t="s">
        <v>3890</v>
      </c>
      <c r="U1009" s="246" t="s">
        <v>237</v>
      </c>
      <c r="V1009" s="246" t="s">
        <v>3891</v>
      </c>
    </row>
    <row r="1010" spans="18:22" ht="15.75">
      <c r="R1010" s="245" t="s">
        <v>3893</v>
      </c>
      <c r="S1010" s="244" t="s">
        <v>3892</v>
      </c>
      <c r="T1010" s="246" t="s">
        <v>3894</v>
      </c>
      <c r="U1010" s="246" t="s">
        <v>237</v>
      </c>
      <c r="V1010" s="246" t="s">
        <v>3895</v>
      </c>
    </row>
    <row r="1011" spans="18:22" ht="15.75">
      <c r="R1011" s="245" t="s">
        <v>3897</v>
      </c>
      <c r="S1011" s="244" t="s">
        <v>3896</v>
      </c>
      <c r="T1011" s="246" t="s">
        <v>3898</v>
      </c>
      <c r="U1011" s="246" t="s">
        <v>237</v>
      </c>
      <c r="V1011" s="246" t="s">
        <v>3899</v>
      </c>
    </row>
    <row r="1012" spans="18:22" ht="15.75">
      <c r="R1012" s="245" t="s">
        <v>3901</v>
      </c>
      <c r="S1012" s="244" t="s">
        <v>3900</v>
      </c>
      <c r="T1012" s="246">
        <v>1258076693</v>
      </c>
      <c r="U1012" s="246" t="s">
        <v>237</v>
      </c>
      <c r="V1012" s="246" t="s">
        <v>3902</v>
      </c>
    </row>
    <row r="1013" spans="18:22" ht="15.75">
      <c r="R1013" s="245" t="s">
        <v>3904</v>
      </c>
      <c r="S1013" s="244" t="s">
        <v>3903</v>
      </c>
      <c r="T1013" s="246" t="s">
        <v>3905</v>
      </c>
      <c r="U1013" s="246" t="s">
        <v>237</v>
      </c>
      <c r="V1013" s="246" t="s">
        <v>3906</v>
      </c>
    </row>
    <row r="1014" spans="18:22" ht="15.75">
      <c r="R1014" s="245" t="s">
        <v>3908</v>
      </c>
      <c r="S1014" s="244" t="s">
        <v>3907</v>
      </c>
      <c r="T1014" s="246" t="s">
        <v>3909</v>
      </c>
      <c r="U1014" s="246" t="s">
        <v>237</v>
      </c>
      <c r="V1014" s="246" t="s">
        <v>3910</v>
      </c>
    </row>
    <row r="1015" spans="18:22" ht="15.75">
      <c r="R1015" s="245" t="s">
        <v>3912</v>
      </c>
      <c r="S1015" s="244" t="s">
        <v>3911</v>
      </c>
      <c r="T1015" s="246" t="s">
        <v>3913</v>
      </c>
      <c r="U1015" s="246" t="s">
        <v>237</v>
      </c>
      <c r="V1015" s="246" t="s">
        <v>3914</v>
      </c>
    </row>
    <row r="1016" spans="18:22" ht="15.75">
      <c r="R1016" s="245" t="s">
        <v>3916</v>
      </c>
      <c r="S1016" s="244" t="s">
        <v>3915</v>
      </c>
      <c r="T1016" s="246" t="s">
        <v>3917</v>
      </c>
      <c r="U1016" s="246" t="s">
        <v>237</v>
      </c>
      <c r="V1016" s="246" t="s">
        <v>3918</v>
      </c>
    </row>
    <row r="1017" spans="18:22" ht="15.75">
      <c r="R1017" s="245" t="s">
        <v>3920</v>
      </c>
      <c r="S1017" s="244" t="s">
        <v>3919</v>
      </c>
      <c r="T1017" s="246" t="s">
        <v>3921</v>
      </c>
      <c r="U1017" s="246" t="s">
        <v>237</v>
      </c>
      <c r="V1017" s="246" t="s">
        <v>3922</v>
      </c>
    </row>
    <row r="1018" spans="18:22" ht="15.75">
      <c r="R1018" s="245" t="s">
        <v>3924</v>
      </c>
      <c r="S1018" s="244" t="s">
        <v>3923</v>
      </c>
      <c r="T1018" s="246" t="s">
        <v>3925</v>
      </c>
      <c r="U1018" s="246" t="s">
        <v>237</v>
      </c>
      <c r="V1018" s="246" t="s">
        <v>3926</v>
      </c>
    </row>
    <row r="1019" spans="18:22" ht="15.75">
      <c r="R1019" s="245" t="s">
        <v>3928</v>
      </c>
      <c r="S1019" s="244" t="s">
        <v>3927</v>
      </c>
      <c r="T1019" s="246" t="s">
        <v>3929</v>
      </c>
      <c r="U1019" s="246" t="s">
        <v>237</v>
      </c>
      <c r="V1019" s="246" t="s">
        <v>3930</v>
      </c>
    </row>
    <row r="1020" spans="18:22" ht="15.75">
      <c r="R1020" s="245" t="s">
        <v>3932</v>
      </c>
      <c r="S1020" s="244" t="s">
        <v>3931</v>
      </c>
      <c r="T1020" s="246" t="s">
        <v>3933</v>
      </c>
      <c r="U1020" s="246" t="s">
        <v>237</v>
      </c>
      <c r="V1020" s="246" t="s">
        <v>3934</v>
      </c>
    </row>
    <row r="1021" spans="18:22" ht="15.75">
      <c r="R1021" s="245" t="s">
        <v>3936</v>
      </c>
      <c r="S1021" s="244" t="s">
        <v>3935</v>
      </c>
      <c r="T1021" s="246" t="s">
        <v>3937</v>
      </c>
      <c r="U1021" s="246" t="s">
        <v>237</v>
      </c>
      <c r="V1021" s="246" t="s">
        <v>3938</v>
      </c>
    </row>
    <row r="1022" spans="18:22" ht="15.75">
      <c r="R1022" s="245" t="s">
        <v>3940</v>
      </c>
      <c r="S1022" s="244" t="s">
        <v>3939</v>
      </c>
      <c r="T1022" s="246" t="s">
        <v>3941</v>
      </c>
      <c r="U1022" s="246" t="s">
        <v>237</v>
      </c>
      <c r="V1022" s="246" t="s">
        <v>3942</v>
      </c>
    </row>
    <row r="1023" spans="18:22" ht="15.75">
      <c r="R1023" s="245" t="s">
        <v>3944</v>
      </c>
      <c r="S1023" s="244" t="s">
        <v>3943</v>
      </c>
      <c r="T1023" s="246" t="s">
        <v>3945</v>
      </c>
      <c r="U1023" s="246" t="s">
        <v>237</v>
      </c>
      <c r="V1023" s="246" t="s">
        <v>3946</v>
      </c>
    </row>
    <row r="1024" spans="18:22" ht="15.75">
      <c r="R1024" s="245" t="s">
        <v>3948</v>
      </c>
      <c r="S1024" s="244" t="s">
        <v>3947</v>
      </c>
      <c r="T1024" s="246" t="s">
        <v>3949</v>
      </c>
      <c r="U1024" s="246" t="s">
        <v>237</v>
      </c>
      <c r="V1024" s="246" t="s">
        <v>3950</v>
      </c>
    </row>
    <row r="1025" spans="18:22" ht="15.75">
      <c r="R1025" s="245" t="s">
        <v>3952</v>
      </c>
      <c r="S1025" s="244" t="s">
        <v>3951</v>
      </c>
      <c r="T1025" s="246" t="s">
        <v>3953</v>
      </c>
      <c r="U1025" s="246" t="s">
        <v>237</v>
      </c>
      <c r="V1025" s="246" t="s">
        <v>3954</v>
      </c>
    </row>
    <row r="1026" spans="18:22" ht="15.75">
      <c r="R1026" s="245" t="s">
        <v>3956</v>
      </c>
      <c r="S1026" s="244" t="s">
        <v>3955</v>
      </c>
      <c r="T1026" s="246" t="s">
        <v>3957</v>
      </c>
      <c r="U1026" s="246" t="s">
        <v>237</v>
      </c>
      <c r="V1026" s="246" t="s">
        <v>3958</v>
      </c>
    </row>
    <row r="1027" spans="18:22" ht="15.75">
      <c r="R1027" s="245" t="s">
        <v>3960</v>
      </c>
      <c r="S1027" s="244" t="s">
        <v>3959</v>
      </c>
      <c r="T1027" s="246" t="s">
        <v>3961</v>
      </c>
      <c r="U1027" s="246" t="s">
        <v>237</v>
      </c>
      <c r="V1027" s="246" t="s">
        <v>3962</v>
      </c>
    </row>
    <row r="1028" spans="18:22" ht="15.75">
      <c r="R1028" s="245" t="s">
        <v>3964</v>
      </c>
      <c r="S1028" s="244" t="s">
        <v>3963</v>
      </c>
      <c r="T1028" s="246" t="s">
        <v>3965</v>
      </c>
      <c r="U1028" s="246" t="s">
        <v>237</v>
      </c>
      <c r="V1028" s="246" t="s">
        <v>3966</v>
      </c>
    </row>
    <row r="1029" spans="18:22" ht="15.75">
      <c r="R1029" s="245" t="s">
        <v>3968</v>
      </c>
      <c r="S1029" s="244" t="s">
        <v>3967</v>
      </c>
      <c r="T1029" s="246" t="s">
        <v>3969</v>
      </c>
      <c r="U1029" s="246" t="s">
        <v>237</v>
      </c>
      <c r="V1029" s="246" t="s">
        <v>3970</v>
      </c>
    </row>
    <row r="1030" spans="18:22" ht="15.75">
      <c r="R1030" s="245" t="s">
        <v>3972</v>
      </c>
      <c r="S1030" s="244" t="s">
        <v>3971</v>
      </c>
      <c r="T1030" s="246" t="s">
        <v>3973</v>
      </c>
      <c r="U1030" s="246" t="s">
        <v>237</v>
      </c>
      <c r="V1030" s="246" t="s">
        <v>3974</v>
      </c>
    </row>
    <row r="1031" spans="18:22" ht="15.75">
      <c r="R1031" s="245" t="s">
        <v>3976</v>
      </c>
      <c r="S1031" s="244" t="s">
        <v>3975</v>
      </c>
      <c r="T1031" s="246" t="s">
        <v>3977</v>
      </c>
      <c r="U1031" s="246" t="s">
        <v>237</v>
      </c>
      <c r="V1031" s="246" t="s">
        <v>3978</v>
      </c>
    </row>
    <row r="1032" spans="18:22" ht="15.75">
      <c r="R1032" s="245" t="s">
        <v>3980</v>
      </c>
      <c r="S1032" s="244" t="s">
        <v>3979</v>
      </c>
      <c r="T1032" s="246" t="s">
        <v>3981</v>
      </c>
      <c r="U1032" s="246" t="s">
        <v>237</v>
      </c>
      <c r="V1032" s="246" t="s">
        <v>3982</v>
      </c>
    </row>
    <row r="1033" spans="18:22" ht="15.75">
      <c r="R1033" s="245" t="s">
        <v>3984</v>
      </c>
      <c r="S1033" s="244" t="s">
        <v>3983</v>
      </c>
      <c r="T1033" s="246" t="s">
        <v>3985</v>
      </c>
      <c r="U1033" s="246" t="s">
        <v>237</v>
      </c>
      <c r="V1033" s="246" t="s">
        <v>3986</v>
      </c>
    </row>
    <row r="1034" spans="18:22" ht="15.75">
      <c r="R1034" s="245" t="s">
        <v>3988</v>
      </c>
      <c r="S1034" s="244" t="s">
        <v>3987</v>
      </c>
      <c r="T1034" s="246" t="s">
        <v>3989</v>
      </c>
      <c r="U1034" s="246" t="s">
        <v>237</v>
      </c>
      <c r="V1034" s="246" t="s">
        <v>3990</v>
      </c>
    </row>
    <row r="1035" spans="18:22" ht="15.75">
      <c r="R1035" s="245" t="s">
        <v>3992</v>
      </c>
      <c r="S1035" s="244" t="s">
        <v>3991</v>
      </c>
      <c r="T1035" s="246" t="s">
        <v>3993</v>
      </c>
      <c r="U1035" s="246" t="s">
        <v>237</v>
      </c>
      <c r="V1035" s="246" t="s">
        <v>3994</v>
      </c>
    </row>
    <row r="1036" spans="18:22" ht="15.75">
      <c r="R1036" s="245" t="s">
        <v>3996</v>
      </c>
      <c r="S1036" s="244" t="s">
        <v>3995</v>
      </c>
      <c r="T1036" s="246" t="s">
        <v>3997</v>
      </c>
      <c r="U1036" s="246" t="s">
        <v>237</v>
      </c>
      <c r="V1036" s="246" t="s">
        <v>3998</v>
      </c>
    </row>
    <row r="1037" spans="18:22" ht="15.75">
      <c r="R1037" s="245" t="s">
        <v>4000</v>
      </c>
      <c r="S1037" s="244" t="s">
        <v>3999</v>
      </c>
      <c r="T1037" s="246" t="s">
        <v>4001</v>
      </c>
      <c r="U1037" s="246" t="s">
        <v>237</v>
      </c>
      <c r="V1037" s="246" t="s">
        <v>4002</v>
      </c>
    </row>
    <row r="1038" spans="18:22" ht="15.75">
      <c r="R1038" s="245" t="s">
        <v>4004</v>
      </c>
      <c r="S1038" s="244" t="s">
        <v>4003</v>
      </c>
      <c r="T1038" s="246" t="s">
        <v>4005</v>
      </c>
      <c r="U1038" s="246" t="s">
        <v>237</v>
      </c>
      <c r="V1038" s="246" t="s">
        <v>4006</v>
      </c>
    </row>
    <row r="1039" spans="18:22" ht="15.75">
      <c r="R1039" s="245" t="s">
        <v>4008</v>
      </c>
      <c r="S1039" s="244" t="s">
        <v>4007</v>
      </c>
      <c r="T1039" s="246" t="s">
        <v>4009</v>
      </c>
      <c r="U1039" s="246" t="s">
        <v>237</v>
      </c>
      <c r="V1039" s="246" t="s">
        <v>4010</v>
      </c>
    </row>
    <row r="1040" spans="18:22" ht="15.75">
      <c r="R1040" s="245" t="s">
        <v>4012</v>
      </c>
      <c r="S1040" s="244" t="s">
        <v>4011</v>
      </c>
      <c r="T1040" s="246" t="s">
        <v>4013</v>
      </c>
      <c r="U1040" s="246" t="s">
        <v>237</v>
      </c>
      <c r="V1040" s="246" t="s">
        <v>4014</v>
      </c>
    </row>
    <row r="1041" spans="18:22" ht="15.75">
      <c r="R1041" s="245" t="s">
        <v>4016</v>
      </c>
      <c r="S1041" s="244" t="s">
        <v>4015</v>
      </c>
      <c r="T1041" s="246" t="s">
        <v>4017</v>
      </c>
      <c r="U1041" s="246" t="s">
        <v>237</v>
      </c>
      <c r="V1041" s="246" t="s">
        <v>4018</v>
      </c>
    </row>
    <row r="1042" spans="18:22" ht="15.75">
      <c r="R1042" s="245" t="s">
        <v>4020</v>
      </c>
      <c r="S1042" s="244" t="s">
        <v>4019</v>
      </c>
      <c r="T1042" s="246" t="s">
        <v>4021</v>
      </c>
      <c r="U1042" s="246" t="s">
        <v>237</v>
      </c>
      <c r="V1042" s="246" t="s">
        <v>4022</v>
      </c>
    </row>
    <row r="1043" spans="18:22" ht="15.75">
      <c r="R1043" s="245" t="s">
        <v>4024</v>
      </c>
      <c r="S1043" s="244" t="s">
        <v>4023</v>
      </c>
      <c r="T1043" s="246" t="s">
        <v>4025</v>
      </c>
      <c r="U1043" s="246" t="s">
        <v>237</v>
      </c>
      <c r="V1043" s="246" t="s">
        <v>4026</v>
      </c>
    </row>
    <row r="1044" spans="18:22" ht="15.75">
      <c r="R1044" s="245" t="s">
        <v>4028</v>
      </c>
      <c r="S1044" s="244" t="s">
        <v>4027</v>
      </c>
      <c r="T1044" s="246" t="s">
        <v>4029</v>
      </c>
      <c r="U1044" s="246" t="s">
        <v>237</v>
      </c>
      <c r="V1044" s="246" t="s">
        <v>4030</v>
      </c>
    </row>
    <row r="1045" spans="18:22" ht="15.75">
      <c r="R1045" s="245" t="s">
        <v>4032</v>
      </c>
      <c r="S1045" s="244" t="s">
        <v>4031</v>
      </c>
      <c r="T1045" s="246" t="s">
        <v>4033</v>
      </c>
      <c r="U1045" s="246" t="s">
        <v>237</v>
      </c>
      <c r="V1045" s="246" t="s">
        <v>4034</v>
      </c>
    </row>
    <row r="1046" spans="18:22" ht="15.75">
      <c r="R1046" s="245" t="s">
        <v>4036</v>
      </c>
      <c r="S1046" s="244" t="s">
        <v>4035</v>
      </c>
      <c r="T1046" s="246" t="s">
        <v>4037</v>
      </c>
      <c r="U1046" s="246" t="s">
        <v>237</v>
      </c>
      <c r="V1046" s="246" t="s">
        <v>4038</v>
      </c>
    </row>
    <row r="1047" spans="18:22" ht="15.75">
      <c r="R1047" s="245" t="s">
        <v>4040</v>
      </c>
      <c r="S1047" s="244" t="s">
        <v>4039</v>
      </c>
      <c r="T1047" s="246" t="s">
        <v>4041</v>
      </c>
      <c r="U1047" s="246" t="s">
        <v>237</v>
      </c>
      <c r="V1047" s="246" t="s">
        <v>4042</v>
      </c>
    </row>
    <row r="1048" spans="18:22" ht="15.75">
      <c r="R1048" s="245" t="s">
        <v>4044</v>
      </c>
      <c r="S1048" s="244" t="s">
        <v>4043</v>
      </c>
      <c r="T1048" s="246" t="s">
        <v>4045</v>
      </c>
      <c r="U1048" s="246" t="s">
        <v>237</v>
      </c>
      <c r="V1048" s="246" t="s">
        <v>4046</v>
      </c>
    </row>
    <row r="1049" spans="18:22" ht="15.75">
      <c r="R1049" s="245" t="s">
        <v>4048</v>
      </c>
      <c r="S1049" s="244" t="s">
        <v>4047</v>
      </c>
      <c r="T1049" s="246" t="s">
        <v>4049</v>
      </c>
      <c r="U1049" s="246" t="s">
        <v>237</v>
      </c>
      <c r="V1049" s="246" t="s">
        <v>4050</v>
      </c>
    </row>
    <row r="1050" spans="18:22" ht="15.75">
      <c r="R1050" s="245" t="s">
        <v>4052</v>
      </c>
      <c r="S1050" s="244" t="s">
        <v>4051</v>
      </c>
      <c r="T1050" s="246" t="s">
        <v>4053</v>
      </c>
      <c r="U1050" s="246" t="s">
        <v>237</v>
      </c>
      <c r="V1050" s="246" t="s">
        <v>4054</v>
      </c>
    </row>
    <row r="1051" spans="18:22" ht="15.75">
      <c r="R1051" s="245" t="s">
        <v>4056</v>
      </c>
      <c r="S1051" s="244" t="s">
        <v>4055</v>
      </c>
      <c r="T1051" s="246" t="s">
        <v>4057</v>
      </c>
      <c r="U1051" s="246" t="s">
        <v>237</v>
      </c>
      <c r="V1051" s="246" t="s">
        <v>4058</v>
      </c>
    </row>
    <row r="1052" spans="18:22" ht="15.75">
      <c r="R1052" s="245" t="s">
        <v>4060</v>
      </c>
      <c r="S1052" s="244" t="s">
        <v>4059</v>
      </c>
      <c r="T1052" s="246" t="s">
        <v>4061</v>
      </c>
      <c r="U1052" s="246" t="s">
        <v>237</v>
      </c>
      <c r="V1052" s="246" t="s">
        <v>4062</v>
      </c>
    </row>
    <row r="1053" spans="18:22" ht="15.75">
      <c r="R1053" s="252" t="s">
        <v>4064</v>
      </c>
      <c r="S1053" s="247" t="s">
        <v>4063</v>
      </c>
      <c r="T1053" s="253" t="s">
        <v>4065</v>
      </c>
      <c r="U1053" s="253" t="s">
        <v>4066</v>
      </c>
      <c r="V1053" s="246"/>
    </row>
    <row r="1054" spans="18:22" ht="15.75">
      <c r="R1054" s="245" t="s">
        <v>4068</v>
      </c>
      <c r="S1054" s="244" t="s">
        <v>4067</v>
      </c>
      <c r="T1054" s="246" t="s">
        <v>4069</v>
      </c>
      <c r="U1054" s="246" t="s">
        <v>237</v>
      </c>
      <c r="V1054" s="246" t="s">
        <v>4070</v>
      </c>
    </row>
    <row r="1055" spans="18:22" ht="15.75">
      <c r="R1055" s="252" t="s">
        <v>4072</v>
      </c>
      <c r="S1055" s="247" t="s">
        <v>4071</v>
      </c>
      <c r="T1055" s="253" t="s">
        <v>4073</v>
      </c>
      <c r="U1055" s="253" t="s">
        <v>4066</v>
      </c>
      <c r="V1055" s="246"/>
    </row>
    <row r="1056" spans="18:22" ht="15.75">
      <c r="R1056" s="252" t="s">
        <v>4075</v>
      </c>
      <c r="S1056" s="247" t="s">
        <v>4074</v>
      </c>
      <c r="T1056" s="253" t="s">
        <v>4076</v>
      </c>
      <c r="U1056" s="253" t="s">
        <v>4066</v>
      </c>
      <c r="V1056" s="246"/>
    </row>
    <row r="1057" spans="18:22" ht="15.75">
      <c r="R1057" s="252" t="s">
        <v>4078</v>
      </c>
      <c r="S1057" s="247" t="s">
        <v>4077</v>
      </c>
      <c r="T1057" s="253" t="s">
        <v>4079</v>
      </c>
      <c r="U1057" s="253" t="s">
        <v>4066</v>
      </c>
      <c r="V1057" s="246"/>
    </row>
    <row r="1058" spans="18:22" ht="15.75">
      <c r="R1058" s="245" t="s">
        <v>4081</v>
      </c>
      <c r="S1058" s="244" t="s">
        <v>4080</v>
      </c>
      <c r="T1058" s="246" t="s">
        <v>4082</v>
      </c>
      <c r="U1058" s="246" t="s">
        <v>237</v>
      </c>
      <c r="V1058" s="246" t="s">
        <v>4083</v>
      </c>
    </row>
    <row r="1059" spans="18:22" ht="15.75">
      <c r="R1059" s="252" t="s">
        <v>4085</v>
      </c>
      <c r="S1059" s="247" t="s">
        <v>4084</v>
      </c>
      <c r="T1059" s="253" t="s">
        <v>4086</v>
      </c>
      <c r="U1059" s="253" t="s">
        <v>4066</v>
      </c>
      <c r="V1059" s="246"/>
    </row>
    <row r="1060" spans="18:22" ht="15.75">
      <c r="R1060" s="252" t="s">
        <v>4088</v>
      </c>
      <c r="S1060" s="247" t="s">
        <v>4087</v>
      </c>
      <c r="T1060" s="253" t="s">
        <v>4089</v>
      </c>
      <c r="U1060" s="253" t="s">
        <v>4066</v>
      </c>
      <c r="V1060" s="246"/>
    </row>
    <row r="1061" spans="18:22" ht="15.75">
      <c r="R1061" s="245" t="s">
        <v>4091</v>
      </c>
      <c r="S1061" s="244" t="s">
        <v>4090</v>
      </c>
      <c r="T1061" s="246" t="s">
        <v>4092</v>
      </c>
      <c r="U1061" s="246" t="s">
        <v>237</v>
      </c>
      <c r="V1061" s="246" t="s">
        <v>4093</v>
      </c>
    </row>
    <row r="1062" spans="18:22" ht="15.75">
      <c r="R1062" s="245" t="s">
        <v>4095</v>
      </c>
      <c r="S1062" s="244" t="s">
        <v>4094</v>
      </c>
      <c r="T1062" s="246" t="s">
        <v>4096</v>
      </c>
      <c r="U1062" s="246" t="s">
        <v>237</v>
      </c>
      <c r="V1062" s="246" t="s">
        <v>4097</v>
      </c>
    </row>
    <row r="1063" spans="18:22" ht="15.75">
      <c r="R1063" s="245" t="s">
        <v>4099</v>
      </c>
      <c r="S1063" s="244" t="s">
        <v>4098</v>
      </c>
      <c r="T1063" s="246" t="s">
        <v>4100</v>
      </c>
      <c r="U1063" s="246" t="s">
        <v>237</v>
      </c>
      <c r="V1063" s="246" t="s">
        <v>4101</v>
      </c>
    </row>
    <row r="1064" spans="18:22" ht="15.75">
      <c r="R1064" s="245" t="s">
        <v>4103</v>
      </c>
      <c r="S1064" s="244" t="s">
        <v>4102</v>
      </c>
      <c r="T1064" s="246" t="s">
        <v>4104</v>
      </c>
      <c r="U1064" s="246" t="s">
        <v>237</v>
      </c>
      <c r="V1064" s="246" t="s">
        <v>4105</v>
      </c>
    </row>
    <row r="1065" spans="18:22" ht="15.75">
      <c r="R1065" s="252" t="s">
        <v>4107</v>
      </c>
      <c r="S1065" s="247" t="s">
        <v>4106</v>
      </c>
      <c r="T1065" s="253" t="s">
        <v>4108</v>
      </c>
      <c r="U1065" s="253" t="s">
        <v>4066</v>
      </c>
      <c r="V1065" s="246"/>
    </row>
    <row r="1066" spans="18:22" ht="15.75">
      <c r="R1066" s="245" t="s">
        <v>4110</v>
      </c>
      <c r="S1066" s="244" t="s">
        <v>4109</v>
      </c>
      <c r="T1066" s="246" t="s">
        <v>4111</v>
      </c>
      <c r="U1066" s="246" t="s">
        <v>237</v>
      </c>
      <c r="V1066" s="246" t="s">
        <v>4112</v>
      </c>
    </row>
    <row r="1067" spans="18:22" ht="15.75">
      <c r="R1067" s="245" t="s">
        <v>4114</v>
      </c>
      <c r="S1067" s="244" t="s">
        <v>4113</v>
      </c>
      <c r="T1067" s="246" t="s">
        <v>4115</v>
      </c>
      <c r="U1067" s="246" t="s">
        <v>237</v>
      </c>
      <c r="V1067" s="246" t="s">
        <v>4116</v>
      </c>
    </row>
    <row r="1068" spans="18:22" ht="15.75">
      <c r="R1068" s="245" t="s">
        <v>4118</v>
      </c>
      <c r="S1068" s="244" t="s">
        <v>4117</v>
      </c>
      <c r="T1068" s="246" t="s">
        <v>4119</v>
      </c>
      <c r="U1068" s="246" t="s">
        <v>237</v>
      </c>
      <c r="V1068" s="246" t="s">
        <v>4120</v>
      </c>
    </row>
    <row r="1069" spans="18:22" ht="15.75">
      <c r="R1069" s="245" t="s">
        <v>4122</v>
      </c>
      <c r="S1069" s="244" t="s">
        <v>4121</v>
      </c>
      <c r="T1069" s="246" t="s">
        <v>4123</v>
      </c>
      <c r="U1069" s="246" t="s">
        <v>237</v>
      </c>
      <c r="V1069" s="246" t="s">
        <v>4124</v>
      </c>
    </row>
    <row r="1070" spans="18:22" ht="15.75">
      <c r="R1070" s="245" t="s">
        <v>4126</v>
      </c>
      <c r="S1070" s="244" t="s">
        <v>4125</v>
      </c>
      <c r="T1070" s="246" t="s">
        <v>4127</v>
      </c>
      <c r="U1070" s="246" t="s">
        <v>237</v>
      </c>
      <c r="V1070" s="246" t="s">
        <v>4128</v>
      </c>
    </row>
    <row r="1071" spans="18:22" ht="15.75">
      <c r="R1071" s="245" t="s">
        <v>4130</v>
      </c>
      <c r="S1071" s="244" t="s">
        <v>4129</v>
      </c>
      <c r="T1071" s="246" t="s">
        <v>4131</v>
      </c>
      <c r="U1071" s="246" t="s">
        <v>237</v>
      </c>
      <c r="V1071" s="246" t="s">
        <v>4132</v>
      </c>
    </row>
    <row r="1072" spans="18:22" ht="15.75">
      <c r="R1072" s="245" t="s">
        <v>4134</v>
      </c>
      <c r="S1072" s="244" t="s">
        <v>4133</v>
      </c>
      <c r="T1072" s="246" t="s">
        <v>4135</v>
      </c>
      <c r="U1072" s="246" t="s">
        <v>237</v>
      </c>
      <c r="V1072" s="246" t="s">
        <v>4136</v>
      </c>
    </row>
    <row r="1073" spans="18:22" ht="15.75">
      <c r="R1073" s="245" t="s">
        <v>4138</v>
      </c>
      <c r="S1073" s="244" t="s">
        <v>4137</v>
      </c>
      <c r="T1073" s="246" t="s">
        <v>4139</v>
      </c>
      <c r="U1073" s="246" t="s">
        <v>237</v>
      </c>
      <c r="V1073" s="246" t="s">
        <v>4140</v>
      </c>
    </row>
    <row r="1074" spans="18:22" ht="15.75">
      <c r="R1074" s="245" t="s">
        <v>4142</v>
      </c>
      <c r="S1074" s="244" t="s">
        <v>4141</v>
      </c>
      <c r="T1074" s="246" t="s">
        <v>4143</v>
      </c>
      <c r="U1074" s="246" t="s">
        <v>237</v>
      </c>
      <c r="V1074" s="246" t="s">
        <v>4144</v>
      </c>
    </row>
    <row r="1075" spans="18:22" ht="15.75">
      <c r="R1075" s="245" t="s">
        <v>4146</v>
      </c>
      <c r="S1075" s="244" t="s">
        <v>4145</v>
      </c>
      <c r="T1075" s="246" t="s">
        <v>4147</v>
      </c>
      <c r="U1075" s="246" t="s">
        <v>237</v>
      </c>
      <c r="V1075" s="246" t="s">
        <v>4148</v>
      </c>
    </row>
    <row r="1076" spans="18:22" ht="15.75">
      <c r="R1076" s="245" t="s">
        <v>4150</v>
      </c>
      <c r="S1076" s="244" t="s">
        <v>4149</v>
      </c>
      <c r="T1076" s="246" t="s">
        <v>4151</v>
      </c>
      <c r="U1076" s="246" t="s">
        <v>237</v>
      </c>
      <c r="V1076" s="246" t="s">
        <v>4152</v>
      </c>
    </row>
    <row r="1077" spans="18:22" ht="15.75">
      <c r="R1077" s="245" t="s">
        <v>4154</v>
      </c>
      <c r="S1077" s="244" t="s">
        <v>4153</v>
      </c>
      <c r="T1077" s="246" t="s">
        <v>4155</v>
      </c>
      <c r="U1077" s="246" t="s">
        <v>237</v>
      </c>
      <c r="V1077" s="246" t="s">
        <v>4156</v>
      </c>
    </row>
    <row r="1078" spans="18:22" ht="15.75">
      <c r="R1078" s="245" t="s">
        <v>4158</v>
      </c>
      <c r="S1078" s="244" t="s">
        <v>4157</v>
      </c>
      <c r="T1078" s="246" t="s">
        <v>4159</v>
      </c>
      <c r="U1078" s="246" t="s">
        <v>237</v>
      </c>
      <c r="V1078" s="246" t="s">
        <v>4160</v>
      </c>
    </row>
    <row r="1079" spans="18:22" ht="15.75">
      <c r="R1079" s="245" t="s">
        <v>4162</v>
      </c>
      <c r="S1079" s="244" t="s">
        <v>4161</v>
      </c>
      <c r="T1079" s="246" t="s">
        <v>4163</v>
      </c>
      <c r="U1079" s="246" t="s">
        <v>237</v>
      </c>
      <c r="V1079" s="246" t="s">
        <v>4164</v>
      </c>
    </row>
    <row r="1080" spans="18:22" ht="15.75">
      <c r="R1080" s="245" t="s">
        <v>4166</v>
      </c>
      <c r="S1080" s="244" t="s">
        <v>4165</v>
      </c>
      <c r="T1080" s="246" t="s">
        <v>4167</v>
      </c>
      <c r="U1080" s="246" t="s">
        <v>237</v>
      </c>
      <c r="V1080" s="246" t="s">
        <v>4168</v>
      </c>
    </row>
    <row r="1081" spans="18:22" ht="15.75">
      <c r="R1081" s="245" t="s">
        <v>4170</v>
      </c>
      <c r="S1081" s="244" t="s">
        <v>4169</v>
      </c>
      <c r="T1081" s="246" t="s">
        <v>4171</v>
      </c>
      <c r="U1081" s="246" t="s">
        <v>237</v>
      </c>
      <c r="V1081" s="246" t="s">
        <v>4172</v>
      </c>
    </row>
    <row r="1082" spans="18:22" ht="15.75">
      <c r="R1082" s="245" t="s">
        <v>4174</v>
      </c>
      <c r="S1082" s="244" t="s">
        <v>4173</v>
      </c>
      <c r="T1082" s="246" t="s">
        <v>4175</v>
      </c>
      <c r="U1082" s="246" t="s">
        <v>237</v>
      </c>
      <c r="V1082" s="246" t="s">
        <v>4176</v>
      </c>
    </row>
    <row r="1083" spans="18:22" ht="15.75">
      <c r="R1083" s="245" t="s">
        <v>4178</v>
      </c>
      <c r="S1083" s="244" t="s">
        <v>4177</v>
      </c>
      <c r="T1083" s="246" t="s">
        <v>4179</v>
      </c>
      <c r="U1083" s="246" t="s">
        <v>237</v>
      </c>
      <c r="V1083" s="246" t="s">
        <v>4180</v>
      </c>
    </row>
    <row r="1084" spans="18:22" ht="15.75">
      <c r="R1084" s="245" t="s">
        <v>4182</v>
      </c>
      <c r="S1084" s="244" t="s">
        <v>4181</v>
      </c>
      <c r="T1084" s="246" t="s">
        <v>4183</v>
      </c>
      <c r="U1084" s="246" t="s">
        <v>237</v>
      </c>
      <c r="V1084" s="246" t="s">
        <v>4184</v>
      </c>
    </row>
    <row r="1085" spans="18:22" ht="15.75">
      <c r="R1085" s="245" t="s">
        <v>4186</v>
      </c>
      <c r="S1085" s="244" t="s">
        <v>4185</v>
      </c>
      <c r="T1085" s="246" t="s">
        <v>4187</v>
      </c>
      <c r="U1085" s="246" t="s">
        <v>237</v>
      </c>
      <c r="V1085" s="246" t="s">
        <v>4188</v>
      </c>
    </row>
    <row r="1086" spans="18:22" ht="15.75">
      <c r="R1086" s="245" t="s">
        <v>4190</v>
      </c>
      <c r="S1086" s="244" t="s">
        <v>4189</v>
      </c>
      <c r="T1086" s="246" t="s">
        <v>4191</v>
      </c>
      <c r="U1086" s="246" t="s">
        <v>237</v>
      </c>
      <c r="V1086" s="246" t="s">
        <v>4192</v>
      </c>
    </row>
    <row r="1087" spans="18:22" ht="15.75">
      <c r="R1087" s="245" t="s">
        <v>4194</v>
      </c>
      <c r="S1087" s="244" t="s">
        <v>4193</v>
      </c>
      <c r="T1087" s="246" t="s">
        <v>4195</v>
      </c>
      <c r="U1087" s="246" t="s">
        <v>237</v>
      </c>
      <c r="V1087" s="246" t="s">
        <v>4196</v>
      </c>
    </row>
    <row r="1088" spans="18:22" ht="15.75">
      <c r="R1088" s="245" t="s">
        <v>4198</v>
      </c>
      <c r="S1088" s="244" t="s">
        <v>4197</v>
      </c>
      <c r="T1088" s="246" t="s">
        <v>4199</v>
      </c>
      <c r="U1088" s="246" t="s">
        <v>237</v>
      </c>
      <c r="V1088" s="246" t="s">
        <v>4200</v>
      </c>
    </row>
    <row r="1089" spans="18:22" ht="15.75">
      <c r="R1089" s="245" t="s">
        <v>4202</v>
      </c>
      <c r="S1089" s="244" t="s">
        <v>4201</v>
      </c>
      <c r="T1089" s="246" t="s">
        <v>4203</v>
      </c>
      <c r="U1089" s="246" t="s">
        <v>237</v>
      </c>
      <c r="V1089" s="246" t="s">
        <v>4204</v>
      </c>
    </row>
    <row r="1090" spans="18:22" ht="15.75">
      <c r="R1090" s="245" t="s">
        <v>4206</v>
      </c>
      <c r="S1090" s="244" t="s">
        <v>4205</v>
      </c>
      <c r="T1090" s="246" t="s">
        <v>4207</v>
      </c>
      <c r="U1090" s="246" t="s">
        <v>237</v>
      </c>
      <c r="V1090" s="246" t="s">
        <v>4208</v>
      </c>
    </row>
    <row r="1091" spans="18:22" ht="15.75">
      <c r="R1091" s="245" t="s">
        <v>4210</v>
      </c>
      <c r="S1091" s="244" t="s">
        <v>4209</v>
      </c>
      <c r="T1091" s="246" t="s">
        <v>4211</v>
      </c>
      <c r="U1091" s="246" t="s">
        <v>237</v>
      </c>
      <c r="V1091" s="246" t="s">
        <v>4212</v>
      </c>
    </row>
    <row r="1092" spans="18:22" ht="15.75">
      <c r="R1092" s="245" t="s">
        <v>4214</v>
      </c>
      <c r="S1092" s="244" t="s">
        <v>4213</v>
      </c>
      <c r="T1092" s="246" t="s">
        <v>4215</v>
      </c>
      <c r="U1092" s="246" t="s">
        <v>237</v>
      </c>
      <c r="V1092" s="246" t="s">
        <v>4216</v>
      </c>
    </row>
    <row r="1093" spans="18:22" ht="15.75">
      <c r="R1093" s="245" t="s">
        <v>4218</v>
      </c>
      <c r="S1093" s="244" t="s">
        <v>4217</v>
      </c>
      <c r="T1093" s="246" t="s">
        <v>4219</v>
      </c>
      <c r="U1093" s="246" t="s">
        <v>237</v>
      </c>
      <c r="V1093" s="246" t="s">
        <v>4220</v>
      </c>
    </row>
    <row r="1094" spans="18:22" ht="15.75">
      <c r="R1094" s="245" t="s">
        <v>4222</v>
      </c>
      <c r="S1094" s="244" t="s">
        <v>4221</v>
      </c>
      <c r="T1094" s="246" t="s">
        <v>4223</v>
      </c>
      <c r="U1094" s="246" t="s">
        <v>237</v>
      </c>
      <c r="V1094" s="246" t="s">
        <v>4224</v>
      </c>
    </row>
    <row r="1095" spans="18:22" ht="15.75">
      <c r="R1095" s="245" t="s">
        <v>4226</v>
      </c>
      <c r="S1095" s="244" t="s">
        <v>4225</v>
      </c>
      <c r="T1095" s="246" t="s">
        <v>4227</v>
      </c>
      <c r="U1095" s="246" t="s">
        <v>237</v>
      </c>
      <c r="V1095" s="246" t="s">
        <v>4228</v>
      </c>
    </row>
    <row r="1096" spans="18:22" ht="15.75">
      <c r="R1096" s="245" t="s">
        <v>4230</v>
      </c>
      <c r="S1096" s="244" t="s">
        <v>4229</v>
      </c>
      <c r="T1096" s="246" t="s">
        <v>4231</v>
      </c>
      <c r="U1096" s="246" t="s">
        <v>237</v>
      </c>
      <c r="V1096" s="246" t="s">
        <v>4232</v>
      </c>
    </row>
    <row r="1097" spans="18:22" ht="15.75">
      <c r="R1097" s="245" t="s">
        <v>4234</v>
      </c>
      <c r="S1097" s="244" t="s">
        <v>4233</v>
      </c>
      <c r="T1097" s="246" t="s">
        <v>4235</v>
      </c>
      <c r="U1097" s="246" t="s">
        <v>237</v>
      </c>
      <c r="V1097" s="246" t="s">
        <v>4236</v>
      </c>
    </row>
    <row r="1098" spans="18:22" ht="15.75">
      <c r="R1098" s="245" t="s">
        <v>4238</v>
      </c>
      <c r="S1098" s="244" t="s">
        <v>4237</v>
      </c>
      <c r="T1098" s="246" t="s">
        <v>4239</v>
      </c>
      <c r="U1098" s="246" t="s">
        <v>237</v>
      </c>
      <c r="V1098" s="246" t="s">
        <v>4240</v>
      </c>
    </row>
    <row r="1099" spans="18:22" ht="15.75">
      <c r="R1099" s="245" t="s">
        <v>4242</v>
      </c>
      <c r="S1099" s="244" t="s">
        <v>4241</v>
      </c>
      <c r="T1099" s="246" t="s">
        <v>4243</v>
      </c>
      <c r="U1099" s="246" t="s">
        <v>237</v>
      </c>
      <c r="V1099" s="246" t="s">
        <v>4244</v>
      </c>
    </row>
    <row r="1100" spans="18:22" ht="15.75">
      <c r="R1100" s="252" t="s">
        <v>4246</v>
      </c>
      <c r="S1100" s="247" t="s">
        <v>4245</v>
      </c>
      <c r="T1100" s="253" t="s">
        <v>4247</v>
      </c>
      <c r="U1100" s="253" t="s">
        <v>4066</v>
      </c>
      <c r="V1100" s="246"/>
    </row>
    <row r="1101" spans="18:22" ht="15.75">
      <c r="R1101" s="245" t="s">
        <v>4249</v>
      </c>
      <c r="S1101" s="244" t="s">
        <v>4248</v>
      </c>
      <c r="T1101" s="246" t="s">
        <v>4250</v>
      </c>
      <c r="U1101" s="246" t="s">
        <v>237</v>
      </c>
      <c r="V1101" s="246" t="s">
        <v>4251</v>
      </c>
    </row>
    <row r="1102" spans="18:22" ht="15.75">
      <c r="R1102" s="245" t="s">
        <v>4253</v>
      </c>
      <c r="S1102" s="244" t="s">
        <v>4252</v>
      </c>
      <c r="T1102" s="246" t="s">
        <v>4254</v>
      </c>
      <c r="U1102" s="246" t="s">
        <v>237</v>
      </c>
      <c r="V1102" s="246" t="s">
        <v>4255</v>
      </c>
    </row>
    <row r="1103" spans="18:22" ht="15.75">
      <c r="R1103" s="245" t="s">
        <v>4257</v>
      </c>
      <c r="S1103" s="244" t="s">
        <v>4256</v>
      </c>
      <c r="T1103" s="246" t="s">
        <v>4258</v>
      </c>
      <c r="U1103" s="246" t="s">
        <v>237</v>
      </c>
      <c r="V1103" s="246" t="s">
        <v>4259</v>
      </c>
    </row>
    <row r="1104" spans="18:22" ht="15.75">
      <c r="R1104" s="245" t="s">
        <v>4261</v>
      </c>
      <c r="S1104" s="244" t="s">
        <v>4260</v>
      </c>
      <c r="T1104" s="246" t="s">
        <v>4262</v>
      </c>
      <c r="U1104" s="246" t="s">
        <v>237</v>
      </c>
      <c r="V1104" s="246" t="s">
        <v>4263</v>
      </c>
    </row>
    <row r="1105" spans="18:22" ht="15.75">
      <c r="R1105" s="245" t="s">
        <v>4265</v>
      </c>
      <c r="S1105" s="244" t="s">
        <v>4264</v>
      </c>
      <c r="T1105" s="246" t="s">
        <v>4266</v>
      </c>
      <c r="U1105" s="246" t="s">
        <v>237</v>
      </c>
      <c r="V1105" s="246" t="s">
        <v>4267</v>
      </c>
    </row>
    <row r="1106" spans="18:22" ht="15.75">
      <c r="R1106" s="245" t="s">
        <v>4269</v>
      </c>
      <c r="S1106" s="244" t="s">
        <v>4268</v>
      </c>
      <c r="T1106" s="246" t="s">
        <v>4270</v>
      </c>
      <c r="U1106" s="246" t="s">
        <v>237</v>
      </c>
      <c r="V1106" s="246" t="s">
        <v>4271</v>
      </c>
    </row>
    <row r="1107" spans="18:22" ht="15.75">
      <c r="R1107" s="245" t="s">
        <v>4273</v>
      </c>
      <c r="S1107" s="244" t="s">
        <v>4272</v>
      </c>
      <c r="T1107" s="246" t="s">
        <v>4274</v>
      </c>
      <c r="U1107" s="246" t="s">
        <v>237</v>
      </c>
      <c r="V1107" s="246" t="s">
        <v>4275</v>
      </c>
    </row>
    <row r="1108" spans="18:22" ht="15.75">
      <c r="R1108" s="245" t="s">
        <v>4277</v>
      </c>
      <c r="S1108" s="244" t="s">
        <v>4276</v>
      </c>
      <c r="T1108" s="246" t="s">
        <v>4278</v>
      </c>
      <c r="U1108" s="246" t="s">
        <v>237</v>
      </c>
      <c r="V1108" s="246" t="s">
        <v>4279</v>
      </c>
    </row>
    <row r="1109" spans="18:22" ht="15.75">
      <c r="R1109" s="245" t="s">
        <v>4281</v>
      </c>
      <c r="S1109" s="244" t="s">
        <v>4280</v>
      </c>
      <c r="T1109" s="246" t="s">
        <v>4282</v>
      </c>
      <c r="U1109" s="246" t="s">
        <v>237</v>
      </c>
      <c r="V1109" s="246" t="s">
        <v>4283</v>
      </c>
    </row>
    <row r="1110" spans="18:22" ht="15.75">
      <c r="R1110" s="245" t="s">
        <v>4285</v>
      </c>
      <c r="S1110" s="244" t="s">
        <v>4284</v>
      </c>
      <c r="T1110" s="246" t="s">
        <v>4286</v>
      </c>
      <c r="U1110" s="246" t="s">
        <v>237</v>
      </c>
      <c r="V1110" s="246" t="s">
        <v>4287</v>
      </c>
    </row>
    <row r="1111" spans="18:22" ht="15.75">
      <c r="R1111" s="245" t="s">
        <v>4289</v>
      </c>
      <c r="S1111" s="244" t="s">
        <v>4288</v>
      </c>
      <c r="T1111" s="246" t="s">
        <v>4290</v>
      </c>
      <c r="U1111" s="246" t="s">
        <v>237</v>
      </c>
      <c r="V1111" s="246" t="s">
        <v>4291</v>
      </c>
    </row>
    <row r="1112" spans="18:22" ht="15.75">
      <c r="R1112" s="245" t="s">
        <v>4293</v>
      </c>
      <c r="S1112" s="244" t="s">
        <v>4292</v>
      </c>
      <c r="T1112" s="246" t="s">
        <v>4294</v>
      </c>
      <c r="U1112" s="246" t="s">
        <v>237</v>
      </c>
      <c r="V1112" s="246" t="s">
        <v>4295</v>
      </c>
    </row>
    <row r="1113" spans="18:22" ht="15.75">
      <c r="R1113" s="245" t="s">
        <v>4297</v>
      </c>
      <c r="S1113" s="244" t="s">
        <v>4296</v>
      </c>
      <c r="T1113" s="246" t="s">
        <v>4298</v>
      </c>
      <c r="U1113" s="246" t="s">
        <v>237</v>
      </c>
      <c r="V1113" s="246" t="s">
        <v>4299</v>
      </c>
    </row>
    <row r="1114" spans="18:22" ht="15.75">
      <c r="R1114" s="245" t="s">
        <v>4301</v>
      </c>
      <c r="S1114" s="244" t="s">
        <v>4300</v>
      </c>
      <c r="T1114" s="246" t="s">
        <v>4302</v>
      </c>
      <c r="U1114" s="246" t="s">
        <v>237</v>
      </c>
      <c r="V1114" s="246" t="s">
        <v>4303</v>
      </c>
    </row>
    <row r="1115" spans="18:22" ht="15.75">
      <c r="R1115" s="245" t="s">
        <v>4305</v>
      </c>
      <c r="S1115" s="244" t="s">
        <v>4304</v>
      </c>
      <c r="T1115" s="246" t="s">
        <v>4306</v>
      </c>
      <c r="U1115" s="246" t="s">
        <v>237</v>
      </c>
      <c r="V1115" s="246" t="s">
        <v>4307</v>
      </c>
    </row>
    <row r="1116" spans="18:22" ht="15.75">
      <c r="R1116" s="245" t="s">
        <v>4309</v>
      </c>
      <c r="S1116" s="244" t="s">
        <v>4308</v>
      </c>
      <c r="T1116" s="246" t="s">
        <v>4310</v>
      </c>
      <c r="U1116" s="246" t="s">
        <v>237</v>
      </c>
      <c r="V1116" s="246" t="s">
        <v>4311</v>
      </c>
    </row>
    <row r="1117" spans="18:22" ht="15.75">
      <c r="R1117" s="245" t="s">
        <v>4313</v>
      </c>
      <c r="S1117" s="244" t="s">
        <v>4312</v>
      </c>
      <c r="T1117" s="246" t="s">
        <v>4314</v>
      </c>
      <c r="U1117" s="246" t="s">
        <v>237</v>
      </c>
      <c r="V1117" s="246" t="s">
        <v>4315</v>
      </c>
    </row>
    <row r="1118" spans="18:22" ht="15.75">
      <c r="R1118" s="245" t="s">
        <v>4317</v>
      </c>
      <c r="S1118" s="244" t="s">
        <v>4316</v>
      </c>
      <c r="T1118" s="246" t="s">
        <v>4318</v>
      </c>
      <c r="U1118" s="246" t="s">
        <v>237</v>
      </c>
      <c r="V1118" s="246" t="s">
        <v>4319</v>
      </c>
    </row>
    <row r="1119" spans="18:22" ht="15.75">
      <c r="R1119" s="245" t="s">
        <v>4321</v>
      </c>
      <c r="S1119" s="244" t="s">
        <v>4320</v>
      </c>
      <c r="T1119" s="246" t="s">
        <v>4322</v>
      </c>
      <c r="U1119" s="246" t="s">
        <v>237</v>
      </c>
      <c r="V1119" s="246" t="s">
        <v>4323</v>
      </c>
    </row>
    <row r="1120" spans="18:22" ht="15.75">
      <c r="R1120" s="245" t="s">
        <v>4325</v>
      </c>
      <c r="S1120" s="244" t="s">
        <v>4324</v>
      </c>
      <c r="T1120" s="246" t="s">
        <v>4326</v>
      </c>
      <c r="U1120" s="246" t="s">
        <v>237</v>
      </c>
      <c r="V1120" s="246" t="s">
        <v>4327</v>
      </c>
    </row>
    <row r="1121" spans="18:22" ht="15.75">
      <c r="R1121" s="245" t="s">
        <v>4329</v>
      </c>
      <c r="S1121" s="244" t="s">
        <v>4328</v>
      </c>
      <c r="T1121" s="246" t="s">
        <v>4330</v>
      </c>
      <c r="U1121" s="246" t="s">
        <v>237</v>
      </c>
      <c r="V1121" s="246" t="s">
        <v>4331</v>
      </c>
    </row>
    <row r="1122" spans="18:22" ht="15.75">
      <c r="R1122" s="245" t="s">
        <v>4333</v>
      </c>
      <c r="S1122" s="244" t="s">
        <v>4332</v>
      </c>
      <c r="T1122" s="246">
        <v>1261982605</v>
      </c>
      <c r="U1122" s="246" t="s">
        <v>237</v>
      </c>
      <c r="V1122" s="246" t="s">
        <v>4291</v>
      </c>
    </row>
    <row r="1123" spans="18:22" ht="15.75">
      <c r="R1123" s="245" t="s">
        <v>4335</v>
      </c>
      <c r="S1123" s="244" t="s">
        <v>4334</v>
      </c>
      <c r="T1123" s="246" t="s">
        <v>4336</v>
      </c>
      <c r="U1123" s="246" t="s">
        <v>237</v>
      </c>
      <c r="V1123" s="246" t="s">
        <v>4337</v>
      </c>
    </row>
    <row r="1124" spans="18:22" ht="15.75">
      <c r="R1124" s="245" t="s">
        <v>4339</v>
      </c>
      <c r="S1124" s="244" t="s">
        <v>4338</v>
      </c>
      <c r="T1124" s="246" t="s">
        <v>4340</v>
      </c>
      <c r="U1124" s="246" t="s">
        <v>237</v>
      </c>
      <c r="V1124" s="246" t="s">
        <v>4341</v>
      </c>
    </row>
    <row r="1125" spans="18:22" ht="15.75">
      <c r="R1125" s="245" t="s">
        <v>4343</v>
      </c>
      <c r="S1125" s="244" t="s">
        <v>4342</v>
      </c>
      <c r="T1125" s="246" t="s">
        <v>4344</v>
      </c>
      <c r="U1125" s="246" t="s">
        <v>237</v>
      </c>
      <c r="V1125" s="246" t="s">
        <v>4345</v>
      </c>
    </row>
    <row r="1126" spans="18:22" ht="15.75">
      <c r="R1126" s="245" t="s">
        <v>4347</v>
      </c>
      <c r="S1126" s="244" t="s">
        <v>4346</v>
      </c>
      <c r="T1126" s="246" t="s">
        <v>4348</v>
      </c>
      <c r="U1126" s="246" t="s">
        <v>237</v>
      </c>
      <c r="V1126" s="246" t="s">
        <v>4349</v>
      </c>
    </row>
    <row r="1127" spans="18:22" ht="15.75">
      <c r="R1127" s="245" t="s">
        <v>4351</v>
      </c>
      <c r="S1127" s="244" t="s">
        <v>4350</v>
      </c>
      <c r="T1127" s="246" t="s">
        <v>4352</v>
      </c>
      <c r="U1127" s="246" t="s">
        <v>237</v>
      </c>
      <c r="V1127" s="246" t="s">
        <v>4353</v>
      </c>
    </row>
    <row r="1128" spans="18:22" ht="15.75">
      <c r="R1128" s="245" t="s">
        <v>4355</v>
      </c>
      <c r="S1128" s="244" t="s">
        <v>4354</v>
      </c>
      <c r="T1128" s="246" t="s">
        <v>4356</v>
      </c>
      <c r="U1128" s="246" t="s">
        <v>237</v>
      </c>
      <c r="V1128" s="246" t="s">
        <v>4357</v>
      </c>
    </row>
    <row r="1129" spans="18:22" ht="15.75">
      <c r="R1129" s="245" t="s">
        <v>4359</v>
      </c>
      <c r="S1129" s="244" t="s">
        <v>4358</v>
      </c>
      <c r="T1129" s="246" t="s">
        <v>4360</v>
      </c>
      <c r="U1129" s="246" t="s">
        <v>237</v>
      </c>
      <c r="V1129" s="246" t="s">
        <v>4361</v>
      </c>
    </row>
    <row r="1130" spans="18:22" ht="15.75">
      <c r="R1130" s="245" t="s">
        <v>4363</v>
      </c>
      <c r="S1130" s="244" t="s">
        <v>4362</v>
      </c>
      <c r="T1130" s="246" t="s">
        <v>4364</v>
      </c>
      <c r="U1130" s="246" t="s">
        <v>237</v>
      </c>
      <c r="V1130" s="246" t="s">
        <v>4365</v>
      </c>
    </row>
    <row r="1131" spans="18:22" ht="15.75">
      <c r="R1131" s="245" t="s">
        <v>4367</v>
      </c>
      <c r="S1131" s="244" t="s">
        <v>4366</v>
      </c>
      <c r="T1131" s="246" t="s">
        <v>4368</v>
      </c>
      <c r="U1131" s="246" t="s">
        <v>237</v>
      </c>
      <c r="V1131" s="246" t="s">
        <v>4369</v>
      </c>
    </row>
    <row r="1132" spans="18:22" ht="15.75">
      <c r="R1132" s="245" t="s">
        <v>4371</v>
      </c>
      <c r="S1132" s="244" t="s">
        <v>4370</v>
      </c>
      <c r="T1132" s="246" t="s">
        <v>4372</v>
      </c>
      <c r="U1132" s="246" t="s">
        <v>237</v>
      </c>
      <c r="V1132" s="246" t="s">
        <v>4373</v>
      </c>
    </row>
    <row r="1133" spans="18:22" ht="15.75">
      <c r="R1133" s="245" t="s">
        <v>4375</v>
      </c>
      <c r="S1133" s="244" t="s">
        <v>4374</v>
      </c>
      <c r="T1133" s="246" t="s">
        <v>4376</v>
      </c>
      <c r="U1133" s="246" t="s">
        <v>237</v>
      </c>
      <c r="V1133" s="246" t="s">
        <v>4377</v>
      </c>
    </row>
    <row r="1134" spans="18:22" ht="15.75">
      <c r="R1134" s="252" t="s">
        <v>4379</v>
      </c>
      <c r="S1134" s="247" t="s">
        <v>4378</v>
      </c>
      <c r="T1134" s="253">
        <v>2874143027</v>
      </c>
      <c r="U1134" s="253" t="s">
        <v>237</v>
      </c>
      <c r="V1134" s="246"/>
    </row>
    <row r="1135" spans="18:22" ht="15.75">
      <c r="R1135" s="252" t="s">
        <v>4381</v>
      </c>
      <c r="S1135" s="247" t="s">
        <v>4380</v>
      </c>
      <c r="T1135" s="253">
        <v>2874143035</v>
      </c>
      <c r="U1135" s="253" t="s">
        <v>237</v>
      </c>
      <c r="V1135" s="246"/>
    </row>
    <row r="1136" spans="18:22" ht="15.75">
      <c r="R1136" s="245" t="s">
        <v>4383</v>
      </c>
      <c r="S1136" s="244" t="s">
        <v>4382</v>
      </c>
      <c r="T1136" s="246" t="s">
        <v>4384</v>
      </c>
      <c r="U1136" s="246" t="s">
        <v>237</v>
      </c>
      <c r="V1136" s="246" t="s">
        <v>4385</v>
      </c>
    </row>
    <row r="1137" spans="18:22" ht="15.75">
      <c r="R1137" s="245" t="s">
        <v>4387</v>
      </c>
      <c r="S1137" s="244" t="s">
        <v>4386</v>
      </c>
      <c r="T1137" s="246" t="s">
        <v>4388</v>
      </c>
      <c r="U1137" s="246" t="s">
        <v>237</v>
      </c>
      <c r="V1137" s="246" t="s">
        <v>4389</v>
      </c>
    </row>
    <row r="1138" spans="18:22" ht="15.75">
      <c r="R1138" s="245" t="s">
        <v>4391</v>
      </c>
      <c r="S1138" s="244" t="s">
        <v>4390</v>
      </c>
      <c r="T1138" s="246" t="s">
        <v>4392</v>
      </c>
      <c r="U1138" s="246" t="s">
        <v>237</v>
      </c>
      <c r="V1138" s="246" t="s">
        <v>4393</v>
      </c>
    </row>
    <row r="1139" spans="18:22" ht="15.75">
      <c r="R1139" s="245" t="s">
        <v>4395</v>
      </c>
      <c r="S1139" s="244" t="s">
        <v>4394</v>
      </c>
      <c r="T1139" s="246" t="s">
        <v>4396</v>
      </c>
      <c r="U1139" s="246" t="s">
        <v>237</v>
      </c>
      <c r="V1139" s="246" t="s">
        <v>4397</v>
      </c>
    </row>
    <row r="1140" spans="18:22" ht="15.75">
      <c r="R1140" s="245" t="s">
        <v>4399</v>
      </c>
      <c r="S1140" s="244" t="s">
        <v>4398</v>
      </c>
      <c r="T1140" s="246" t="s">
        <v>4400</v>
      </c>
      <c r="U1140" s="246" t="s">
        <v>237</v>
      </c>
      <c r="V1140" s="246" t="s">
        <v>4401</v>
      </c>
    </row>
    <row r="1141" spans="18:22" ht="15.75">
      <c r="R1141" s="245" t="s">
        <v>4403</v>
      </c>
      <c r="S1141" s="244" t="s">
        <v>4402</v>
      </c>
      <c r="T1141" s="246" t="s">
        <v>4404</v>
      </c>
      <c r="U1141" s="246" t="s">
        <v>237</v>
      </c>
      <c r="V1141" s="246" t="s">
        <v>4405</v>
      </c>
    </row>
    <row r="1142" spans="18:22" ht="15.75">
      <c r="R1142" s="245" t="s">
        <v>4407</v>
      </c>
      <c r="S1142" s="244" t="s">
        <v>4406</v>
      </c>
      <c r="T1142" s="246" t="s">
        <v>4408</v>
      </c>
      <c r="U1142" s="246" t="s">
        <v>237</v>
      </c>
      <c r="V1142" s="246" t="s">
        <v>4409</v>
      </c>
    </row>
    <row r="1143" spans="18:22" ht="15.75">
      <c r="R1143" s="245" t="s">
        <v>4411</v>
      </c>
      <c r="S1143" s="244" t="s">
        <v>4410</v>
      </c>
      <c r="T1143" s="246" t="s">
        <v>4412</v>
      </c>
      <c r="U1143" s="246" t="s">
        <v>237</v>
      </c>
      <c r="V1143" s="246" t="s">
        <v>4413</v>
      </c>
    </row>
    <row r="1144" spans="18:22" ht="15.75">
      <c r="R1144" s="245" t="s">
        <v>4415</v>
      </c>
      <c r="S1144" s="244" t="s">
        <v>4414</v>
      </c>
      <c r="T1144" s="246" t="s">
        <v>4416</v>
      </c>
      <c r="U1144" s="246" t="s">
        <v>237</v>
      </c>
      <c r="V1144" s="246" t="s">
        <v>4417</v>
      </c>
    </row>
    <row r="1145" spans="18:22" ht="15.75">
      <c r="R1145" s="245" t="s">
        <v>4419</v>
      </c>
      <c r="S1145" s="244" t="s">
        <v>4418</v>
      </c>
      <c r="T1145" s="246" t="s">
        <v>4420</v>
      </c>
      <c r="U1145" s="246" t="s">
        <v>237</v>
      </c>
      <c r="V1145" s="246" t="s">
        <v>4421</v>
      </c>
    </row>
    <row r="1146" spans="18:22" ht="15.75">
      <c r="R1146" s="245" t="s">
        <v>4423</v>
      </c>
      <c r="S1146" s="244" t="s">
        <v>4422</v>
      </c>
      <c r="T1146" s="246" t="s">
        <v>4424</v>
      </c>
      <c r="U1146" s="246" t="s">
        <v>237</v>
      </c>
      <c r="V1146" s="246" t="s">
        <v>4425</v>
      </c>
    </row>
    <row r="1147" spans="18:22" ht="15.75">
      <c r="R1147" s="245" t="s">
        <v>4427</v>
      </c>
      <c r="S1147" s="244" t="s">
        <v>4426</v>
      </c>
      <c r="T1147" s="246" t="s">
        <v>4428</v>
      </c>
      <c r="U1147" s="246" t="s">
        <v>237</v>
      </c>
      <c r="V1147" s="246" t="s">
        <v>4429</v>
      </c>
    </row>
    <row r="1148" spans="18:22" ht="15.75">
      <c r="R1148" s="245" t="s">
        <v>4431</v>
      </c>
      <c r="S1148" s="244" t="s">
        <v>4430</v>
      </c>
      <c r="T1148" s="246" t="s">
        <v>4432</v>
      </c>
      <c r="U1148" s="246" t="s">
        <v>237</v>
      </c>
      <c r="V1148" s="246" t="s">
        <v>4433</v>
      </c>
    </row>
    <row r="1149" spans="18:22" ht="15.75">
      <c r="R1149" s="245" t="s">
        <v>4435</v>
      </c>
      <c r="S1149" s="244" t="s">
        <v>4434</v>
      </c>
      <c r="T1149" s="246" t="s">
        <v>4436</v>
      </c>
      <c r="U1149" s="246" t="s">
        <v>237</v>
      </c>
      <c r="V1149" s="246" t="s">
        <v>4437</v>
      </c>
    </row>
    <row r="1150" spans="18:22" ht="15.75">
      <c r="R1150" s="245" t="s">
        <v>4439</v>
      </c>
      <c r="S1150" s="244" t="s">
        <v>4438</v>
      </c>
      <c r="T1150" s="246" t="s">
        <v>4440</v>
      </c>
      <c r="U1150" s="246" t="s">
        <v>237</v>
      </c>
      <c r="V1150" s="246" t="s">
        <v>4441</v>
      </c>
    </row>
    <row r="1151" spans="18:22" ht="15.75">
      <c r="R1151" s="245" t="s">
        <v>4443</v>
      </c>
      <c r="S1151" s="244" t="s">
        <v>4442</v>
      </c>
      <c r="T1151" s="246" t="s">
        <v>4444</v>
      </c>
      <c r="U1151" s="246" t="s">
        <v>237</v>
      </c>
      <c r="V1151" s="246" t="s">
        <v>4445</v>
      </c>
    </row>
    <row r="1152" spans="18:22" ht="15.75">
      <c r="R1152" s="245" t="s">
        <v>4447</v>
      </c>
      <c r="S1152" s="244" t="s">
        <v>4446</v>
      </c>
      <c r="T1152" s="246" t="s">
        <v>4448</v>
      </c>
      <c r="U1152" s="246" t="s">
        <v>237</v>
      </c>
      <c r="V1152" s="246" t="s">
        <v>4449</v>
      </c>
    </row>
    <row r="1153" spans="18:22" ht="15.75">
      <c r="R1153" s="245" t="s">
        <v>4451</v>
      </c>
      <c r="S1153" s="244" t="s">
        <v>4450</v>
      </c>
      <c r="T1153" s="246" t="s">
        <v>4452</v>
      </c>
      <c r="U1153" s="246" t="s">
        <v>237</v>
      </c>
      <c r="V1153" s="246" t="s">
        <v>4453</v>
      </c>
    </row>
    <row r="1154" spans="18:22" ht="15.75">
      <c r="R1154" s="245" t="s">
        <v>4455</v>
      </c>
      <c r="S1154" s="244" t="s">
        <v>4454</v>
      </c>
      <c r="T1154" s="246" t="s">
        <v>4456</v>
      </c>
      <c r="U1154" s="246" t="s">
        <v>237</v>
      </c>
      <c r="V1154" s="246" t="s">
        <v>4457</v>
      </c>
    </row>
    <row r="1155" spans="18:22" ht="15.75">
      <c r="R1155" s="245" t="s">
        <v>4459</v>
      </c>
      <c r="S1155" s="244" t="s">
        <v>4458</v>
      </c>
      <c r="T1155" s="246" t="s">
        <v>4460</v>
      </c>
      <c r="U1155" s="246" t="s">
        <v>237</v>
      </c>
      <c r="V1155" s="246" t="s">
        <v>4461</v>
      </c>
    </row>
    <row r="1156" spans="18:22" ht="15.75">
      <c r="R1156" s="245" t="s">
        <v>4463</v>
      </c>
      <c r="S1156" s="244" t="s">
        <v>4462</v>
      </c>
      <c r="T1156" s="246" t="s">
        <v>4464</v>
      </c>
      <c r="U1156" s="246" t="s">
        <v>237</v>
      </c>
      <c r="V1156" s="246" t="s">
        <v>4465</v>
      </c>
    </row>
    <row r="1157" spans="18:22" ht="15.75">
      <c r="R1157" s="245" t="s">
        <v>4467</v>
      </c>
      <c r="S1157" s="244" t="s">
        <v>4466</v>
      </c>
      <c r="T1157" s="246" t="s">
        <v>4468</v>
      </c>
      <c r="U1157" s="246" t="s">
        <v>237</v>
      </c>
      <c r="V1157" s="246" t="s">
        <v>4469</v>
      </c>
    </row>
    <row r="1158" spans="18:22" ht="15.75">
      <c r="R1158" s="245" t="s">
        <v>4471</v>
      </c>
      <c r="S1158" s="244" t="s">
        <v>4470</v>
      </c>
      <c r="T1158" s="246" t="s">
        <v>4472</v>
      </c>
      <c r="U1158" s="246" t="s">
        <v>237</v>
      </c>
      <c r="V1158" s="246" t="s">
        <v>4473</v>
      </c>
    </row>
    <row r="1159" spans="18:22" ht="15.75">
      <c r="R1159" s="245" t="s">
        <v>4475</v>
      </c>
      <c r="S1159" s="244" t="s">
        <v>4474</v>
      </c>
      <c r="T1159" s="246" t="s">
        <v>4476</v>
      </c>
      <c r="U1159" s="246" t="s">
        <v>237</v>
      </c>
      <c r="V1159" s="246" t="s">
        <v>4477</v>
      </c>
    </row>
    <row r="1160" spans="18:22" ht="15.75">
      <c r="R1160" s="245" t="s">
        <v>4479</v>
      </c>
      <c r="S1160" s="244" t="s">
        <v>4478</v>
      </c>
      <c r="T1160" s="246" t="s">
        <v>4480</v>
      </c>
      <c r="U1160" s="246" t="s">
        <v>237</v>
      </c>
      <c r="V1160" s="246" t="s">
        <v>4481</v>
      </c>
    </row>
    <row r="1161" spans="18:22" ht="15.75">
      <c r="R1161" s="245" t="s">
        <v>4483</v>
      </c>
      <c r="S1161" s="244" t="s">
        <v>4482</v>
      </c>
      <c r="T1161" s="246" t="s">
        <v>4484</v>
      </c>
      <c r="U1161" s="246" t="s">
        <v>237</v>
      </c>
      <c r="V1161" s="246" t="s">
        <v>4485</v>
      </c>
    </row>
    <row r="1162" spans="18:22" ht="15.75">
      <c r="R1162" s="245" t="s">
        <v>4487</v>
      </c>
      <c r="S1162" s="244" t="s">
        <v>4486</v>
      </c>
      <c r="T1162" s="246" t="s">
        <v>4488</v>
      </c>
      <c r="U1162" s="246" t="s">
        <v>237</v>
      </c>
      <c r="V1162" s="246" t="s">
        <v>4489</v>
      </c>
    </row>
    <row r="1163" spans="18:22" ht="15.75">
      <c r="R1163" s="245" t="s">
        <v>4491</v>
      </c>
      <c r="S1163" s="244" t="s">
        <v>4490</v>
      </c>
      <c r="T1163" s="246" t="s">
        <v>4492</v>
      </c>
      <c r="U1163" s="246" t="s">
        <v>237</v>
      </c>
      <c r="V1163" s="246" t="s">
        <v>4493</v>
      </c>
    </row>
    <row r="1164" spans="18:22" ht="15.75">
      <c r="R1164" s="245" t="s">
        <v>4495</v>
      </c>
      <c r="S1164" s="244" t="s">
        <v>4494</v>
      </c>
      <c r="T1164" s="246" t="s">
        <v>4496</v>
      </c>
      <c r="U1164" s="246" t="s">
        <v>237</v>
      </c>
      <c r="V1164" s="246" t="s">
        <v>4497</v>
      </c>
    </row>
    <row r="1165" spans="18:22" ht="15.75">
      <c r="R1165" s="245" t="s">
        <v>4499</v>
      </c>
      <c r="S1165" s="244" t="s">
        <v>4498</v>
      </c>
      <c r="T1165" s="246" t="s">
        <v>4500</v>
      </c>
      <c r="U1165" s="246" t="s">
        <v>237</v>
      </c>
      <c r="V1165" s="246" t="s">
        <v>4501</v>
      </c>
    </row>
    <row r="1166" spans="18:22" ht="15.75">
      <c r="R1166" s="245" t="s">
        <v>4503</v>
      </c>
      <c r="S1166" s="244" t="s">
        <v>4502</v>
      </c>
      <c r="T1166" s="246" t="s">
        <v>4504</v>
      </c>
      <c r="U1166" s="246" t="s">
        <v>237</v>
      </c>
      <c r="V1166" s="246" t="s">
        <v>4505</v>
      </c>
    </row>
    <row r="1167" spans="18:22" ht="15.75">
      <c r="R1167" s="245" t="s">
        <v>4507</v>
      </c>
      <c r="S1167" s="244" t="s">
        <v>4506</v>
      </c>
      <c r="T1167" s="246" t="s">
        <v>4508</v>
      </c>
      <c r="U1167" s="246" t="s">
        <v>237</v>
      </c>
      <c r="V1167" s="246" t="s">
        <v>4509</v>
      </c>
    </row>
    <row r="1168" spans="18:22" ht="15.75">
      <c r="R1168" s="254" t="s">
        <v>4511</v>
      </c>
      <c r="S1168" s="247" t="s">
        <v>4510</v>
      </c>
      <c r="T1168" s="255" t="s">
        <v>4512</v>
      </c>
      <c r="U1168" s="255" t="s">
        <v>237</v>
      </c>
      <c r="V1168" s="246"/>
    </row>
    <row r="1169" spans="18:22" ht="15.75">
      <c r="R1169" s="245" t="s">
        <v>4514</v>
      </c>
      <c r="S1169" s="244" t="s">
        <v>4513</v>
      </c>
      <c r="T1169" s="246" t="s">
        <v>4515</v>
      </c>
      <c r="U1169" s="246" t="s">
        <v>237</v>
      </c>
      <c r="V1169" s="246" t="s">
        <v>4516</v>
      </c>
    </row>
    <row r="1170" spans="18:22" ht="15.75">
      <c r="R1170" s="245" t="s">
        <v>4518</v>
      </c>
      <c r="S1170" s="244" t="s">
        <v>4517</v>
      </c>
      <c r="T1170" s="246" t="s">
        <v>4519</v>
      </c>
      <c r="U1170" s="246" t="s">
        <v>237</v>
      </c>
      <c r="V1170" s="246" t="s">
        <v>4520</v>
      </c>
    </row>
    <row r="1171" spans="18:22" ht="15.75">
      <c r="R1171" s="245" t="s">
        <v>4522</v>
      </c>
      <c r="S1171" s="244" t="s">
        <v>4521</v>
      </c>
      <c r="T1171" s="246" t="s">
        <v>4523</v>
      </c>
      <c r="U1171" s="246" t="s">
        <v>237</v>
      </c>
      <c r="V1171" s="246" t="s">
        <v>4524</v>
      </c>
    </row>
    <row r="1172" spans="18:22" ht="15.75">
      <c r="R1172" s="245" t="s">
        <v>4526</v>
      </c>
      <c r="S1172" s="244" t="s">
        <v>4525</v>
      </c>
      <c r="T1172" s="246" t="s">
        <v>4527</v>
      </c>
      <c r="U1172" s="246" t="s">
        <v>237</v>
      </c>
      <c r="V1172" s="246" t="s">
        <v>4528</v>
      </c>
    </row>
    <row r="1173" spans="18:22" ht="15.75">
      <c r="R1173" s="245" t="s">
        <v>4530</v>
      </c>
      <c r="S1173" s="244" t="s">
        <v>4529</v>
      </c>
      <c r="T1173" s="246" t="s">
        <v>4531</v>
      </c>
      <c r="U1173" s="246" t="s">
        <v>237</v>
      </c>
      <c r="V1173" s="246" t="s">
        <v>4532</v>
      </c>
    </row>
    <row r="1174" spans="18:22" ht="15.75">
      <c r="R1174" s="245" t="s">
        <v>4534</v>
      </c>
      <c r="S1174" s="244" t="s">
        <v>4533</v>
      </c>
      <c r="T1174" s="246" t="s">
        <v>4535</v>
      </c>
      <c r="U1174" s="246" t="s">
        <v>237</v>
      </c>
      <c r="V1174" s="246" t="s">
        <v>4536</v>
      </c>
    </row>
    <row r="1175" spans="18:22" ht="15.75">
      <c r="R1175" s="245" t="s">
        <v>4538</v>
      </c>
      <c r="S1175" s="244" t="s">
        <v>4537</v>
      </c>
      <c r="T1175" s="246" t="s">
        <v>4539</v>
      </c>
      <c r="U1175" s="246" t="s">
        <v>237</v>
      </c>
      <c r="V1175" s="246" t="s">
        <v>4540</v>
      </c>
    </row>
    <row r="1176" spans="18:22" ht="15.75">
      <c r="R1176" s="245" t="s">
        <v>4542</v>
      </c>
      <c r="S1176" s="244" t="s">
        <v>4541</v>
      </c>
      <c r="T1176" s="246" t="s">
        <v>4543</v>
      </c>
      <c r="U1176" s="246" t="s">
        <v>237</v>
      </c>
      <c r="V1176" s="246" t="s">
        <v>4544</v>
      </c>
    </row>
    <row r="1177" spans="18:22" ht="15.75">
      <c r="R1177" s="245" t="s">
        <v>4546</v>
      </c>
      <c r="S1177" s="244" t="s">
        <v>4545</v>
      </c>
      <c r="T1177" s="246" t="s">
        <v>4547</v>
      </c>
      <c r="U1177" s="246" t="s">
        <v>237</v>
      </c>
      <c r="V1177" s="246" t="s">
        <v>4548</v>
      </c>
    </row>
    <row r="1178" spans="18:22" ht="15.75">
      <c r="R1178" s="245" t="s">
        <v>4550</v>
      </c>
      <c r="S1178" s="244" t="s">
        <v>4549</v>
      </c>
      <c r="T1178" s="246" t="s">
        <v>4551</v>
      </c>
      <c r="U1178" s="246" t="s">
        <v>237</v>
      </c>
      <c r="V1178" s="246" t="s">
        <v>4552</v>
      </c>
    </row>
    <row r="1179" spans="18:22" ht="15.75">
      <c r="R1179" s="245" t="s">
        <v>4554</v>
      </c>
      <c r="S1179" s="244" t="s">
        <v>4553</v>
      </c>
      <c r="T1179" s="246" t="s">
        <v>4555</v>
      </c>
      <c r="U1179" s="246" t="s">
        <v>237</v>
      </c>
      <c r="V1179" s="246" t="s">
        <v>4556</v>
      </c>
    </row>
    <row r="1180" spans="18:22" ht="15.75">
      <c r="R1180" s="245" t="s">
        <v>4558</v>
      </c>
      <c r="S1180" s="244" t="s">
        <v>4557</v>
      </c>
      <c r="T1180" s="246" t="s">
        <v>4559</v>
      </c>
      <c r="U1180" s="246" t="s">
        <v>237</v>
      </c>
      <c r="V1180" s="246" t="s">
        <v>4560</v>
      </c>
    </row>
    <row r="1181" spans="18:22" ht="15.75">
      <c r="R1181" s="245" t="s">
        <v>4562</v>
      </c>
      <c r="S1181" s="244" t="s">
        <v>4561</v>
      </c>
      <c r="T1181" s="246" t="s">
        <v>4563</v>
      </c>
      <c r="U1181" s="246" t="s">
        <v>237</v>
      </c>
      <c r="V1181" s="246" t="s">
        <v>4564</v>
      </c>
    </row>
    <row r="1182" spans="18:22" ht="15.75">
      <c r="R1182" s="245" t="s">
        <v>4566</v>
      </c>
      <c r="S1182" s="244" t="s">
        <v>4565</v>
      </c>
      <c r="T1182" s="246" t="s">
        <v>4567</v>
      </c>
      <c r="U1182" s="246" t="s">
        <v>237</v>
      </c>
      <c r="V1182" s="246" t="s">
        <v>4568</v>
      </c>
    </row>
    <row r="1183" spans="18:22" ht="15.75">
      <c r="R1183" s="245" t="s">
        <v>4570</v>
      </c>
      <c r="S1183" s="244" t="s">
        <v>4569</v>
      </c>
      <c r="T1183" s="246" t="s">
        <v>4571</v>
      </c>
      <c r="U1183" s="246" t="s">
        <v>237</v>
      </c>
      <c r="V1183" s="246" t="s">
        <v>4572</v>
      </c>
    </row>
    <row r="1184" spans="18:22" ht="15.75">
      <c r="R1184" s="245" t="s">
        <v>4574</v>
      </c>
      <c r="S1184" s="244" t="s">
        <v>4573</v>
      </c>
      <c r="T1184" s="246" t="s">
        <v>4575</v>
      </c>
      <c r="U1184" s="246" t="s">
        <v>237</v>
      </c>
      <c r="V1184" s="246" t="s">
        <v>4576</v>
      </c>
    </row>
    <row r="1185" spans="18:22" ht="15.75">
      <c r="R1185" s="245" t="s">
        <v>4578</v>
      </c>
      <c r="S1185" s="244" t="s">
        <v>4577</v>
      </c>
      <c r="T1185" s="246" t="s">
        <v>4579</v>
      </c>
      <c r="U1185" s="246" t="s">
        <v>237</v>
      </c>
      <c r="V1185" s="246" t="s">
        <v>4580</v>
      </c>
    </row>
    <row r="1186" spans="18:22" ht="15.75">
      <c r="R1186" s="245" t="s">
        <v>4582</v>
      </c>
      <c r="S1186" s="244" t="s">
        <v>4581</v>
      </c>
      <c r="T1186" s="246" t="s">
        <v>4583</v>
      </c>
      <c r="U1186" s="246" t="s">
        <v>237</v>
      </c>
      <c r="V1186" s="246" t="s">
        <v>4584</v>
      </c>
    </row>
    <row r="1187" spans="18:22" ht="15.75">
      <c r="R1187" s="245" t="s">
        <v>4586</v>
      </c>
      <c r="S1187" s="244" t="s">
        <v>4585</v>
      </c>
      <c r="T1187" s="246" t="s">
        <v>4587</v>
      </c>
      <c r="U1187" s="246" t="s">
        <v>237</v>
      </c>
      <c r="V1187" s="246" t="s">
        <v>4588</v>
      </c>
    </row>
    <row r="1188" spans="18:22" ht="15.75">
      <c r="R1188" s="245" t="s">
        <v>4590</v>
      </c>
      <c r="S1188" s="244" t="s">
        <v>4589</v>
      </c>
      <c r="T1188" s="246" t="s">
        <v>4591</v>
      </c>
      <c r="U1188" s="246" t="s">
        <v>237</v>
      </c>
      <c r="V1188" s="246" t="s">
        <v>4592</v>
      </c>
    </row>
    <row r="1189" spans="18:22" ht="15.75">
      <c r="R1189" s="245" t="s">
        <v>4594</v>
      </c>
      <c r="S1189" s="244" t="s">
        <v>4593</v>
      </c>
      <c r="T1189" s="246" t="s">
        <v>4595</v>
      </c>
      <c r="U1189" s="246" t="s">
        <v>237</v>
      </c>
      <c r="V1189" s="246" t="s">
        <v>4596</v>
      </c>
    </row>
    <row r="1190" spans="18:22" ht="15.75">
      <c r="R1190" s="245" t="s">
        <v>4598</v>
      </c>
      <c r="S1190" s="244" t="s">
        <v>4597</v>
      </c>
      <c r="T1190" s="246" t="s">
        <v>4599</v>
      </c>
      <c r="U1190" s="246" t="s">
        <v>237</v>
      </c>
      <c r="V1190" s="246" t="s">
        <v>4600</v>
      </c>
    </row>
    <row r="1191" spans="18:22" ht="15.75">
      <c r="R1191" s="245" t="s">
        <v>4602</v>
      </c>
      <c r="S1191" s="244" t="s">
        <v>4601</v>
      </c>
      <c r="T1191" s="246" t="s">
        <v>4603</v>
      </c>
      <c r="U1191" s="246" t="s">
        <v>237</v>
      </c>
      <c r="V1191" s="246" t="s">
        <v>4604</v>
      </c>
    </row>
    <row r="1192" spans="18:22" ht="15.75">
      <c r="R1192" s="245" t="s">
        <v>4606</v>
      </c>
      <c r="S1192" s="244" t="s">
        <v>4605</v>
      </c>
      <c r="T1192" s="246" t="s">
        <v>4607</v>
      </c>
      <c r="U1192" s="246" t="s">
        <v>237</v>
      </c>
      <c r="V1192" s="246" t="s">
        <v>4608</v>
      </c>
    </row>
    <row r="1193" spans="18:22" ht="15.75">
      <c r="R1193" s="245" t="s">
        <v>4610</v>
      </c>
      <c r="S1193" s="244" t="s">
        <v>4609</v>
      </c>
      <c r="T1193" s="246" t="s">
        <v>4611</v>
      </c>
      <c r="U1193" s="246" t="s">
        <v>237</v>
      </c>
      <c r="V1193" s="246" t="s">
        <v>4612</v>
      </c>
    </row>
    <row r="1194" spans="18:22" ht="15.75">
      <c r="R1194" s="245" t="s">
        <v>4614</v>
      </c>
      <c r="S1194" s="244" t="s">
        <v>4613</v>
      </c>
      <c r="T1194" s="246" t="s">
        <v>4615</v>
      </c>
      <c r="U1194" s="246" t="s">
        <v>237</v>
      </c>
      <c r="V1194" s="246" t="s">
        <v>4616</v>
      </c>
    </row>
    <row r="1195" spans="18:22" ht="15.75">
      <c r="R1195" s="245" t="s">
        <v>4618</v>
      </c>
      <c r="S1195" s="244" t="s">
        <v>4617</v>
      </c>
      <c r="T1195" s="246" t="s">
        <v>4619</v>
      </c>
      <c r="U1195" s="246" t="s">
        <v>237</v>
      </c>
      <c r="V1195" s="246" t="s">
        <v>4620</v>
      </c>
    </row>
    <row r="1196" spans="18:22" ht="15.75">
      <c r="R1196" s="245" t="s">
        <v>4622</v>
      </c>
      <c r="S1196" s="244" t="s">
        <v>4621</v>
      </c>
      <c r="T1196" s="246" t="s">
        <v>4623</v>
      </c>
      <c r="U1196" s="246" t="s">
        <v>237</v>
      </c>
      <c r="V1196" s="246" t="s">
        <v>4624</v>
      </c>
    </row>
    <row r="1197" spans="18:22" ht="15.75">
      <c r="R1197" s="245" t="s">
        <v>4626</v>
      </c>
      <c r="S1197" s="244" t="s">
        <v>4625</v>
      </c>
      <c r="T1197" s="246" t="s">
        <v>4627</v>
      </c>
      <c r="U1197" s="246" t="s">
        <v>237</v>
      </c>
      <c r="V1197" s="246" t="s">
        <v>4628</v>
      </c>
    </row>
    <row r="1198" spans="18:22" ht="15.75">
      <c r="R1198" s="245" t="s">
        <v>4630</v>
      </c>
      <c r="S1198" s="244" t="s">
        <v>4629</v>
      </c>
      <c r="T1198" s="246" t="s">
        <v>4631</v>
      </c>
      <c r="U1198" s="246" t="s">
        <v>237</v>
      </c>
      <c r="V1198" s="246" t="s">
        <v>4632</v>
      </c>
    </row>
    <row r="1199" spans="18:22" ht="15.75">
      <c r="R1199" s="245" t="s">
        <v>4634</v>
      </c>
      <c r="S1199" s="244" t="s">
        <v>4633</v>
      </c>
      <c r="T1199" s="246" t="s">
        <v>4635</v>
      </c>
      <c r="U1199" s="246" t="s">
        <v>237</v>
      </c>
      <c r="V1199" s="246" t="s">
        <v>4636</v>
      </c>
    </row>
    <row r="1200" spans="18:22" ht="15.75">
      <c r="R1200" s="245" t="s">
        <v>4638</v>
      </c>
      <c r="S1200" s="244" t="s">
        <v>4637</v>
      </c>
      <c r="T1200" s="246" t="s">
        <v>4639</v>
      </c>
      <c r="U1200" s="246" t="s">
        <v>237</v>
      </c>
      <c r="V1200" s="246" t="s">
        <v>4640</v>
      </c>
    </row>
    <row r="1201" spans="18:22" ht="15.75">
      <c r="R1201" s="245" t="s">
        <v>4642</v>
      </c>
      <c r="S1201" s="244" t="s">
        <v>4641</v>
      </c>
      <c r="T1201" s="246" t="s">
        <v>4643</v>
      </c>
      <c r="U1201" s="246" t="s">
        <v>237</v>
      </c>
      <c r="V1201" s="246" t="s">
        <v>4644</v>
      </c>
    </row>
    <row r="1202" spans="18:22" ht="15.75">
      <c r="R1202" s="245" t="s">
        <v>4646</v>
      </c>
      <c r="S1202" s="244" t="s">
        <v>4645</v>
      </c>
      <c r="T1202" s="246" t="s">
        <v>4647</v>
      </c>
      <c r="U1202" s="246" t="s">
        <v>237</v>
      </c>
      <c r="V1202" s="246" t="s">
        <v>4648</v>
      </c>
    </row>
    <row r="1203" spans="18:22" ht="15.75">
      <c r="R1203" s="245" t="s">
        <v>4650</v>
      </c>
      <c r="S1203" s="244" t="s">
        <v>4649</v>
      </c>
      <c r="T1203" s="246" t="s">
        <v>4651</v>
      </c>
      <c r="U1203" s="246" t="s">
        <v>237</v>
      </c>
      <c r="V1203" s="246" t="s">
        <v>4652</v>
      </c>
    </row>
    <row r="1204" spans="18:22" ht="15.75">
      <c r="R1204" s="245" t="s">
        <v>4654</v>
      </c>
      <c r="S1204" s="244" t="s">
        <v>4653</v>
      </c>
      <c r="T1204" s="246" t="s">
        <v>4655</v>
      </c>
      <c r="U1204" s="246" t="s">
        <v>237</v>
      </c>
      <c r="V1204" s="246" t="s">
        <v>4656</v>
      </c>
    </row>
    <row r="1205" spans="18:22" ht="15.75">
      <c r="R1205" s="245" t="s">
        <v>4658</v>
      </c>
      <c r="S1205" s="244" t="s">
        <v>4657</v>
      </c>
      <c r="T1205" s="246" t="s">
        <v>4659</v>
      </c>
      <c r="U1205" s="246" t="s">
        <v>237</v>
      </c>
      <c r="V1205" s="246" t="s">
        <v>4660</v>
      </c>
    </row>
    <row r="1206" spans="18:22" ht="15.75">
      <c r="R1206" s="245" t="s">
        <v>4662</v>
      </c>
      <c r="S1206" s="244" t="s">
        <v>4661</v>
      </c>
      <c r="T1206" s="246" t="s">
        <v>4663</v>
      </c>
      <c r="U1206" s="246" t="s">
        <v>237</v>
      </c>
      <c r="V1206" s="246" t="s">
        <v>4664</v>
      </c>
    </row>
    <row r="1207" spans="18:22" ht="15.75">
      <c r="R1207" s="245" t="s">
        <v>4666</v>
      </c>
      <c r="S1207" s="244" t="s">
        <v>4665</v>
      </c>
      <c r="T1207" s="246" t="s">
        <v>4667</v>
      </c>
      <c r="U1207" s="246" t="s">
        <v>237</v>
      </c>
      <c r="V1207" s="246" t="s">
        <v>4668</v>
      </c>
    </row>
    <row r="1208" spans="18:22" ht="15.75">
      <c r="R1208" s="245" t="s">
        <v>4670</v>
      </c>
      <c r="S1208" s="244" t="s">
        <v>4669</v>
      </c>
      <c r="T1208" s="246" t="s">
        <v>4671</v>
      </c>
      <c r="U1208" s="246" t="s">
        <v>237</v>
      </c>
      <c r="V1208" s="246" t="s">
        <v>4672</v>
      </c>
    </row>
    <row r="1209" spans="18:22" ht="15.75">
      <c r="R1209" s="245" t="s">
        <v>4674</v>
      </c>
      <c r="S1209" s="244" t="s">
        <v>4673</v>
      </c>
      <c r="T1209" s="246" t="s">
        <v>4675</v>
      </c>
      <c r="U1209" s="246" t="s">
        <v>237</v>
      </c>
      <c r="V1209" s="246" t="s">
        <v>4676</v>
      </c>
    </row>
    <row r="1210" spans="18:22" ht="15.75">
      <c r="R1210" s="245" t="s">
        <v>4678</v>
      </c>
      <c r="S1210" s="244" t="s">
        <v>4677</v>
      </c>
      <c r="T1210" s="246" t="s">
        <v>4679</v>
      </c>
      <c r="U1210" s="246" t="s">
        <v>237</v>
      </c>
      <c r="V1210" s="246" t="s">
        <v>4680</v>
      </c>
    </row>
    <row r="1211" spans="18:22" ht="15.75">
      <c r="R1211" s="245" t="s">
        <v>4682</v>
      </c>
      <c r="S1211" s="244" t="s">
        <v>4681</v>
      </c>
      <c r="T1211" s="246" t="s">
        <v>4683</v>
      </c>
      <c r="U1211" s="246" t="s">
        <v>237</v>
      </c>
      <c r="V1211" s="246" t="s">
        <v>4684</v>
      </c>
    </row>
    <row r="1212" spans="18:22" ht="15.75">
      <c r="R1212" s="245" t="s">
        <v>4686</v>
      </c>
      <c r="S1212" s="244" t="s">
        <v>4685</v>
      </c>
      <c r="T1212" s="246" t="s">
        <v>4687</v>
      </c>
      <c r="U1212" s="246" t="s">
        <v>237</v>
      </c>
      <c r="V1212" s="246" t="s">
        <v>4688</v>
      </c>
    </row>
    <row r="1213" spans="18:22" ht="15.75">
      <c r="R1213" s="245" t="s">
        <v>4690</v>
      </c>
      <c r="S1213" s="244" t="s">
        <v>4689</v>
      </c>
      <c r="T1213" s="246" t="s">
        <v>4691</v>
      </c>
      <c r="U1213" s="246" t="s">
        <v>237</v>
      </c>
      <c r="V1213" s="246" t="s">
        <v>4692</v>
      </c>
    </row>
    <row r="1214" spans="18:22" ht="15.75">
      <c r="R1214" s="245" t="s">
        <v>4694</v>
      </c>
      <c r="S1214" s="244" t="s">
        <v>4693</v>
      </c>
      <c r="T1214" s="246" t="s">
        <v>4695</v>
      </c>
      <c r="U1214" s="246" t="s">
        <v>237</v>
      </c>
      <c r="V1214" s="246" t="s">
        <v>4696</v>
      </c>
    </row>
    <row r="1215" spans="18:22" ht="15.75">
      <c r="R1215" s="245" t="s">
        <v>4698</v>
      </c>
      <c r="S1215" s="244" t="s">
        <v>4697</v>
      </c>
      <c r="T1215" s="246" t="s">
        <v>4699</v>
      </c>
      <c r="U1215" s="246" t="s">
        <v>237</v>
      </c>
      <c r="V1215" s="246" t="s">
        <v>4700</v>
      </c>
    </row>
    <row r="1216" spans="18:22" ht="15.75">
      <c r="R1216" s="245" t="s">
        <v>4702</v>
      </c>
      <c r="S1216" s="244" t="s">
        <v>4701</v>
      </c>
      <c r="T1216" s="246" t="s">
        <v>4703</v>
      </c>
      <c r="U1216" s="246" t="s">
        <v>237</v>
      </c>
      <c r="V1216" s="246" t="s">
        <v>4704</v>
      </c>
    </row>
    <row r="1217" spans="18:22" ht="15.75">
      <c r="R1217" s="245" t="s">
        <v>4706</v>
      </c>
      <c r="S1217" s="244" t="s">
        <v>4705</v>
      </c>
      <c r="T1217" s="246" t="s">
        <v>4707</v>
      </c>
      <c r="U1217" s="246" t="s">
        <v>237</v>
      </c>
      <c r="V1217" s="246" t="s">
        <v>4708</v>
      </c>
    </row>
    <row r="1218" spans="18:22" ht="15.75">
      <c r="R1218" s="245" t="s">
        <v>4710</v>
      </c>
      <c r="S1218" s="244" t="s">
        <v>4709</v>
      </c>
      <c r="T1218" s="246" t="s">
        <v>4711</v>
      </c>
      <c r="U1218" s="246" t="s">
        <v>237</v>
      </c>
      <c r="V1218" s="246" t="s">
        <v>4712</v>
      </c>
    </row>
    <row r="1219" spans="18:22" ht="15.75">
      <c r="R1219" s="245" t="s">
        <v>4714</v>
      </c>
      <c r="S1219" s="244" t="s">
        <v>4713</v>
      </c>
      <c r="T1219" s="246" t="s">
        <v>4715</v>
      </c>
      <c r="U1219" s="246" t="s">
        <v>237</v>
      </c>
      <c r="V1219" s="246" t="s">
        <v>4716</v>
      </c>
    </row>
    <row r="1220" spans="18:22" ht="15.75">
      <c r="R1220" s="245" t="s">
        <v>4718</v>
      </c>
      <c r="S1220" s="244" t="s">
        <v>4717</v>
      </c>
      <c r="T1220" s="246" t="s">
        <v>4719</v>
      </c>
      <c r="U1220" s="246" t="s">
        <v>237</v>
      </c>
      <c r="V1220" s="246" t="s">
        <v>4720</v>
      </c>
    </row>
    <row r="1221" spans="18:22" ht="15.75">
      <c r="R1221" s="245" t="s">
        <v>4722</v>
      </c>
      <c r="S1221" s="244" t="s">
        <v>4721</v>
      </c>
      <c r="T1221" s="246" t="s">
        <v>4723</v>
      </c>
      <c r="U1221" s="246" t="s">
        <v>237</v>
      </c>
      <c r="V1221" s="246" t="s">
        <v>4724</v>
      </c>
    </row>
    <row r="1222" spans="18:22" ht="15.75">
      <c r="R1222" s="245" t="s">
        <v>4726</v>
      </c>
      <c r="S1222" s="244" t="s">
        <v>4725</v>
      </c>
      <c r="T1222" s="246" t="s">
        <v>4290</v>
      </c>
      <c r="U1222" s="246" t="s">
        <v>237</v>
      </c>
      <c r="V1222" s="246" t="s">
        <v>4291</v>
      </c>
    </row>
    <row r="1223" spans="18:22" ht="15.75">
      <c r="R1223" s="252" t="s">
        <v>4728</v>
      </c>
      <c r="S1223" s="247" t="s">
        <v>4727</v>
      </c>
      <c r="T1223" s="253" t="s">
        <v>4729</v>
      </c>
      <c r="U1223" s="253" t="s">
        <v>237</v>
      </c>
      <c r="V1223" s="246" t="s">
        <v>4730</v>
      </c>
    </row>
    <row r="1224" spans="18:22" ht="15.75">
      <c r="R1224" s="252" t="s">
        <v>4732</v>
      </c>
      <c r="S1224" s="247" t="s">
        <v>4731</v>
      </c>
      <c r="T1224" s="253" t="s">
        <v>4733</v>
      </c>
      <c r="U1224" s="253" t="s">
        <v>4066</v>
      </c>
      <c r="V1224" s="246"/>
    </row>
    <row r="1225" spans="18:22" ht="15.75">
      <c r="R1225" s="252" t="s">
        <v>4735</v>
      </c>
      <c r="S1225" s="247" t="s">
        <v>4734</v>
      </c>
      <c r="T1225" s="253" t="s">
        <v>4736</v>
      </c>
      <c r="U1225" s="253" t="s">
        <v>4066</v>
      </c>
      <c r="V1225" s="246"/>
    </row>
    <row r="1226" spans="18:22" ht="15.75">
      <c r="R1226" s="252" t="s">
        <v>4738</v>
      </c>
      <c r="S1226" s="247" t="s">
        <v>4737</v>
      </c>
      <c r="T1226" s="253" t="s">
        <v>4739</v>
      </c>
      <c r="U1226" s="253" t="s">
        <v>4066</v>
      </c>
      <c r="V1226" s="246"/>
    </row>
    <row r="1227" spans="18:22" ht="15.75">
      <c r="R1227" s="252" t="s">
        <v>4741</v>
      </c>
      <c r="S1227" s="247" t="s">
        <v>4740</v>
      </c>
      <c r="T1227" s="253" t="s">
        <v>4742</v>
      </c>
      <c r="U1227" s="253" t="s">
        <v>4066</v>
      </c>
      <c r="V1227" s="246"/>
    </row>
    <row r="1228" spans="18:22" ht="15.75">
      <c r="R1228" s="252" t="s">
        <v>4744</v>
      </c>
      <c r="S1228" s="247" t="s">
        <v>4743</v>
      </c>
      <c r="T1228" s="253" t="s">
        <v>4745</v>
      </c>
      <c r="U1228" s="253" t="s">
        <v>4066</v>
      </c>
      <c r="V1228" s="246"/>
    </row>
    <row r="1229" spans="18:22" ht="15.75">
      <c r="R1229" s="252" t="s">
        <v>4747</v>
      </c>
      <c r="S1229" s="247" t="s">
        <v>4746</v>
      </c>
      <c r="T1229" s="253" t="s">
        <v>4748</v>
      </c>
      <c r="U1229" s="253" t="s">
        <v>4066</v>
      </c>
      <c r="V1229" s="246"/>
    </row>
    <row r="1230" spans="18:22" ht="15.75">
      <c r="R1230" s="252" t="s">
        <v>4750</v>
      </c>
      <c r="S1230" s="247" t="s">
        <v>4749</v>
      </c>
      <c r="T1230" s="253" t="s">
        <v>4751</v>
      </c>
      <c r="U1230" s="253" t="s">
        <v>4066</v>
      </c>
      <c r="V1230" s="246"/>
    </row>
    <row r="1231" spans="18:22" ht="15.75">
      <c r="R1231" s="252" t="s">
        <v>4753</v>
      </c>
      <c r="S1231" s="247" t="s">
        <v>4752</v>
      </c>
      <c r="T1231" s="253" t="s">
        <v>4754</v>
      </c>
      <c r="U1231" s="253" t="s">
        <v>4066</v>
      </c>
      <c r="V1231" s="246"/>
    </row>
    <row r="1232" spans="18:22" ht="15.75">
      <c r="R1232" s="252" t="s">
        <v>4756</v>
      </c>
      <c r="S1232" s="247" t="s">
        <v>4755</v>
      </c>
      <c r="T1232" s="253" t="s">
        <v>4757</v>
      </c>
      <c r="U1232" s="253" t="s">
        <v>4066</v>
      </c>
      <c r="V1232" s="246"/>
    </row>
    <row r="1233" spans="18:22" ht="15.75">
      <c r="R1233" s="252" t="s">
        <v>4759</v>
      </c>
      <c r="S1233" s="247" t="s">
        <v>4758</v>
      </c>
      <c r="T1233" s="253" t="s">
        <v>4760</v>
      </c>
      <c r="U1233" s="253" t="s">
        <v>4066</v>
      </c>
      <c r="V1233" s="246"/>
    </row>
    <row r="1234" spans="18:22" ht="15.75">
      <c r="R1234" s="245" t="s">
        <v>4762</v>
      </c>
      <c r="S1234" s="244" t="s">
        <v>4761</v>
      </c>
      <c r="T1234" s="246" t="s">
        <v>4763</v>
      </c>
      <c r="U1234" s="246" t="s">
        <v>237</v>
      </c>
      <c r="V1234" s="246" t="s">
        <v>4764</v>
      </c>
    </row>
    <row r="1235" spans="18:22" ht="15.75">
      <c r="R1235" s="245" t="s">
        <v>4766</v>
      </c>
      <c r="S1235" s="244" t="s">
        <v>4765</v>
      </c>
      <c r="T1235" s="246" t="s">
        <v>4767</v>
      </c>
      <c r="U1235" s="246" t="s">
        <v>237</v>
      </c>
      <c r="V1235" s="246" t="s">
        <v>4768</v>
      </c>
    </row>
    <row r="1236" spans="18:22" ht="15.75">
      <c r="R1236" s="245" t="s">
        <v>4770</v>
      </c>
      <c r="S1236" s="244" t="s">
        <v>4769</v>
      </c>
      <c r="T1236" s="246" t="s">
        <v>4771</v>
      </c>
      <c r="U1236" s="246" t="s">
        <v>237</v>
      </c>
      <c r="V1236" s="246" t="s">
        <v>4772</v>
      </c>
    </row>
    <row r="1237" spans="18:22" ht="15.75">
      <c r="R1237" s="245" t="s">
        <v>4774</v>
      </c>
      <c r="S1237" s="244" t="s">
        <v>4773</v>
      </c>
      <c r="T1237" s="246" t="s">
        <v>4775</v>
      </c>
      <c r="U1237" s="246" t="s">
        <v>237</v>
      </c>
      <c r="V1237" s="246" t="s">
        <v>4776</v>
      </c>
    </row>
    <row r="1238" spans="18:22" ht="15.75">
      <c r="R1238" s="245" t="s">
        <v>4778</v>
      </c>
      <c r="S1238" s="244" t="s">
        <v>4777</v>
      </c>
      <c r="T1238" s="246" t="s">
        <v>4779</v>
      </c>
      <c r="U1238" s="246" t="s">
        <v>237</v>
      </c>
      <c r="V1238" s="246" t="s">
        <v>4780</v>
      </c>
    </row>
    <row r="1239" spans="18:22" ht="15.75">
      <c r="R1239" s="245" t="s">
        <v>4782</v>
      </c>
      <c r="S1239" s="244" t="s">
        <v>4781</v>
      </c>
      <c r="T1239" s="246" t="s">
        <v>4783</v>
      </c>
      <c r="U1239" s="246" t="s">
        <v>237</v>
      </c>
      <c r="V1239" s="246" t="s">
        <v>4784</v>
      </c>
    </row>
    <row r="1240" spans="18:22" ht="15.75">
      <c r="R1240" s="245" t="s">
        <v>4786</v>
      </c>
      <c r="S1240" s="244" t="s">
        <v>4785</v>
      </c>
      <c r="T1240" s="246" t="s">
        <v>4787</v>
      </c>
      <c r="U1240" s="246" t="s">
        <v>237</v>
      </c>
      <c r="V1240" s="246" t="s">
        <v>4788</v>
      </c>
    </row>
    <row r="1241" spans="18:22" ht="15.75">
      <c r="R1241" s="245" t="s">
        <v>4790</v>
      </c>
      <c r="S1241" s="244" t="s">
        <v>4789</v>
      </c>
      <c r="T1241" s="246" t="s">
        <v>4791</v>
      </c>
      <c r="U1241" s="246" t="s">
        <v>237</v>
      </c>
      <c r="V1241" s="246" t="s">
        <v>4792</v>
      </c>
    </row>
    <row r="1242" spans="18:22" ht="15.75">
      <c r="R1242" s="245" t="s">
        <v>4794</v>
      </c>
      <c r="S1242" s="244" t="s">
        <v>4793</v>
      </c>
      <c r="T1242" s="246" t="s">
        <v>4795</v>
      </c>
      <c r="U1242" s="246" t="s">
        <v>237</v>
      </c>
      <c r="V1242" s="246" t="s">
        <v>4796</v>
      </c>
    </row>
    <row r="1243" spans="18:22" ht="15.75">
      <c r="R1243" s="245" t="s">
        <v>4798</v>
      </c>
      <c r="S1243" s="244" t="s">
        <v>4797</v>
      </c>
      <c r="T1243" s="246" t="s">
        <v>4799</v>
      </c>
      <c r="U1243" s="246" t="s">
        <v>237</v>
      </c>
      <c r="V1243" s="246" t="s">
        <v>4800</v>
      </c>
    </row>
    <row r="1244" spans="18:22" ht="15.75">
      <c r="R1244" s="245" t="s">
        <v>4802</v>
      </c>
      <c r="S1244" s="244" t="s">
        <v>4801</v>
      </c>
      <c r="T1244" s="246" t="s">
        <v>4803</v>
      </c>
      <c r="U1244" s="246" t="s">
        <v>237</v>
      </c>
      <c r="V1244" s="246" t="s">
        <v>4804</v>
      </c>
    </row>
    <row r="1245" spans="18:22" ht="15.75">
      <c r="R1245" s="245" t="s">
        <v>4806</v>
      </c>
      <c r="S1245" s="244" t="s">
        <v>4805</v>
      </c>
      <c r="T1245" s="246" t="s">
        <v>4807</v>
      </c>
      <c r="U1245" s="246" t="s">
        <v>237</v>
      </c>
      <c r="V1245" s="246" t="s">
        <v>4808</v>
      </c>
    </row>
    <row r="1246" spans="18:22" ht="15.75">
      <c r="R1246" s="245" t="s">
        <v>4810</v>
      </c>
      <c r="S1246" s="244" t="s">
        <v>4809</v>
      </c>
      <c r="T1246" s="246" t="s">
        <v>4811</v>
      </c>
      <c r="U1246" s="246" t="s">
        <v>237</v>
      </c>
      <c r="V1246" s="246" t="s">
        <v>4812</v>
      </c>
    </row>
    <row r="1247" spans="18:22" ht="15.75">
      <c r="R1247" s="245" t="s">
        <v>4814</v>
      </c>
      <c r="S1247" s="244" t="s">
        <v>4813</v>
      </c>
      <c r="T1247" s="246" t="s">
        <v>4815</v>
      </c>
      <c r="U1247" s="246" t="s">
        <v>237</v>
      </c>
      <c r="V1247" s="246" t="s">
        <v>4816</v>
      </c>
    </row>
    <row r="1248" spans="18:22" ht="15.75">
      <c r="R1248" s="245" t="s">
        <v>4818</v>
      </c>
      <c r="S1248" s="244" t="s">
        <v>4817</v>
      </c>
      <c r="T1248" s="246" t="s">
        <v>4819</v>
      </c>
      <c r="U1248" s="246" t="s">
        <v>237</v>
      </c>
      <c r="V1248" s="246" t="s">
        <v>4820</v>
      </c>
    </row>
    <row r="1249" spans="18:22" ht="15.75">
      <c r="R1249" s="245" t="s">
        <v>4822</v>
      </c>
      <c r="S1249" s="244" t="s">
        <v>4821</v>
      </c>
      <c r="T1249" s="246" t="s">
        <v>4823</v>
      </c>
      <c r="U1249" s="246" t="s">
        <v>237</v>
      </c>
      <c r="V1249" s="246" t="s">
        <v>4824</v>
      </c>
    </row>
    <row r="1250" spans="18:22" ht="15.75">
      <c r="R1250" s="245" t="s">
        <v>4826</v>
      </c>
      <c r="S1250" s="244" t="s">
        <v>4825</v>
      </c>
      <c r="T1250" s="246" t="s">
        <v>4827</v>
      </c>
      <c r="U1250" s="246" t="s">
        <v>237</v>
      </c>
      <c r="V1250" s="246" t="s">
        <v>4828</v>
      </c>
    </row>
    <row r="1251" spans="18:22" ht="15.75">
      <c r="R1251" s="245" t="s">
        <v>4830</v>
      </c>
      <c r="S1251" s="244" t="s">
        <v>4829</v>
      </c>
      <c r="T1251" s="246" t="s">
        <v>4831</v>
      </c>
      <c r="U1251" s="246" t="s">
        <v>237</v>
      </c>
      <c r="V1251" s="246" t="s">
        <v>4832</v>
      </c>
    </row>
    <row r="1252" spans="18:22" ht="15.75">
      <c r="R1252" s="245" t="s">
        <v>4834</v>
      </c>
      <c r="S1252" s="244" t="s">
        <v>4833</v>
      </c>
      <c r="T1252" s="246" t="s">
        <v>4835</v>
      </c>
      <c r="U1252" s="246" t="s">
        <v>237</v>
      </c>
      <c r="V1252" s="246" t="s">
        <v>4836</v>
      </c>
    </row>
    <row r="1253" spans="18:22" ht="15.75">
      <c r="R1253" s="245" t="s">
        <v>4838</v>
      </c>
      <c r="S1253" s="244" t="s">
        <v>4837</v>
      </c>
      <c r="T1253" s="246" t="s">
        <v>4839</v>
      </c>
      <c r="U1253" s="246" t="s">
        <v>237</v>
      </c>
      <c r="V1253" s="246" t="s">
        <v>4840</v>
      </c>
    </row>
    <row r="1254" spans="18:22" ht="15.75">
      <c r="R1254" s="245" t="s">
        <v>4842</v>
      </c>
      <c r="S1254" s="244" t="s">
        <v>4841</v>
      </c>
      <c r="T1254" s="246" t="s">
        <v>4843</v>
      </c>
      <c r="U1254" s="246" t="s">
        <v>237</v>
      </c>
      <c r="V1254" s="246" t="s">
        <v>4844</v>
      </c>
    </row>
    <row r="1255" spans="18:22" ht="15.75">
      <c r="R1255" s="245" t="s">
        <v>4846</v>
      </c>
      <c r="S1255" s="244" t="s">
        <v>4845</v>
      </c>
      <c r="T1255" s="246" t="s">
        <v>4847</v>
      </c>
      <c r="U1255" s="246" t="s">
        <v>237</v>
      </c>
      <c r="V1255" s="246" t="s">
        <v>4848</v>
      </c>
    </row>
    <row r="1256" spans="18:22" ht="15.75">
      <c r="R1256" s="245" t="s">
        <v>4850</v>
      </c>
      <c r="S1256" s="244" t="s">
        <v>4849</v>
      </c>
      <c r="T1256" s="246" t="s">
        <v>4851</v>
      </c>
      <c r="U1256" s="246" t="s">
        <v>237</v>
      </c>
      <c r="V1256" s="246" t="s">
        <v>4852</v>
      </c>
    </row>
    <row r="1257" spans="18:22" ht="15.75">
      <c r="R1257" s="245" t="s">
        <v>4854</v>
      </c>
      <c r="S1257" s="244" t="s">
        <v>4853</v>
      </c>
      <c r="T1257" s="246" t="s">
        <v>4855</v>
      </c>
      <c r="U1257" s="246" t="s">
        <v>237</v>
      </c>
      <c r="V1257" s="246" t="s">
        <v>4856</v>
      </c>
    </row>
    <row r="1258" spans="18:22" ht="15.75">
      <c r="R1258" s="245" t="s">
        <v>4858</v>
      </c>
      <c r="S1258" s="244" t="s">
        <v>4857</v>
      </c>
      <c r="T1258" s="246" t="s">
        <v>4859</v>
      </c>
      <c r="U1258" s="246" t="s">
        <v>237</v>
      </c>
      <c r="V1258" s="246" t="s">
        <v>4860</v>
      </c>
    </row>
    <row r="1259" spans="18:22" ht="15.75">
      <c r="R1259" s="245" t="s">
        <v>4862</v>
      </c>
      <c r="S1259" s="244" t="s">
        <v>4861</v>
      </c>
      <c r="T1259" s="246" t="s">
        <v>4863</v>
      </c>
      <c r="U1259" s="246" t="s">
        <v>237</v>
      </c>
      <c r="V1259" s="246" t="s">
        <v>4864</v>
      </c>
    </row>
    <row r="1260" spans="18:22" ht="15.75">
      <c r="R1260" s="245" t="s">
        <v>4866</v>
      </c>
      <c r="S1260" s="244" t="s">
        <v>4865</v>
      </c>
      <c r="T1260" s="246" t="s">
        <v>4867</v>
      </c>
      <c r="U1260" s="246" t="s">
        <v>237</v>
      </c>
      <c r="V1260" s="246" t="s">
        <v>4868</v>
      </c>
    </row>
    <row r="1261" spans="18:22" ht="15.75">
      <c r="R1261" s="245" t="s">
        <v>4870</v>
      </c>
      <c r="S1261" s="244" t="s">
        <v>4869</v>
      </c>
      <c r="T1261" s="246" t="s">
        <v>4871</v>
      </c>
      <c r="U1261" s="246" t="s">
        <v>237</v>
      </c>
      <c r="V1261" s="246" t="s">
        <v>4872</v>
      </c>
    </row>
    <row r="1262" spans="18:22" ht="15.75">
      <c r="R1262" s="245" t="s">
        <v>4874</v>
      </c>
      <c r="S1262" s="244" t="s">
        <v>4873</v>
      </c>
      <c r="T1262" s="246" t="s">
        <v>4875</v>
      </c>
      <c r="U1262" s="246" t="s">
        <v>237</v>
      </c>
      <c r="V1262" s="246" t="s">
        <v>4876</v>
      </c>
    </row>
    <row r="1263" spans="18:22" ht="15.75">
      <c r="R1263" s="245" t="s">
        <v>4878</v>
      </c>
      <c r="S1263" s="244" t="s">
        <v>4877</v>
      </c>
      <c r="T1263" s="246" t="s">
        <v>4879</v>
      </c>
      <c r="U1263" s="246" t="s">
        <v>237</v>
      </c>
      <c r="V1263" s="246" t="s">
        <v>4880</v>
      </c>
    </row>
    <row r="1264" spans="18:22" ht="15.75">
      <c r="R1264" s="245" t="s">
        <v>4882</v>
      </c>
      <c r="S1264" s="244" t="s">
        <v>4881</v>
      </c>
      <c r="T1264" s="246" t="s">
        <v>4883</v>
      </c>
      <c r="U1264" s="246" t="s">
        <v>237</v>
      </c>
      <c r="V1264" s="246" t="s">
        <v>4884</v>
      </c>
    </row>
    <row r="1265" spans="18:22" ht="15.75">
      <c r="R1265" s="245" t="s">
        <v>4886</v>
      </c>
      <c r="S1265" s="244" t="s">
        <v>4885</v>
      </c>
      <c r="T1265" s="246" t="s">
        <v>4887</v>
      </c>
      <c r="U1265" s="246" t="s">
        <v>237</v>
      </c>
      <c r="V1265" s="246" t="s">
        <v>4888</v>
      </c>
    </row>
    <row r="1266" spans="18:22" ht="15.75">
      <c r="R1266" s="245" t="s">
        <v>4890</v>
      </c>
      <c r="S1266" s="244" t="s">
        <v>4889</v>
      </c>
      <c r="T1266" s="246" t="s">
        <v>4891</v>
      </c>
      <c r="U1266" s="246" t="s">
        <v>237</v>
      </c>
      <c r="V1266" s="246" t="s">
        <v>4892</v>
      </c>
    </row>
    <row r="1267" spans="18:22" ht="15.75">
      <c r="R1267" s="245" t="s">
        <v>4894</v>
      </c>
      <c r="S1267" s="244" t="s">
        <v>4893</v>
      </c>
      <c r="T1267" s="246" t="s">
        <v>4895</v>
      </c>
      <c r="U1267" s="246" t="s">
        <v>237</v>
      </c>
      <c r="V1267" s="246" t="s">
        <v>4896</v>
      </c>
    </row>
    <row r="1268" spans="18:22" ht="15.75">
      <c r="R1268" s="245" t="s">
        <v>4898</v>
      </c>
      <c r="S1268" s="244" t="s">
        <v>4897</v>
      </c>
      <c r="T1268" s="246" t="s">
        <v>4899</v>
      </c>
      <c r="U1268" s="246" t="s">
        <v>237</v>
      </c>
      <c r="V1268" s="246" t="s">
        <v>4900</v>
      </c>
    </row>
    <row r="1269" spans="18:22" ht="15.75">
      <c r="R1269" s="245" t="s">
        <v>4902</v>
      </c>
      <c r="S1269" s="244" t="s">
        <v>4901</v>
      </c>
      <c r="T1269" s="246" t="s">
        <v>4903</v>
      </c>
      <c r="U1269" s="246" t="s">
        <v>237</v>
      </c>
      <c r="V1269" s="246" t="s">
        <v>4904</v>
      </c>
    </row>
    <row r="1270" spans="18:22" ht="15.75">
      <c r="R1270" s="245" t="s">
        <v>4906</v>
      </c>
      <c r="S1270" s="244" t="s">
        <v>4905</v>
      </c>
      <c r="T1270" s="246" t="s">
        <v>4907</v>
      </c>
      <c r="U1270" s="246" t="s">
        <v>237</v>
      </c>
      <c r="V1270" s="246" t="s">
        <v>4908</v>
      </c>
    </row>
    <row r="1271" spans="18:22" ht="15.75">
      <c r="R1271" s="245" t="s">
        <v>4910</v>
      </c>
      <c r="S1271" s="244" t="s">
        <v>4909</v>
      </c>
      <c r="T1271" s="246" t="s">
        <v>4911</v>
      </c>
      <c r="U1271" s="246" t="s">
        <v>237</v>
      </c>
      <c r="V1271" s="246" t="s">
        <v>4912</v>
      </c>
    </row>
    <row r="1272" spans="18:22" ht="15.75">
      <c r="R1272" s="245" t="s">
        <v>4914</v>
      </c>
      <c r="S1272" s="244" t="s">
        <v>4913</v>
      </c>
      <c r="T1272" s="246" t="s">
        <v>4915</v>
      </c>
      <c r="U1272" s="246" t="s">
        <v>237</v>
      </c>
      <c r="V1272" s="246" t="s">
        <v>4916</v>
      </c>
    </row>
    <row r="1273" spans="18:22" ht="15.75">
      <c r="R1273" s="245" t="s">
        <v>4918</v>
      </c>
      <c r="S1273" s="244" t="s">
        <v>4917</v>
      </c>
      <c r="T1273" s="246" t="s">
        <v>4919</v>
      </c>
      <c r="U1273" s="246" t="s">
        <v>237</v>
      </c>
      <c r="V1273" s="246" t="s">
        <v>4920</v>
      </c>
    </row>
    <row r="1274" spans="18:22" ht="15.75">
      <c r="R1274" s="245" t="s">
        <v>4922</v>
      </c>
      <c r="S1274" s="244" t="s">
        <v>4921</v>
      </c>
      <c r="T1274" s="246" t="s">
        <v>4923</v>
      </c>
      <c r="U1274" s="246" t="s">
        <v>237</v>
      </c>
      <c r="V1274" s="246" t="s">
        <v>4924</v>
      </c>
    </row>
    <row r="1275" spans="18:22" ht="15.75">
      <c r="R1275" s="245" t="s">
        <v>4926</v>
      </c>
      <c r="S1275" s="244" t="s">
        <v>4925</v>
      </c>
      <c r="T1275" s="246" t="s">
        <v>4927</v>
      </c>
      <c r="U1275" s="246" t="s">
        <v>237</v>
      </c>
      <c r="V1275" s="246" t="s">
        <v>4928</v>
      </c>
    </row>
    <row r="1276" spans="18:22" ht="15.75">
      <c r="R1276" s="245" t="s">
        <v>4930</v>
      </c>
      <c r="S1276" s="244" t="s">
        <v>4929</v>
      </c>
      <c r="T1276" s="246" t="s">
        <v>4931</v>
      </c>
      <c r="U1276" s="246" t="s">
        <v>237</v>
      </c>
      <c r="V1276" s="246" t="s">
        <v>4932</v>
      </c>
    </row>
    <row r="1277" spans="18:22" ht="15.75">
      <c r="R1277" s="245" t="s">
        <v>4934</v>
      </c>
      <c r="S1277" s="244" t="s">
        <v>4933</v>
      </c>
      <c r="T1277" s="246" t="s">
        <v>4935</v>
      </c>
      <c r="U1277" s="246" t="s">
        <v>237</v>
      </c>
      <c r="V1277" s="246" t="s">
        <v>4936</v>
      </c>
    </row>
    <row r="1278" spans="18:22" ht="15.75">
      <c r="R1278" s="245" t="s">
        <v>4938</v>
      </c>
      <c r="S1278" s="244" t="s">
        <v>4937</v>
      </c>
      <c r="T1278" s="246" t="s">
        <v>4939</v>
      </c>
      <c r="U1278" s="246" t="s">
        <v>237</v>
      </c>
      <c r="V1278" s="246" t="s">
        <v>4940</v>
      </c>
    </row>
    <row r="1279" spans="18:22" ht="15.75">
      <c r="R1279" s="245" t="s">
        <v>4942</v>
      </c>
      <c r="S1279" s="244" t="s">
        <v>4941</v>
      </c>
      <c r="T1279" s="246" t="s">
        <v>4943</v>
      </c>
      <c r="U1279" s="246" t="s">
        <v>237</v>
      </c>
      <c r="V1279" s="246" t="s">
        <v>4944</v>
      </c>
    </row>
    <row r="1280" spans="18:22" ht="15.75">
      <c r="R1280" s="245" t="s">
        <v>4946</v>
      </c>
      <c r="S1280" s="244" t="s">
        <v>4945</v>
      </c>
      <c r="T1280" s="246" t="s">
        <v>4947</v>
      </c>
      <c r="U1280" s="246" t="s">
        <v>237</v>
      </c>
      <c r="V1280" s="246" t="s">
        <v>4948</v>
      </c>
    </row>
    <row r="1281" spans="18:22" ht="15.75">
      <c r="R1281" s="245" t="s">
        <v>4950</v>
      </c>
      <c r="S1281" s="244" t="s">
        <v>4949</v>
      </c>
      <c r="T1281" s="246" t="s">
        <v>4951</v>
      </c>
      <c r="U1281" s="246" t="s">
        <v>237</v>
      </c>
      <c r="V1281" s="246" t="s">
        <v>4952</v>
      </c>
    </row>
    <row r="1282" spans="18:22" ht="15.75">
      <c r="R1282" s="245" t="s">
        <v>4954</v>
      </c>
      <c r="S1282" s="244" t="s">
        <v>4953</v>
      </c>
      <c r="T1282" s="246" t="s">
        <v>4955</v>
      </c>
      <c r="U1282" s="246" t="s">
        <v>237</v>
      </c>
      <c r="V1282" s="246" t="s">
        <v>4956</v>
      </c>
    </row>
    <row r="1283" spans="18:22" ht="15.75">
      <c r="R1283" s="245" t="s">
        <v>4958</v>
      </c>
      <c r="S1283" s="244" t="s">
        <v>4957</v>
      </c>
      <c r="T1283" s="246" t="s">
        <v>4959</v>
      </c>
      <c r="U1283" s="246" t="s">
        <v>237</v>
      </c>
      <c r="V1283" s="246" t="s">
        <v>4960</v>
      </c>
    </row>
    <row r="1284" spans="18:22" ht="15.75">
      <c r="R1284" s="245" t="s">
        <v>4962</v>
      </c>
      <c r="S1284" s="244" t="s">
        <v>4961</v>
      </c>
      <c r="T1284" s="246" t="s">
        <v>4963</v>
      </c>
      <c r="U1284" s="246" t="s">
        <v>237</v>
      </c>
      <c r="V1284" s="246" t="s">
        <v>4964</v>
      </c>
    </row>
    <row r="1285" spans="18:22" ht="15.75">
      <c r="R1285" s="245" t="s">
        <v>4966</v>
      </c>
      <c r="S1285" s="244" t="s">
        <v>4965</v>
      </c>
      <c r="T1285" s="246" t="s">
        <v>4967</v>
      </c>
      <c r="U1285" s="246" t="s">
        <v>237</v>
      </c>
      <c r="V1285" s="246" t="s">
        <v>4968</v>
      </c>
    </row>
    <row r="1286" spans="18:22" ht="15.75">
      <c r="R1286" s="245" t="s">
        <v>4970</v>
      </c>
      <c r="S1286" s="244" t="s">
        <v>4969</v>
      </c>
      <c r="T1286" s="246" t="s">
        <v>4971</v>
      </c>
      <c r="U1286" s="246" t="s">
        <v>237</v>
      </c>
      <c r="V1286" s="246" t="s">
        <v>4972</v>
      </c>
    </row>
    <row r="1287" spans="18:22" ht="15.75">
      <c r="R1287" s="245" t="s">
        <v>4974</v>
      </c>
      <c r="S1287" s="244" t="s">
        <v>4973</v>
      </c>
      <c r="T1287" s="246" t="s">
        <v>4975</v>
      </c>
      <c r="U1287" s="246" t="s">
        <v>237</v>
      </c>
      <c r="V1287" s="246" t="s">
        <v>4976</v>
      </c>
    </row>
    <row r="1288" spans="18:22" ht="15.75">
      <c r="R1288" s="245" t="s">
        <v>4978</v>
      </c>
      <c r="S1288" s="244" t="s">
        <v>4977</v>
      </c>
      <c r="T1288" s="246" t="s">
        <v>4979</v>
      </c>
      <c r="U1288" s="246" t="s">
        <v>237</v>
      </c>
      <c r="V1288" s="246" t="s">
        <v>4980</v>
      </c>
    </row>
    <row r="1289" spans="18:22" ht="15.75">
      <c r="R1289" s="245" t="s">
        <v>4982</v>
      </c>
      <c r="S1289" s="244" t="s">
        <v>4981</v>
      </c>
      <c r="T1289" s="246" t="s">
        <v>4983</v>
      </c>
      <c r="U1289" s="246" t="s">
        <v>237</v>
      </c>
      <c r="V1289" s="246" t="s">
        <v>4984</v>
      </c>
    </row>
    <row r="1290" spans="18:22" ht="15.75">
      <c r="R1290" s="245" t="s">
        <v>4986</v>
      </c>
      <c r="S1290" s="244" t="s">
        <v>4985</v>
      </c>
      <c r="T1290" s="246" t="s">
        <v>4987</v>
      </c>
      <c r="U1290" s="246" t="s">
        <v>237</v>
      </c>
      <c r="V1290" s="246" t="s">
        <v>4988</v>
      </c>
    </row>
    <row r="1291" spans="18:22" ht="15.75">
      <c r="R1291" s="245" t="s">
        <v>4990</v>
      </c>
      <c r="S1291" s="244" t="s">
        <v>4989</v>
      </c>
      <c r="T1291" s="246" t="s">
        <v>4991</v>
      </c>
      <c r="U1291" s="246" t="s">
        <v>237</v>
      </c>
      <c r="V1291" s="246" t="s">
        <v>4992</v>
      </c>
    </row>
    <row r="1292" spans="18:22" ht="15.75">
      <c r="R1292" s="245" t="s">
        <v>4994</v>
      </c>
      <c r="S1292" s="244" t="s">
        <v>4993</v>
      </c>
      <c r="T1292" s="246" t="s">
        <v>4995</v>
      </c>
      <c r="U1292" s="246" t="s">
        <v>237</v>
      </c>
      <c r="V1292" s="246" t="s">
        <v>4996</v>
      </c>
    </row>
    <row r="1293" spans="18:22" ht="15.75">
      <c r="R1293" s="245" t="s">
        <v>4998</v>
      </c>
      <c r="S1293" s="244" t="s">
        <v>4997</v>
      </c>
      <c r="T1293" s="246" t="s">
        <v>4999</v>
      </c>
      <c r="U1293" s="246" t="s">
        <v>237</v>
      </c>
      <c r="V1293" s="246" t="s">
        <v>5000</v>
      </c>
    </row>
    <row r="1294" spans="18:22" ht="15.75">
      <c r="R1294" s="245" t="s">
        <v>5002</v>
      </c>
      <c r="S1294" s="244" t="s">
        <v>5001</v>
      </c>
      <c r="T1294" s="246" t="s">
        <v>5003</v>
      </c>
      <c r="U1294" s="246" t="s">
        <v>237</v>
      </c>
      <c r="V1294" s="246" t="s">
        <v>5004</v>
      </c>
    </row>
    <row r="1295" spans="18:22" ht="15.75">
      <c r="R1295" s="245" t="s">
        <v>5006</v>
      </c>
      <c r="S1295" s="244" t="s">
        <v>5005</v>
      </c>
      <c r="T1295" s="246" t="s">
        <v>5007</v>
      </c>
      <c r="U1295" s="246" t="s">
        <v>237</v>
      </c>
      <c r="V1295" s="246" t="s">
        <v>5008</v>
      </c>
    </row>
    <row r="1296" spans="18:22" ht="15.75">
      <c r="R1296" s="245" t="s">
        <v>5010</v>
      </c>
      <c r="S1296" s="244" t="s">
        <v>5009</v>
      </c>
      <c r="T1296" s="246" t="s">
        <v>5011</v>
      </c>
      <c r="U1296" s="246" t="s">
        <v>237</v>
      </c>
      <c r="V1296" s="246" t="s">
        <v>5012</v>
      </c>
    </row>
    <row r="1297" spans="18:22" ht="15.75">
      <c r="R1297" s="245" t="s">
        <v>5014</v>
      </c>
      <c r="S1297" s="244" t="s">
        <v>5013</v>
      </c>
      <c r="T1297" s="246" t="s">
        <v>5015</v>
      </c>
      <c r="U1297" s="246" t="s">
        <v>237</v>
      </c>
      <c r="V1297" s="246" t="s">
        <v>5016</v>
      </c>
    </row>
    <row r="1298" spans="18:22" ht="15.75">
      <c r="R1298" s="245" t="s">
        <v>5018</v>
      </c>
      <c r="S1298" s="244" t="s">
        <v>5017</v>
      </c>
      <c r="T1298" s="246" t="s">
        <v>5019</v>
      </c>
      <c r="U1298" s="246" t="s">
        <v>237</v>
      </c>
      <c r="V1298" s="246" t="s">
        <v>5020</v>
      </c>
    </row>
    <row r="1299" spans="18:22" ht="15.75">
      <c r="R1299" s="245" t="s">
        <v>5022</v>
      </c>
      <c r="S1299" s="244" t="s">
        <v>5021</v>
      </c>
      <c r="T1299" s="246" t="s">
        <v>5023</v>
      </c>
      <c r="U1299" s="246" t="s">
        <v>237</v>
      </c>
      <c r="V1299" s="246" t="s">
        <v>5024</v>
      </c>
    </row>
    <row r="1300" spans="18:22" ht="15.75">
      <c r="R1300" s="245" t="s">
        <v>5026</v>
      </c>
      <c r="S1300" s="244" t="s">
        <v>5025</v>
      </c>
      <c r="T1300" s="246" t="s">
        <v>5027</v>
      </c>
      <c r="U1300" s="246" t="s">
        <v>237</v>
      </c>
      <c r="V1300" s="246" t="s">
        <v>5028</v>
      </c>
    </row>
    <row r="1301" spans="18:22" ht="15.75">
      <c r="R1301" s="245" t="s">
        <v>5030</v>
      </c>
      <c r="S1301" s="244" t="s">
        <v>5029</v>
      </c>
      <c r="T1301" s="246" t="s">
        <v>5031</v>
      </c>
      <c r="U1301" s="246" t="s">
        <v>237</v>
      </c>
      <c r="V1301" s="246" t="s">
        <v>5032</v>
      </c>
    </row>
    <row r="1302" spans="18:22" ht="15.75">
      <c r="R1302" s="245" t="s">
        <v>5034</v>
      </c>
      <c r="S1302" s="244" t="s">
        <v>5033</v>
      </c>
      <c r="T1302" s="246" t="s">
        <v>5035</v>
      </c>
      <c r="U1302" s="246" t="s">
        <v>237</v>
      </c>
      <c r="V1302" s="246" t="s">
        <v>5036</v>
      </c>
    </row>
    <row r="1303" spans="18:22" ht="15.75">
      <c r="R1303" s="245" t="s">
        <v>5038</v>
      </c>
      <c r="S1303" s="244" t="s">
        <v>5037</v>
      </c>
      <c r="T1303" s="246" t="s">
        <v>5039</v>
      </c>
      <c r="U1303" s="246" t="s">
        <v>237</v>
      </c>
      <c r="V1303" s="246" t="s">
        <v>5040</v>
      </c>
    </row>
    <row r="1304" spans="18:22" ht="15.75">
      <c r="R1304" s="245" t="s">
        <v>5042</v>
      </c>
      <c r="S1304" s="244" t="s">
        <v>5041</v>
      </c>
      <c r="T1304" s="246" t="s">
        <v>5043</v>
      </c>
      <c r="U1304" s="246" t="s">
        <v>237</v>
      </c>
      <c r="V1304" s="246" t="s">
        <v>5044</v>
      </c>
    </row>
    <row r="1305" spans="18:22" ht="15.75">
      <c r="R1305" s="245" t="s">
        <v>5046</v>
      </c>
      <c r="S1305" s="244" t="s">
        <v>5045</v>
      </c>
      <c r="T1305" s="246" t="s">
        <v>5047</v>
      </c>
      <c r="U1305" s="246" t="s">
        <v>237</v>
      </c>
      <c r="V1305" s="246" t="s">
        <v>5048</v>
      </c>
    </row>
    <row r="1306" spans="18:22" ht="15.75">
      <c r="R1306" s="245" t="s">
        <v>5050</v>
      </c>
      <c r="S1306" s="244" t="s">
        <v>5049</v>
      </c>
      <c r="T1306" s="246" t="s">
        <v>5051</v>
      </c>
      <c r="U1306" s="246" t="s">
        <v>237</v>
      </c>
      <c r="V1306" s="246" t="s">
        <v>5052</v>
      </c>
    </row>
    <row r="1307" spans="18:22" ht="15.75">
      <c r="R1307" s="245" t="s">
        <v>5054</v>
      </c>
      <c r="S1307" s="244" t="s">
        <v>5053</v>
      </c>
      <c r="T1307" s="246" t="s">
        <v>5055</v>
      </c>
      <c r="U1307" s="246" t="s">
        <v>237</v>
      </c>
      <c r="V1307" s="246" t="s">
        <v>5056</v>
      </c>
    </row>
    <row r="1308" spans="18:22" ht="15.75">
      <c r="R1308" s="245" t="s">
        <v>5058</v>
      </c>
      <c r="S1308" s="244" t="s">
        <v>5057</v>
      </c>
      <c r="T1308" s="246" t="s">
        <v>5059</v>
      </c>
      <c r="U1308" s="246" t="s">
        <v>237</v>
      </c>
      <c r="V1308" s="246" t="s">
        <v>5060</v>
      </c>
    </row>
    <row r="1309" spans="18:22" ht="15.75">
      <c r="R1309" s="245" t="s">
        <v>5062</v>
      </c>
      <c r="S1309" s="244" t="s">
        <v>5061</v>
      </c>
      <c r="T1309" s="246" t="s">
        <v>5063</v>
      </c>
      <c r="U1309" s="246" t="s">
        <v>237</v>
      </c>
      <c r="V1309" s="246" t="s">
        <v>5064</v>
      </c>
    </row>
    <row r="1310" spans="18:22" ht="15.75">
      <c r="R1310" s="245" t="s">
        <v>5066</v>
      </c>
      <c r="S1310" s="244" t="s">
        <v>5065</v>
      </c>
      <c r="T1310" s="246" t="s">
        <v>5067</v>
      </c>
      <c r="U1310" s="246" t="s">
        <v>237</v>
      </c>
      <c r="V1310" s="246" t="s">
        <v>5068</v>
      </c>
    </row>
    <row r="1311" spans="18:22" ht="15.75">
      <c r="R1311" s="256" t="s">
        <v>5070</v>
      </c>
      <c r="S1311" s="247" t="s">
        <v>5069</v>
      </c>
      <c r="T1311" s="257" t="s">
        <v>5071</v>
      </c>
      <c r="U1311" s="251" t="s">
        <v>237</v>
      </c>
      <c r="V1311" s="246"/>
    </row>
    <row r="1312" spans="18:22" ht="15.75">
      <c r="R1312" s="245" t="s">
        <v>5073</v>
      </c>
      <c r="S1312" s="244" t="s">
        <v>5072</v>
      </c>
      <c r="T1312" s="246" t="s">
        <v>5074</v>
      </c>
      <c r="U1312" s="246" t="s">
        <v>237</v>
      </c>
      <c r="V1312" s="246" t="s">
        <v>5075</v>
      </c>
    </row>
    <row r="1313" spans="18:22" ht="15.75">
      <c r="R1313" s="245" t="s">
        <v>5077</v>
      </c>
      <c r="S1313" s="244" t="s">
        <v>5076</v>
      </c>
      <c r="T1313" s="246" t="s">
        <v>5078</v>
      </c>
      <c r="U1313" s="246" t="s">
        <v>237</v>
      </c>
      <c r="V1313" s="246" t="s">
        <v>5079</v>
      </c>
    </row>
    <row r="1314" spans="18:22" ht="15.75">
      <c r="R1314" s="245" t="s">
        <v>5081</v>
      </c>
      <c r="S1314" s="244" t="s">
        <v>5080</v>
      </c>
      <c r="T1314" s="246" t="s">
        <v>5082</v>
      </c>
      <c r="U1314" s="246" t="s">
        <v>237</v>
      </c>
      <c r="V1314" s="246" t="s">
        <v>5083</v>
      </c>
    </row>
    <row r="1315" spans="18:22" ht="15.75">
      <c r="R1315" s="245" t="s">
        <v>5085</v>
      </c>
      <c r="S1315" s="244" t="s">
        <v>5084</v>
      </c>
      <c r="T1315" s="246" t="s">
        <v>5086</v>
      </c>
      <c r="U1315" s="246" t="s">
        <v>237</v>
      </c>
      <c r="V1315" s="246" t="s">
        <v>5087</v>
      </c>
    </row>
    <row r="1316" spans="18:22" ht="15.75">
      <c r="R1316" s="245" t="s">
        <v>5089</v>
      </c>
      <c r="S1316" s="244" t="s">
        <v>5088</v>
      </c>
      <c r="T1316" s="246" t="s">
        <v>5090</v>
      </c>
      <c r="U1316" s="246" t="s">
        <v>237</v>
      </c>
      <c r="V1316" s="246" t="s">
        <v>5091</v>
      </c>
    </row>
    <row r="1317" spans="18:22" ht="15.75">
      <c r="R1317" s="245" t="s">
        <v>5093</v>
      </c>
      <c r="S1317" s="244" t="s">
        <v>5092</v>
      </c>
      <c r="T1317" s="246" t="s">
        <v>5094</v>
      </c>
      <c r="U1317" s="246" t="s">
        <v>237</v>
      </c>
      <c r="V1317" s="246" t="s">
        <v>5095</v>
      </c>
    </row>
    <row r="1318" spans="18:22" ht="15.75">
      <c r="R1318" s="245" t="s">
        <v>1211</v>
      </c>
      <c r="S1318" s="244" t="s">
        <v>5096</v>
      </c>
      <c r="T1318" s="246" t="s">
        <v>1212</v>
      </c>
      <c r="U1318" s="246" t="s">
        <v>237</v>
      </c>
      <c r="V1318" s="246" t="s">
        <v>1213</v>
      </c>
    </row>
    <row r="1319" spans="18:22" ht="15.75">
      <c r="R1319" s="245" t="s">
        <v>5098</v>
      </c>
      <c r="S1319" s="244" t="s">
        <v>5097</v>
      </c>
      <c r="T1319" s="246" t="s">
        <v>5099</v>
      </c>
      <c r="U1319" s="246" t="s">
        <v>237</v>
      </c>
      <c r="V1319" s="246" t="s">
        <v>5100</v>
      </c>
    </row>
    <row r="1320" spans="18:22" ht="15.75">
      <c r="R1320" s="245" t="s">
        <v>5102</v>
      </c>
      <c r="S1320" s="244" t="s">
        <v>5101</v>
      </c>
      <c r="T1320" s="246" t="s">
        <v>5103</v>
      </c>
      <c r="U1320" s="246" t="s">
        <v>237</v>
      </c>
      <c r="V1320" s="246" t="s">
        <v>5104</v>
      </c>
    </row>
    <row r="1321" spans="18:22" ht="15.75">
      <c r="R1321" s="245" t="s">
        <v>5106</v>
      </c>
      <c r="S1321" s="244" t="s">
        <v>5105</v>
      </c>
      <c r="T1321" s="246" t="s">
        <v>5107</v>
      </c>
      <c r="U1321" s="246" t="s">
        <v>237</v>
      </c>
      <c r="V1321" s="246" t="s">
        <v>5108</v>
      </c>
    </row>
    <row r="1322" spans="18:22" ht="15.75">
      <c r="R1322" s="245" t="s">
        <v>5110</v>
      </c>
      <c r="S1322" s="244" t="s">
        <v>5109</v>
      </c>
      <c r="T1322" s="246" t="s">
        <v>5111</v>
      </c>
      <c r="U1322" s="246" t="s">
        <v>237</v>
      </c>
      <c r="V1322" s="246" t="s">
        <v>5112</v>
      </c>
    </row>
    <row r="1323" spans="18:22" ht="15.75">
      <c r="R1323" s="245" t="s">
        <v>5114</v>
      </c>
      <c r="S1323" s="244" t="s">
        <v>5113</v>
      </c>
      <c r="T1323" s="246" t="s">
        <v>5115</v>
      </c>
      <c r="U1323" s="246" t="s">
        <v>237</v>
      </c>
      <c r="V1323" s="246" t="s">
        <v>5116</v>
      </c>
    </row>
    <row r="1324" spans="18:22" ht="15.75">
      <c r="R1324" s="245" t="s">
        <v>5118</v>
      </c>
      <c r="S1324" s="244" t="s">
        <v>5117</v>
      </c>
      <c r="T1324" s="246" t="s">
        <v>5119</v>
      </c>
      <c r="U1324" s="246" t="s">
        <v>237</v>
      </c>
      <c r="V1324" s="246" t="s">
        <v>5120</v>
      </c>
    </row>
    <row r="1325" spans="18:22" ht="15.75">
      <c r="R1325" s="245" t="s">
        <v>5122</v>
      </c>
      <c r="S1325" s="244" t="s">
        <v>5121</v>
      </c>
      <c r="T1325" s="246" t="s">
        <v>5123</v>
      </c>
      <c r="U1325" s="246" t="s">
        <v>237</v>
      </c>
      <c r="V1325" s="246" t="s">
        <v>5124</v>
      </c>
    </row>
    <row r="1326" spans="18:22" ht="15.75">
      <c r="R1326" s="245" t="s">
        <v>5126</v>
      </c>
      <c r="S1326" s="244" t="s">
        <v>5125</v>
      </c>
      <c r="T1326" s="246" t="s">
        <v>5127</v>
      </c>
      <c r="U1326" s="246" t="s">
        <v>237</v>
      </c>
      <c r="V1326" s="246" t="s">
        <v>5128</v>
      </c>
    </row>
    <row r="1327" spans="18:22" ht="15.75">
      <c r="R1327" s="245" t="s">
        <v>5130</v>
      </c>
      <c r="S1327" s="244" t="s">
        <v>5129</v>
      </c>
      <c r="T1327" s="246" t="s">
        <v>5131</v>
      </c>
      <c r="U1327" s="246" t="s">
        <v>237</v>
      </c>
      <c r="V1327" s="246" t="s">
        <v>5132</v>
      </c>
    </row>
    <row r="1328" spans="18:22" ht="15.75">
      <c r="R1328" s="245" t="s">
        <v>5134</v>
      </c>
      <c r="S1328" s="244" t="s">
        <v>5133</v>
      </c>
      <c r="T1328" s="246" t="s">
        <v>5135</v>
      </c>
      <c r="U1328" s="246" t="s">
        <v>237</v>
      </c>
      <c r="V1328" s="246" t="s">
        <v>5136</v>
      </c>
    </row>
    <row r="1329" spans="18:22" ht="15.75">
      <c r="R1329" s="245" t="s">
        <v>5138</v>
      </c>
      <c r="S1329" s="244" t="s">
        <v>5137</v>
      </c>
      <c r="T1329" s="246" t="s">
        <v>5139</v>
      </c>
      <c r="U1329" s="246" t="s">
        <v>237</v>
      </c>
      <c r="V1329" s="246" t="s">
        <v>5140</v>
      </c>
    </row>
    <row r="1330" spans="18:22" ht="15.75">
      <c r="R1330" s="245" t="s">
        <v>5142</v>
      </c>
      <c r="S1330" s="244" t="s">
        <v>5141</v>
      </c>
      <c r="T1330" s="246" t="s">
        <v>5143</v>
      </c>
      <c r="U1330" s="246" t="s">
        <v>237</v>
      </c>
      <c r="V1330" s="246" t="s">
        <v>5144</v>
      </c>
    </row>
    <row r="1331" spans="18:22" ht="15.75">
      <c r="R1331" s="245" t="s">
        <v>5146</v>
      </c>
      <c r="S1331" s="244" t="s">
        <v>5145</v>
      </c>
      <c r="T1331" s="246" t="s">
        <v>5147</v>
      </c>
      <c r="U1331" s="246" t="s">
        <v>237</v>
      </c>
      <c r="V1331" s="246" t="s">
        <v>5148</v>
      </c>
    </row>
    <row r="1332" spans="18:22" ht="15.75">
      <c r="R1332" s="245" t="s">
        <v>5150</v>
      </c>
      <c r="S1332" s="244" t="s">
        <v>5149</v>
      </c>
      <c r="T1332" s="246" t="s">
        <v>5151</v>
      </c>
      <c r="U1332" s="246" t="s">
        <v>237</v>
      </c>
      <c r="V1332" s="246" t="s">
        <v>5152</v>
      </c>
    </row>
    <row r="1333" spans="18:22" ht="15.75">
      <c r="R1333" s="245" t="s">
        <v>5154</v>
      </c>
      <c r="S1333" s="244" t="s">
        <v>5153</v>
      </c>
      <c r="T1333" s="246" t="s">
        <v>5155</v>
      </c>
      <c r="U1333" s="246" t="s">
        <v>237</v>
      </c>
      <c r="V1333" s="246" t="s">
        <v>5156</v>
      </c>
    </row>
    <row r="1334" spans="18:22" ht="15.75">
      <c r="R1334" s="245" t="s">
        <v>5158</v>
      </c>
      <c r="S1334" s="244" t="s">
        <v>5157</v>
      </c>
      <c r="T1334" s="246" t="s">
        <v>5159</v>
      </c>
      <c r="U1334" s="246" t="s">
        <v>237</v>
      </c>
      <c r="V1334" s="246" t="s">
        <v>5160</v>
      </c>
    </row>
    <row r="1335" spans="18:22" ht="15.75">
      <c r="R1335" s="245" t="s">
        <v>5162</v>
      </c>
      <c r="S1335" s="244" t="s">
        <v>5161</v>
      </c>
      <c r="T1335" s="246" t="s">
        <v>5163</v>
      </c>
      <c r="U1335" s="246" t="s">
        <v>237</v>
      </c>
      <c r="V1335" s="246" t="s">
        <v>5164</v>
      </c>
    </row>
    <row r="1336" spans="18:22" ht="15.75">
      <c r="R1336" s="245" t="s">
        <v>5166</v>
      </c>
      <c r="S1336" s="244" t="s">
        <v>5165</v>
      </c>
      <c r="T1336" s="246" t="s">
        <v>5167</v>
      </c>
      <c r="U1336" s="246" t="s">
        <v>237</v>
      </c>
      <c r="V1336" s="246" t="s">
        <v>5168</v>
      </c>
    </row>
    <row r="1337" spans="18:22" ht="15.75">
      <c r="R1337" s="245" t="s">
        <v>5170</v>
      </c>
      <c r="S1337" s="244" t="s">
        <v>5169</v>
      </c>
      <c r="T1337" s="246" t="s">
        <v>5171</v>
      </c>
      <c r="U1337" s="246" t="s">
        <v>237</v>
      </c>
      <c r="V1337" s="246" t="s">
        <v>5172</v>
      </c>
    </row>
    <row r="1338" spans="18:22" ht="15.75">
      <c r="R1338" s="245" t="s">
        <v>5174</v>
      </c>
      <c r="S1338" s="244" t="s">
        <v>5173</v>
      </c>
      <c r="T1338" s="246" t="s">
        <v>5175</v>
      </c>
      <c r="U1338" s="246" t="s">
        <v>237</v>
      </c>
      <c r="V1338" s="246" t="s">
        <v>5176</v>
      </c>
    </row>
    <row r="1339" spans="18:22" ht="15.75">
      <c r="R1339" s="245" t="s">
        <v>5178</v>
      </c>
      <c r="S1339" s="244" t="s">
        <v>5177</v>
      </c>
      <c r="T1339" s="246" t="s">
        <v>5179</v>
      </c>
      <c r="U1339" s="246" t="s">
        <v>237</v>
      </c>
      <c r="V1339" s="246" t="s">
        <v>5180</v>
      </c>
    </row>
    <row r="1340" spans="18:22" ht="15.75">
      <c r="R1340" s="245" t="s">
        <v>5182</v>
      </c>
      <c r="S1340" s="244" t="s">
        <v>5181</v>
      </c>
      <c r="T1340" s="246" t="s">
        <v>5183</v>
      </c>
      <c r="U1340" s="246" t="s">
        <v>237</v>
      </c>
      <c r="V1340" s="246" t="s">
        <v>5184</v>
      </c>
    </row>
    <row r="1341" spans="18:22" ht="15.75">
      <c r="R1341" s="245" t="s">
        <v>5186</v>
      </c>
      <c r="S1341" s="244" t="s">
        <v>5185</v>
      </c>
      <c r="T1341" s="246" t="s">
        <v>5187</v>
      </c>
      <c r="U1341" s="246" t="s">
        <v>237</v>
      </c>
      <c r="V1341" s="246" t="s">
        <v>5188</v>
      </c>
    </row>
    <row r="1342" spans="18:22" ht="15.75">
      <c r="R1342" s="245" t="s">
        <v>5190</v>
      </c>
      <c r="S1342" s="244" t="s">
        <v>5189</v>
      </c>
      <c r="T1342" s="246" t="s">
        <v>5191</v>
      </c>
      <c r="U1342" s="246" t="s">
        <v>237</v>
      </c>
      <c r="V1342" s="246" t="s">
        <v>5192</v>
      </c>
    </row>
    <row r="1343" spans="18:22" ht="15.75">
      <c r="R1343" s="245" t="s">
        <v>5194</v>
      </c>
      <c r="S1343" s="244" t="s">
        <v>5193</v>
      </c>
      <c r="T1343" s="246" t="s">
        <v>5195</v>
      </c>
      <c r="U1343" s="246" t="s">
        <v>237</v>
      </c>
      <c r="V1343" s="246" t="s">
        <v>5196</v>
      </c>
    </row>
    <row r="1344" spans="18:22" ht="15.75">
      <c r="R1344" s="245" t="s">
        <v>5198</v>
      </c>
      <c r="S1344" s="244" t="s">
        <v>5197</v>
      </c>
      <c r="T1344" s="246" t="s">
        <v>5199</v>
      </c>
      <c r="U1344" s="246" t="s">
        <v>237</v>
      </c>
      <c r="V1344" s="246" t="s">
        <v>5200</v>
      </c>
    </row>
    <row r="1345" spans="18:22" ht="15.75">
      <c r="R1345" s="245" t="s">
        <v>5202</v>
      </c>
      <c r="S1345" s="244" t="s">
        <v>5201</v>
      </c>
      <c r="T1345" s="246" t="s">
        <v>5203</v>
      </c>
      <c r="U1345" s="246" t="s">
        <v>237</v>
      </c>
      <c r="V1345" s="246" t="s">
        <v>5204</v>
      </c>
    </row>
    <row r="1346" spans="18:22" ht="15.75">
      <c r="R1346" s="245" t="s">
        <v>5206</v>
      </c>
      <c r="S1346" s="244" t="s">
        <v>5205</v>
      </c>
      <c r="T1346" s="246" t="s">
        <v>5207</v>
      </c>
      <c r="U1346" s="246" t="s">
        <v>237</v>
      </c>
      <c r="V1346" s="246" t="s">
        <v>5208</v>
      </c>
    </row>
    <row r="1347" spans="18:22" ht="15.75">
      <c r="R1347" s="245" t="s">
        <v>5210</v>
      </c>
      <c r="S1347" s="244" t="s">
        <v>5209</v>
      </c>
      <c r="T1347" s="246" t="s">
        <v>5211</v>
      </c>
      <c r="U1347" s="246" t="s">
        <v>237</v>
      </c>
      <c r="V1347" s="246" t="s">
        <v>5212</v>
      </c>
    </row>
    <row r="1348" spans="18:22" ht="15.75">
      <c r="R1348" s="245" t="s">
        <v>5214</v>
      </c>
      <c r="S1348" s="244" t="s">
        <v>5213</v>
      </c>
      <c r="T1348" s="246" t="s">
        <v>5215</v>
      </c>
      <c r="U1348" s="246" t="s">
        <v>237</v>
      </c>
      <c r="V1348" s="246" t="s">
        <v>5216</v>
      </c>
    </row>
    <row r="1349" spans="18:22" ht="15.75">
      <c r="R1349" s="245" t="s">
        <v>5218</v>
      </c>
      <c r="S1349" s="244" t="s">
        <v>5217</v>
      </c>
      <c r="T1349" s="246" t="s">
        <v>5219</v>
      </c>
      <c r="U1349" s="246" t="s">
        <v>237</v>
      </c>
      <c r="V1349" s="246" t="s">
        <v>5220</v>
      </c>
    </row>
    <row r="1350" spans="18:22" ht="15.75">
      <c r="R1350" s="245" t="s">
        <v>5222</v>
      </c>
      <c r="S1350" s="244" t="s">
        <v>5221</v>
      </c>
      <c r="T1350" s="246" t="s">
        <v>5223</v>
      </c>
      <c r="U1350" s="246" t="s">
        <v>237</v>
      </c>
      <c r="V1350" s="246" t="s">
        <v>5224</v>
      </c>
    </row>
    <row r="1351" spans="18:22" ht="15.75">
      <c r="R1351" s="245" t="s">
        <v>5226</v>
      </c>
      <c r="S1351" s="244" t="s">
        <v>5225</v>
      </c>
      <c r="T1351" s="246" t="s">
        <v>5227</v>
      </c>
      <c r="U1351" s="246" t="s">
        <v>237</v>
      </c>
      <c r="V1351" s="246" t="s">
        <v>5228</v>
      </c>
    </row>
    <row r="1352" spans="18:22" ht="15.75">
      <c r="R1352" s="245" t="s">
        <v>5230</v>
      </c>
      <c r="S1352" s="244" t="s">
        <v>5229</v>
      </c>
      <c r="T1352" s="246" t="s">
        <v>5231</v>
      </c>
      <c r="U1352" s="246" t="s">
        <v>237</v>
      </c>
      <c r="V1352" s="246" t="s">
        <v>5232</v>
      </c>
    </row>
    <row r="1353" spans="18:22" ht="15.75">
      <c r="R1353" s="245" t="s">
        <v>5234</v>
      </c>
      <c r="S1353" s="244" t="s">
        <v>5233</v>
      </c>
      <c r="T1353" s="246" t="s">
        <v>5235</v>
      </c>
      <c r="U1353" s="246" t="s">
        <v>237</v>
      </c>
      <c r="V1353" s="246" t="s">
        <v>5236</v>
      </c>
    </row>
    <row r="1354" spans="18:22" ht="15.75">
      <c r="R1354" s="245" t="s">
        <v>5238</v>
      </c>
      <c r="S1354" s="244" t="s">
        <v>5237</v>
      </c>
      <c r="T1354" s="246" t="s">
        <v>5239</v>
      </c>
      <c r="U1354" s="246" t="s">
        <v>237</v>
      </c>
      <c r="V1354" s="246" t="s">
        <v>5240</v>
      </c>
    </row>
    <row r="1355" spans="18:22" ht="15.75">
      <c r="R1355" s="245" t="s">
        <v>5242</v>
      </c>
      <c r="S1355" s="244" t="s">
        <v>5241</v>
      </c>
      <c r="T1355" s="246" t="s">
        <v>5243</v>
      </c>
      <c r="U1355" s="246" t="s">
        <v>237</v>
      </c>
      <c r="V1355" s="246" t="s">
        <v>5244</v>
      </c>
    </row>
    <row r="1356" spans="18:22" ht="15.75">
      <c r="R1356" s="245" t="s">
        <v>5246</v>
      </c>
      <c r="S1356" s="244" t="s">
        <v>5245</v>
      </c>
      <c r="T1356" s="246" t="s">
        <v>5247</v>
      </c>
      <c r="U1356" s="246" t="s">
        <v>237</v>
      </c>
      <c r="V1356" s="246" t="s">
        <v>5248</v>
      </c>
    </row>
    <row r="1357" spans="18:22" ht="15.75">
      <c r="R1357" s="245" t="s">
        <v>5250</v>
      </c>
      <c r="S1357" s="244" t="s">
        <v>5249</v>
      </c>
      <c r="T1357" s="246" t="s">
        <v>5251</v>
      </c>
      <c r="U1357" s="246" t="s">
        <v>237</v>
      </c>
      <c r="V1357" s="246" t="s">
        <v>5252</v>
      </c>
    </row>
    <row r="1358" spans="18:22" ht="15.75">
      <c r="R1358" s="245" t="s">
        <v>5254</v>
      </c>
      <c r="S1358" s="244" t="s">
        <v>5253</v>
      </c>
      <c r="T1358" s="246" t="s">
        <v>5255</v>
      </c>
      <c r="U1358" s="246" t="s">
        <v>237</v>
      </c>
      <c r="V1358" s="246" t="s">
        <v>5256</v>
      </c>
    </row>
    <row r="1359" spans="18:22" ht="15.75">
      <c r="R1359" s="245" t="s">
        <v>5258</v>
      </c>
      <c r="S1359" s="244" t="s">
        <v>5257</v>
      </c>
      <c r="T1359" s="246" t="s">
        <v>5259</v>
      </c>
      <c r="U1359" s="246" t="s">
        <v>237</v>
      </c>
      <c r="V1359" s="246" t="s">
        <v>5260</v>
      </c>
    </row>
    <row r="1360" spans="18:22" ht="15.75">
      <c r="R1360" s="245" t="s">
        <v>5262</v>
      </c>
      <c r="S1360" s="244" t="s">
        <v>5261</v>
      </c>
      <c r="T1360" s="246" t="s">
        <v>5263</v>
      </c>
      <c r="U1360" s="246" t="s">
        <v>237</v>
      </c>
      <c r="V1360" s="246" t="s">
        <v>5264</v>
      </c>
    </row>
    <row r="1361" spans="18:22" ht="15.75">
      <c r="R1361" s="245" t="s">
        <v>5266</v>
      </c>
      <c r="S1361" s="244" t="s">
        <v>5265</v>
      </c>
      <c r="T1361" s="246" t="s">
        <v>5267</v>
      </c>
      <c r="U1361" s="246" t="s">
        <v>237</v>
      </c>
      <c r="V1361" s="246" t="s">
        <v>5268</v>
      </c>
    </row>
    <row r="1362" spans="18:22" ht="15.75">
      <c r="R1362" s="245" t="s">
        <v>5270</v>
      </c>
      <c r="S1362" s="244" t="s">
        <v>5269</v>
      </c>
      <c r="T1362" s="246" t="s">
        <v>5271</v>
      </c>
      <c r="U1362" s="246" t="s">
        <v>237</v>
      </c>
      <c r="V1362" s="246" t="s">
        <v>5272</v>
      </c>
    </row>
    <row r="1363" spans="18:22" ht="15.75">
      <c r="R1363" s="245" t="s">
        <v>5274</v>
      </c>
      <c r="S1363" s="244" t="s">
        <v>5273</v>
      </c>
      <c r="T1363" s="246" t="s">
        <v>5275</v>
      </c>
      <c r="U1363" s="246" t="s">
        <v>237</v>
      </c>
      <c r="V1363" s="246" t="s">
        <v>5276</v>
      </c>
    </row>
    <row r="1364" spans="18:22" ht="15.75">
      <c r="R1364" s="245" t="s">
        <v>5278</v>
      </c>
      <c r="S1364" s="244" t="s">
        <v>5277</v>
      </c>
      <c r="T1364" s="246" t="s">
        <v>5279</v>
      </c>
      <c r="U1364" s="246" t="s">
        <v>237</v>
      </c>
      <c r="V1364" s="246" t="s">
        <v>5280</v>
      </c>
    </row>
    <row r="1365" spans="18:22" ht="15.75">
      <c r="R1365" s="245" t="s">
        <v>5282</v>
      </c>
      <c r="S1365" s="244" t="s">
        <v>5281</v>
      </c>
      <c r="T1365" s="246" t="s">
        <v>5283</v>
      </c>
      <c r="U1365" s="246" t="s">
        <v>237</v>
      </c>
      <c r="V1365" s="246" t="s">
        <v>5284</v>
      </c>
    </row>
    <row r="1366" spans="18:22" ht="15.75">
      <c r="R1366" s="245" t="s">
        <v>5286</v>
      </c>
      <c r="S1366" s="244" t="s">
        <v>5285</v>
      </c>
      <c r="T1366" s="246" t="s">
        <v>5287</v>
      </c>
      <c r="U1366" s="246" t="s">
        <v>237</v>
      </c>
      <c r="V1366" s="246" t="s">
        <v>5288</v>
      </c>
    </row>
    <row r="1367" spans="18:22" ht="15.75">
      <c r="R1367" s="245" t="s">
        <v>5290</v>
      </c>
      <c r="S1367" s="244" t="s">
        <v>5289</v>
      </c>
      <c r="T1367" s="246" t="s">
        <v>5291</v>
      </c>
      <c r="U1367" s="246" t="s">
        <v>237</v>
      </c>
      <c r="V1367" s="246" t="s">
        <v>5292</v>
      </c>
    </row>
    <row r="1368" spans="18:22" ht="15.75">
      <c r="R1368" s="245" t="s">
        <v>5294</v>
      </c>
      <c r="S1368" s="244" t="s">
        <v>5293</v>
      </c>
      <c r="T1368" s="246" t="s">
        <v>5295</v>
      </c>
      <c r="U1368" s="246" t="s">
        <v>237</v>
      </c>
      <c r="V1368" s="246" t="s">
        <v>5296</v>
      </c>
    </row>
    <row r="1369" spans="18:22" ht="15.75">
      <c r="R1369" s="245" t="s">
        <v>5298</v>
      </c>
      <c r="S1369" s="244" t="s">
        <v>5297</v>
      </c>
      <c r="T1369" s="246" t="s">
        <v>5299</v>
      </c>
      <c r="U1369" s="246" t="s">
        <v>237</v>
      </c>
      <c r="V1369" s="246" t="s">
        <v>5300</v>
      </c>
    </row>
    <row r="1370" spans="18:22" ht="15.75">
      <c r="R1370" s="245" t="s">
        <v>5302</v>
      </c>
      <c r="S1370" s="244" t="s">
        <v>5301</v>
      </c>
      <c r="T1370" s="246" t="s">
        <v>5303</v>
      </c>
      <c r="U1370" s="246" t="s">
        <v>237</v>
      </c>
      <c r="V1370" s="246" t="s">
        <v>5304</v>
      </c>
    </row>
    <row r="1371" spans="18:22" ht="15.75">
      <c r="R1371" s="245" t="s">
        <v>5306</v>
      </c>
      <c r="S1371" s="244" t="s">
        <v>5305</v>
      </c>
      <c r="T1371" s="246" t="s">
        <v>5307</v>
      </c>
      <c r="U1371" s="246" t="s">
        <v>237</v>
      </c>
      <c r="V1371" s="246" t="s">
        <v>5308</v>
      </c>
    </row>
    <row r="1372" spans="18:22" ht="15.75">
      <c r="R1372" s="245" t="s">
        <v>5310</v>
      </c>
      <c r="S1372" s="244" t="s">
        <v>5309</v>
      </c>
      <c r="T1372" s="246" t="s">
        <v>5311</v>
      </c>
      <c r="U1372" s="246" t="s">
        <v>237</v>
      </c>
      <c r="V1372" s="246" t="s">
        <v>5312</v>
      </c>
    </row>
    <row r="1373" spans="18:22" ht="15.75">
      <c r="R1373" s="245" t="s">
        <v>5314</v>
      </c>
      <c r="S1373" s="244" t="s">
        <v>5313</v>
      </c>
      <c r="T1373" s="246" t="s">
        <v>5315</v>
      </c>
      <c r="U1373" s="246" t="s">
        <v>237</v>
      </c>
      <c r="V1373" s="246" t="s">
        <v>5316</v>
      </c>
    </row>
    <row r="1374" spans="18:22" ht="15.75">
      <c r="R1374" s="245" t="s">
        <v>5318</v>
      </c>
      <c r="S1374" s="244" t="s">
        <v>5317</v>
      </c>
      <c r="T1374" s="246" t="s">
        <v>5319</v>
      </c>
      <c r="U1374" s="246" t="s">
        <v>237</v>
      </c>
      <c r="V1374" s="246" t="s">
        <v>5320</v>
      </c>
    </row>
    <row r="1375" spans="18:22" ht="15.75">
      <c r="R1375" s="245" t="s">
        <v>5322</v>
      </c>
      <c r="S1375" s="244" t="s">
        <v>5321</v>
      </c>
      <c r="T1375" s="246" t="s">
        <v>5323</v>
      </c>
      <c r="U1375" s="246" t="s">
        <v>237</v>
      </c>
      <c r="V1375" s="246" t="s">
        <v>5324</v>
      </c>
    </row>
    <row r="1376" spans="18:22" ht="15.75">
      <c r="R1376" s="245" t="s">
        <v>5326</v>
      </c>
      <c r="S1376" s="244" t="s">
        <v>5325</v>
      </c>
      <c r="T1376" s="246" t="s">
        <v>5327</v>
      </c>
      <c r="U1376" s="246" t="s">
        <v>237</v>
      </c>
      <c r="V1376" s="246" t="s">
        <v>5328</v>
      </c>
    </row>
    <row r="1377" spans="18:22" ht="15.75">
      <c r="R1377" s="245" t="s">
        <v>5330</v>
      </c>
      <c r="S1377" s="244" t="s">
        <v>5329</v>
      </c>
      <c r="T1377" s="246" t="s">
        <v>5331</v>
      </c>
      <c r="U1377" s="246" t="s">
        <v>237</v>
      </c>
      <c r="V1377" s="246" t="s">
        <v>5332</v>
      </c>
    </row>
    <row r="1378" spans="18:22" ht="15.75">
      <c r="R1378" s="245" t="s">
        <v>5334</v>
      </c>
      <c r="S1378" s="244" t="s">
        <v>5333</v>
      </c>
      <c r="T1378" s="246" t="s">
        <v>5335</v>
      </c>
      <c r="U1378" s="246" t="s">
        <v>237</v>
      </c>
      <c r="V1378" s="246" t="s">
        <v>5336</v>
      </c>
    </row>
    <row r="1379" spans="18:22" ht="15.75">
      <c r="R1379" s="245" t="s">
        <v>5338</v>
      </c>
      <c r="S1379" s="244" t="s">
        <v>5337</v>
      </c>
      <c r="T1379" s="246" t="s">
        <v>5339</v>
      </c>
      <c r="U1379" s="246" t="s">
        <v>237</v>
      </c>
      <c r="V1379" s="246" t="s">
        <v>5340</v>
      </c>
    </row>
    <row r="1380" spans="18:22" ht="15.75">
      <c r="R1380" s="245" t="s">
        <v>5342</v>
      </c>
      <c r="S1380" s="244" t="s">
        <v>5341</v>
      </c>
      <c r="T1380" s="246" t="s">
        <v>5343</v>
      </c>
      <c r="U1380" s="246" t="s">
        <v>237</v>
      </c>
      <c r="V1380" s="246" t="s">
        <v>5344</v>
      </c>
    </row>
    <row r="1381" spans="18:22" ht="15.75">
      <c r="R1381" s="245" t="s">
        <v>5346</v>
      </c>
      <c r="S1381" s="244" t="s">
        <v>5345</v>
      </c>
      <c r="T1381" s="246" t="s">
        <v>5347</v>
      </c>
      <c r="U1381" s="246" t="s">
        <v>237</v>
      </c>
      <c r="V1381" s="246" t="s">
        <v>5348</v>
      </c>
    </row>
    <row r="1382" spans="18:22" ht="15.75">
      <c r="R1382" s="245" t="s">
        <v>5350</v>
      </c>
      <c r="S1382" s="244" t="s">
        <v>5349</v>
      </c>
      <c r="T1382" s="246" t="s">
        <v>5351</v>
      </c>
      <c r="U1382" s="246" t="s">
        <v>237</v>
      </c>
      <c r="V1382" s="246" t="s">
        <v>5352</v>
      </c>
    </row>
    <row r="1383" spans="18:22" ht="15.75">
      <c r="R1383" s="245" t="s">
        <v>5354</v>
      </c>
      <c r="S1383" s="244" t="s">
        <v>5353</v>
      </c>
      <c r="T1383" s="246" t="s">
        <v>5355</v>
      </c>
      <c r="U1383" s="246" t="s">
        <v>237</v>
      </c>
      <c r="V1383" s="246" t="s">
        <v>5356</v>
      </c>
    </row>
    <row r="1384" spans="18:22" ht="15.75">
      <c r="R1384" s="245" t="s">
        <v>5358</v>
      </c>
      <c r="S1384" s="244" t="s">
        <v>5357</v>
      </c>
      <c r="T1384" s="246" t="s">
        <v>5359</v>
      </c>
      <c r="U1384" s="246" t="s">
        <v>237</v>
      </c>
      <c r="V1384" s="246" t="s">
        <v>5360</v>
      </c>
    </row>
    <row r="1385" spans="18:22" ht="15.75">
      <c r="R1385" s="245" t="s">
        <v>5362</v>
      </c>
      <c r="S1385" s="244" t="s">
        <v>5361</v>
      </c>
      <c r="T1385" s="246" t="s">
        <v>5363</v>
      </c>
      <c r="U1385" s="246" t="s">
        <v>237</v>
      </c>
      <c r="V1385" s="246" t="s">
        <v>5364</v>
      </c>
    </row>
    <row r="1386" spans="18:22" ht="15.75">
      <c r="R1386" s="245" t="s">
        <v>5366</v>
      </c>
      <c r="S1386" s="244" t="s">
        <v>5365</v>
      </c>
      <c r="T1386" s="246" t="s">
        <v>5367</v>
      </c>
      <c r="U1386" s="246" t="s">
        <v>237</v>
      </c>
      <c r="V1386" s="246" t="s">
        <v>5368</v>
      </c>
    </row>
    <row r="1387" spans="18:22" ht="15.75">
      <c r="R1387" s="245" t="s">
        <v>5370</v>
      </c>
      <c r="S1387" s="244" t="s">
        <v>5369</v>
      </c>
      <c r="T1387" s="246" t="s">
        <v>5371</v>
      </c>
      <c r="U1387" s="246" t="s">
        <v>237</v>
      </c>
      <c r="V1387" s="246" t="s">
        <v>5372</v>
      </c>
    </row>
    <row r="1388" spans="18:22" ht="15.75">
      <c r="R1388" s="245" t="s">
        <v>5374</v>
      </c>
      <c r="S1388" s="244" t="s">
        <v>5373</v>
      </c>
      <c r="T1388" s="246" t="s">
        <v>5375</v>
      </c>
      <c r="U1388" s="246" t="s">
        <v>237</v>
      </c>
      <c r="V1388" s="246" t="s">
        <v>5376</v>
      </c>
    </row>
    <row r="1389" spans="18:22" ht="15.75">
      <c r="R1389" s="245" t="s">
        <v>5378</v>
      </c>
      <c r="S1389" s="244" t="s">
        <v>5377</v>
      </c>
      <c r="T1389" s="246" t="s">
        <v>5379</v>
      </c>
      <c r="U1389" s="246" t="s">
        <v>237</v>
      </c>
      <c r="V1389" s="246" t="s">
        <v>5380</v>
      </c>
    </row>
    <row r="1390" spans="18:22" ht="15.75">
      <c r="R1390" s="245" t="s">
        <v>5382</v>
      </c>
      <c r="S1390" s="244" t="s">
        <v>5381</v>
      </c>
      <c r="T1390" s="246" t="s">
        <v>5383</v>
      </c>
      <c r="U1390" s="246" t="s">
        <v>237</v>
      </c>
      <c r="V1390" s="246" t="s">
        <v>5384</v>
      </c>
    </row>
    <row r="1391" spans="18:22" ht="15.75">
      <c r="R1391" s="245" t="s">
        <v>5386</v>
      </c>
      <c r="S1391" s="244" t="s">
        <v>5385</v>
      </c>
      <c r="T1391" s="246" t="s">
        <v>5387</v>
      </c>
      <c r="U1391" s="246" t="s">
        <v>237</v>
      </c>
      <c r="V1391" s="246" t="s">
        <v>5388</v>
      </c>
    </row>
    <row r="1392" spans="18:22" ht="15.75">
      <c r="R1392" s="245" t="s">
        <v>5390</v>
      </c>
      <c r="S1392" s="244" t="s">
        <v>5389</v>
      </c>
      <c r="T1392" s="246" t="s">
        <v>5391</v>
      </c>
      <c r="U1392" s="246" t="s">
        <v>237</v>
      </c>
      <c r="V1392" s="246" t="s">
        <v>5392</v>
      </c>
    </row>
    <row r="1393" spans="18:22" ht="15.75">
      <c r="R1393" s="245" t="s">
        <v>5394</v>
      </c>
      <c r="S1393" s="244" t="s">
        <v>5393</v>
      </c>
      <c r="T1393" s="246" t="s">
        <v>5395</v>
      </c>
      <c r="U1393" s="246" t="s">
        <v>237</v>
      </c>
      <c r="V1393" s="246" t="s">
        <v>5396</v>
      </c>
    </row>
    <row r="1394" spans="18:22" ht="15.75">
      <c r="R1394" s="245" t="s">
        <v>5398</v>
      </c>
      <c r="S1394" s="244" t="s">
        <v>5397</v>
      </c>
      <c r="T1394" s="246" t="s">
        <v>5399</v>
      </c>
      <c r="U1394" s="246" t="s">
        <v>237</v>
      </c>
      <c r="V1394" s="246" t="s">
        <v>5400</v>
      </c>
    </row>
    <row r="1395" spans="18:22" ht="15.75">
      <c r="R1395" s="245" t="s">
        <v>5402</v>
      </c>
      <c r="S1395" s="244" t="s">
        <v>5401</v>
      </c>
      <c r="T1395" s="246" t="s">
        <v>5403</v>
      </c>
      <c r="U1395" s="246" t="s">
        <v>237</v>
      </c>
      <c r="V1395" s="246" t="s">
        <v>5404</v>
      </c>
    </row>
    <row r="1396" spans="18:22" ht="15.75">
      <c r="R1396" s="245" t="s">
        <v>5406</v>
      </c>
      <c r="S1396" s="244" t="s">
        <v>5405</v>
      </c>
      <c r="T1396" s="246" t="s">
        <v>5407</v>
      </c>
      <c r="U1396" s="246" t="s">
        <v>237</v>
      </c>
      <c r="V1396" s="246" t="s">
        <v>5408</v>
      </c>
    </row>
    <row r="1397" spans="18:22" ht="15.75">
      <c r="R1397" s="245" t="s">
        <v>5410</v>
      </c>
      <c r="S1397" s="244" t="s">
        <v>5409</v>
      </c>
      <c r="T1397" s="246" t="s">
        <v>5411</v>
      </c>
      <c r="U1397" s="246" t="s">
        <v>237</v>
      </c>
      <c r="V1397" s="246" t="s">
        <v>5412</v>
      </c>
    </row>
    <row r="1398" spans="18:22" ht="15.75">
      <c r="R1398" s="245" t="s">
        <v>5414</v>
      </c>
      <c r="S1398" s="244" t="s">
        <v>5413</v>
      </c>
      <c r="T1398" s="246" t="s">
        <v>5415</v>
      </c>
      <c r="U1398" s="246" t="s">
        <v>237</v>
      </c>
      <c r="V1398" s="246" t="s">
        <v>5416</v>
      </c>
    </row>
    <row r="1399" spans="18:22" ht="15.75">
      <c r="R1399" s="245" t="s">
        <v>5418</v>
      </c>
      <c r="S1399" s="244" t="s">
        <v>5417</v>
      </c>
      <c r="T1399" s="246" t="s">
        <v>5419</v>
      </c>
      <c r="U1399" s="246" t="s">
        <v>237</v>
      </c>
      <c r="V1399" s="246" t="s">
        <v>5420</v>
      </c>
    </row>
    <row r="1400" spans="18:22" ht="15.75">
      <c r="R1400" s="245" t="s">
        <v>5422</v>
      </c>
      <c r="S1400" s="244" t="s">
        <v>5421</v>
      </c>
      <c r="T1400" s="246" t="s">
        <v>5423</v>
      </c>
      <c r="U1400" s="246" t="s">
        <v>237</v>
      </c>
      <c r="V1400" s="246" t="s">
        <v>5424</v>
      </c>
    </row>
    <row r="1401" spans="18:22" ht="15.75">
      <c r="R1401" s="245" t="s">
        <v>5426</v>
      </c>
      <c r="S1401" s="244" t="s">
        <v>5425</v>
      </c>
      <c r="T1401" s="246" t="s">
        <v>5427</v>
      </c>
      <c r="U1401" s="246" t="s">
        <v>237</v>
      </c>
      <c r="V1401" s="246" t="s">
        <v>5428</v>
      </c>
    </row>
    <row r="1402" spans="18:22" ht="15.75">
      <c r="R1402" s="245" t="s">
        <v>5430</v>
      </c>
      <c r="S1402" s="244" t="s">
        <v>5429</v>
      </c>
      <c r="T1402" s="246" t="s">
        <v>5431</v>
      </c>
      <c r="U1402" s="246" t="s">
        <v>237</v>
      </c>
      <c r="V1402" s="246" t="s">
        <v>5432</v>
      </c>
    </row>
    <row r="1403" spans="18:22" ht="15.75">
      <c r="R1403" s="245" t="s">
        <v>5434</v>
      </c>
      <c r="S1403" s="244" t="s">
        <v>5433</v>
      </c>
      <c r="T1403" s="246" t="s">
        <v>5435</v>
      </c>
      <c r="U1403" s="246" t="s">
        <v>237</v>
      </c>
      <c r="V1403" s="246" t="s">
        <v>5436</v>
      </c>
    </row>
    <row r="1404" spans="18:22" ht="15.75">
      <c r="R1404" s="245" t="s">
        <v>5438</v>
      </c>
      <c r="S1404" s="244" t="s">
        <v>5437</v>
      </c>
      <c r="T1404" s="246" t="s">
        <v>5439</v>
      </c>
      <c r="U1404" s="246" t="s">
        <v>237</v>
      </c>
      <c r="V1404" s="246" t="s">
        <v>5440</v>
      </c>
    </row>
    <row r="1405" spans="18:22" ht="15.75">
      <c r="R1405" s="245" t="s">
        <v>5442</v>
      </c>
      <c r="S1405" s="244" t="s">
        <v>5441</v>
      </c>
      <c r="T1405" s="246" t="s">
        <v>5443</v>
      </c>
      <c r="U1405" s="246" t="s">
        <v>237</v>
      </c>
      <c r="V1405" s="246" t="s">
        <v>5444</v>
      </c>
    </row>
    <row r="1406" spans="18:22" ht="15.75">
      <c r="R1406" s="245" t="s">
        <v>5446</v>
      </c>
      <c r="S1406" s="244" t="s">
        <v>5445</v>
      </c>
      <c r="T1406" s="246" t="s">
        <v>5447</v>
      </c>
      <c r="U1406" s="246" t="s">
        <v>237</v>
      </c>
      <c r="V1406" s="246" t="s">
        <v>5448</v>
      </c>
    </row>
    <row r="1407" spans="18:22" ht="15.75">
      <c r="R1407" s="245" t="s">
        <v>5450</v>
      </c>
      <c r="S1407" s="244" t="s">
        <v>5449</v>
      </c>
      <c r="T1407" s="246" t="s">
        <v>5451</v>
      </c>
      <c r="U1407" s="246" t="s">
        <v>237</v>
      </c>
      <c r="V1407" s="246" t="s">
        <v>5452</v>
      </c>
    </row>
    <row r="1408" spans="18:22" ht="15.75">
      <c r="R1408" s="245" t="s">
        <v>5454</v>
      </c>
      <c r="S1408" s="244" t="s">
        <v>5453</v>
      </c>
      <c r="T1408" s="246" t="s">
        <v>5455</v>
      </c>
      <c r="U1408" s="246" t="s">
        <v>237</v>
      </c>
      <c r="V1408" s="246" t="s">
        <v>5456</v>
      </c>
    </row>
    <row r="1409" spans="18:22" ht="15.75">
      <c r="R1409" s="245" t="s">
        <v>5458</v>
      </c>
      <c r="S1409" s="244" t="s">
        <v>5457</v>
      </c>
      <c r="T1409" s="246" t="s">
        <v>5459</v>
      </c>
      <c r="U1409" s="246" t="s">
        <v>237</v>
      </c>
      <c r="V1409" s="246" t="s">
        <v>5460</v>
      </c>
    </row>
    <row r="1410" spans="18:22" ht="15.75">
      <c r="R1410" s="245" t="s">
        <v>5462</v>
      </c>
      <c r="S1410" s="244" t="s">
        <v>5461</v>
      </c>
      <c r="T1410" s="246" t="s">
        <v>5463</v>
      </c>
      <c r="U1410" s="246" t="s">
        <v>237</v>
      </c>
      <c r="V1410" s="246" t="s">
        <v>5464</v>
      </c>
    </row>
    <row r="1411" spans="18:22" ht="15.75">
      <c r="R1411" s="245" t="s">
        <v>5466</v>
      </c>
      <c r="S1411" s="244" t="s">
        <v>5465</v>
      </c>
      <c r="T1411" s="246" t="s">
        <v>5467</v>
      </c>
      <c r="U1411" s="246" t="s">
        <v>237</v>
      </c>
      <c r="V1411" s="246" t="s">
        <v>5468</v>
      </c>
    </row>
    <row r="1412" spans="18:22" ht="15.75">
      <c r="R1412" s="245" t="s">
        <v>5470</v>
      </c>
      <c r="S1412" s="244" t="s">
        <v>5469</v>
      </c>
      <c r="T1412" s="246" t="s">
        <v>5471</v>
      </c>
      <c r="U1412" s="246" t="s">
        <v>237</v>
      </c>
      <c r="V1412" s="246" t="s">
        <v>5472</v>
      </c>
    </row>
    <row r="1413" spans="18:22" ht="15.75">
      <c r="R1413" s="245" t="s">
        <v>5474</v>
      </c>
      <c r="S1413" s="244" t="s">
        <v>5473</v>
      </c>
      <c r="T1413" s="246" t="s">
        <v>5475</v>
      </c>
      <c r="U1413" s="246" t="s">
        <v>237</v>
      </c>
      <c r="V1413" s="246" t="s">
        <v>5476</v>
      </c>
    </row>
    <row r="1414" spans="18:22" ht="15.75">
      <c r="R1414" s="245" t="s">
        <v>5478</v>
      </c>
      <c r="S1414" s="244" t="s">
        <v>5477</v>
      </c>
      <c r="T1414" s="246" t="s">
        <v>5479</v>
      </c>
      <c r="U1414" s="246" t="s">
        <v>237</v>
      </c>
      <c r="V1414" s="246" t="s">
        <v>5480</v>
      </c>
    </row>
    <row r="1415" spans="18:22" ht="15.75">
      <c r="R1415" s="245" t="s">
        <v>5482</v>
      </c>
      <c r="S1415" s="244" t="s">
        <v>5481</v>
      </c>
      <c r="T1415" s="246" t="s">
        <v>5483</v>
      </c>
      <c r="U1415" s="246" t="s">
        <v>237</v>
      </c>
      <c r="V1415" s="246" t="s">
        <v>5484</v>
      </c>
    </row>
    <row r="1416" spans="18:22" ht="15.75">
      <c r="R1416" s="245" t="s">
        <v>5486</v>
      </c>
      <c r="S1416" s="244" t="s">
        <v>5485</v>
      </c>
      <c r="T1416" s="246" t="s">
        <v>5487</v>
      </c>
      <c r="U1416" s="246" t="s">
        <v>237</v>
      </c>
      <c r="V1416" s="246" t="s">
        <v>5488</v>
      </c>
    </row>
    <row r="1417" spans="18:22" ht="15.75">
      <c r="R1417" s="245" t="s">
        <v>5490</v>
      </c>
      <c r="S1417" s="244" t="s">
        <v>5489</v>
      </c>
      <c r="T1417" s="246" t="s">
        <v>5491</v>
      </c>
      <c r="U1417" s="246" t="s">
        <v>237</v>
      </c>
      <c r="V1417" s="246" t="s">
        <v>5492</v>
      </c>
    </row>
    <row r="1418" spans="18:22" ht="15.75">
      <c r="R1418" s="245" t="s">
        <v>5494</v>
      </c>
      <c r="S1418" s="244" t="s">
        <v>5493</v>
      </c>
      <c r="T1418" s="246" t="s">
        <v>5495</v>
      </c>
      <c r="U1418" s="246" t="s">
        <v>237</v>
      </c>
      <c r="V1418" s="246" t="s">
        <v>5496</v>
      </c>
    </row>
    <row r="1419" spans="18:22" ht="15.75">
      <c r="R1419" s="245" t="s">
        <v>5498</v>
      </c>
      <c r="S1419" s="244" t="s">
        <v>5497</v>
      </c>
      <c r="T1419" s="246" t="s">
        <v>5499</v>
      </c>
      <c r="U1419" s="246" t="s">
        <v>237</v>
      </c>
      <c r="V1419" s="246" t="s">
        <v>5500</v>
      </c>
    </row>
    <row r="1420" spans="18:22" ht="15.75">
      <c r="R1420" s="245" t="s">
        <v>5502</v>
      </c>
      <c r="S1420" s="244" t="s">
        <v>5501</v>
      </c>
      <c r="T1420" s="246" t="s">
        <v>5503</v>
      </c>
      <c r="U1420" s="246" t="s">
        <v>237</v>
      </c>
      <c r="V1420" s="246" t="s">
        <v>5504</v>
      </c>
    </row>
    <row r="1421" spans="18:22" ht="15.75">
      <c r="R1421" s="245" t="s">
        <v>5506</v>
      </c>
      <c r="S1421" s="244" t="s">
        <v>5505</v>
      </c>
      <c r="T1421" s="246" t="s">
        <v>5507</v>
      </c>
      <c r="U1421" s="246" t="s">
        <v>237</v>
      </c>
      <c r="V1421" s="246" t="s">
        <v>5508</v>
      </c>
    </row>
    <row r="1422" spans="18:22" ht="15.75">
      <c r="R1422" s="245" t="s">
        <v>5510</v>
      </c>
      <c r="S1422" s="244" t="s">
        <v>5509</v>
      </c>
      <c r="T1422" s="246" t="s">
        <v>5511</v>
      </c>
      <c r="U1422" s="246"/>
      <c r="V1422" s="246" t="s">
        <v>5512</v>
      </c>
    </row>
    <row r="1423" spans="18:22" ht="15.75">
      <c r="R1423" s="245" t="s">
        <v>5514</v>
      </c>
      <c r="S1423" s="244" t="s">
        <v>5513</v>
      </c>
      <c r="T1423" s="246" t="s">
        <v>5515</v>
      </c>
      <c r="U1423" s="246"/>
      <c r="V1423" s="246" t="s">
        <v>5516</v>
      </c>
    </row>
    <row r="1424" spans="18:22" ht="15.75">
      <c r="R1424" s="245" t="s">
        <v>5518</v>
      </c>
      <c r="S1424" s="244" t="s">
        <v>5517</v>
      </c>
      <c r="T1424" s="246" t="s">
        <v>5519</v>
      </c>
      <c r="U1424" s="246"/>
      <c r="V1424" s="246" t="s">
        <v>5520</v>
      </c>
    </row>
    <row r="1425" spans="18:22" ht="15.75">
      <c r="R1425" s="245" t="s">
        <v>5522</v>
      </c>
      <c r="S1425" s="244" t="s">
        <v>5521</v>
      </c>
      <c r="T1425" s="246" t="s">
        <v>5523</v>
      </c>
      <c r="U1425" s="246"/>
      <c r="V1425" s="246" t="s">
        <v>5524</v>
      </c>
    </row>
    <row r="1426" spans="18:22" ht="15.75">
      <c r="R1426" s="245" t="s">
        <v>5526</v>
      </c>
      <c r="S1426" s="244" t="s">
        <v>5525</v>
      </c>
      <c r="T1426" s="246" t="s">
        <v>5527</v>
      </c>
      <c r="U1426" s="246"/>
      <c r="V1426" s="246" t="s">
        <v>5528</v>
      </c>
    </row>
    <row r="1427" spans="18:22" ht="15.75">
      <c r="R1427" s="245" t="s">
        <v>5530</v>
      </c>
      <c r="S1427" s="244" t="s">
        <v>5529</v>
      </c>
      <c r="T1427" s="246" t="s">
        <v>5531</v>
      </c>
      <c r="U1427" s="246"/>
      <c r="V1427" s="246" t="s">
        <v>5532</v>
      </c>
    </row>
    <row r="1428" spans="18:22" ht="15.75">
      <c r="R1428" s="245" t="s">
        <v>5534</v>
      </c>
      <c r="S1428" s="244" t="s">
        <v>5533</v>
      </c>
      <c r="T1428" s="246" t="s">
        <v>5535</v>
      </c>
      <c r="U1428" s="246"/>
      <c r="V1428" s="246" t="s">
        <v>5536</v>
      </c>
    </row>
    <row r="1429" spans="18:22" ht="15.75">
      <c r="R1429" s="245" t="s">
        <v>5538</v>
      </c>
      <c r="S1429" s="244" t="s">
        <v>5537</v>
      </c>
      <c r="T1429" s="246" t="s">
        <v>5539</v>
      </c>
      <c r="U1429" s="246"/>
      <c r="V1429" s="246" t="s">
        <v>5540</v>
      </c>
    </row>
    <row r="1430" spans="18:22" ht="15.75">
      <c r="R1430" s="245" t="s">
        <v>5542</v>
      </c>
      <c r="S1430" s="244" t="s">
        <v>5541</v>
      </c>
      <c r="T1430" s="246" t="s">
        <v>5543</v>
      </c>
      <c r="U1430" s="246"/>
      <c r="V1430" s="246" t="s">
        <v>5544</v>
      </c>
    </row>
    <row r="1431" spans="18:22" ht="15.75">
      <c r="R1431" s="245" t="s">
        <v>5546</v>
      </c>
      <c r="S1431" s="244" t="s">
        <v>5545</v>
      </c>
      <c r="T1431" s="246" t="s">
        <v>5547</v>
      </c>
      <c r="U1431" s="246"/>
      <c r="V1431" s="246" t="s">
        <v>5548</v>
      </c>
    </row>
    <row r="1432" spans="18:22" ht="15.75">
      <c r="R1432" s="245" t="s">
        <v>5550</v>
      </c>
      <c r="S1432" s="244" t="s">
        <v>5549</v>
      </c>
      <c r="T1432" s="246" t="s">
        <v>5551</v>
      </c>
      <c r="U1432" s="246"/>
      <c r="V1432" s="246" t="s">
        <v>5552</v>
      </c>
    </row>
    <row r="1433" spans="18:22" ht="15.75">
      <c r="R1433" s="245" t="s">
        <v>5554</v>
      </c>
      <c r="S1433" s="244" t="s">
        <v>5553</v>
      </c>
      <c r="T1433" s="246" t="s">
        <v>5555</v>
      </c>
      <c r="U1433" s="246"/>
      <c r="V1433" s="246" t="s">
        <v>5556</v>
      </c>
    </row>
    <row r="1434" spans="18:22" ht="15.75">
      <c r="R1434" s="245" t="s">
        <v>5558</v>
      </c>
      <c r="S1434" s="244" t="s">
        <v>5557</v>
      </c>
      <c r="T1434" s="246" t="s">
        <v>5559</v>
      </c>
      <c r="U1434" s="246"/>
      <c r="V1434" s="246" t="s">
        <v>5560</v>
      </c>
    </row>
    <row r="1435" spans="18:22" ht="15.75">
      <c r="R1435" s="245" t="s">
        <v>5562</v>
      </c>
      <c r="S1435" s="244" t="s">
        <v>5561</v>
      </c>
      <c r="T1435" s="246" t="s">
        <v>5563</v>
      </c>
      <c r="U1435" s="246"/>
      <c r="V1435" s="246" t="s">
        <v>5564</v>
      </c>
    </row>
    <row r="1436" spans="18:22" ht="15.75">
      <c r="R1436" s="245" t="s">
        <v>5566</v>
      </c>
      <c r="S1436" s="244" t="s">
        <v>5565</v>
      </c>
      <c r="T1436" s="246" t="s">
        <v>5567</v>
      </c>
      <c r="U1436" s="246"/>
      <c r="V1436" s="246" t="s">
        <v>5568</v>
      </c>
    </row>
    <row r="1437" spans="18:22" ht="15.75">
      <c r="R1437" s="245" t="s">
        <v>5570</v>
      </c>
      <c r="S1437" s="244" t="s">
        <v>5569</v>
      </c>
      <c r="T1437" s="246" t="s">
        <v>5571</v>
      </c>
      <c r="U1437" s="246"/>
      <c r="V1437" s="246" t="s">
        <v>5572</v>
      </c>
    </row>
    <row r="1438" spans="18:22" ht="15.75">
      <c r="R1438" s="245" t="s">
        <v>5574</v>
      </c>
      <c r="S1438" s="244" t="s">
        <v>5573</v>
      </c>
      <c r="T1438" s="246" t="s">
        <v>5575</v>
      </c>
      <c r="U1438" s="246"/>
      <c r="V1438" s="246" t="s">
        <v>5576</v>
      </c>
    </row>
    <row r="1439" spans="18:22" ht="15.75">
      <c r="R1439" s="245" t="s">
        <v>5578</v>
      </c>
      <c r="S1439" s="244" t="s">
        <v>5577</v>
      </c>
      <c r="T1439" s="246" t="s">
        <v>5579</v>
      </c>
      <c r="U1439" s="246"/>
      <c r="V1439" s="246" t="s">
        <v>5580</v>
      </c>
    </row>
    <row r="1440" spans="18:22" ht="15.75">
      <c r="R1440" s="245" t="s">
        <v>5582</v>
      </c>
      <c r="S1440" s="244" t="s">
        <v>5581</v>
      </c>
      <c r="T1440" s="246" t="s">
        <v>5583</v>
      </c>
      <c r="U1440" s="246"/>
      <c r="V1440" s="246" t="s">
        <v>5584</v>
      </c>
    </row>
    <row r="1441" spans="18:22" ht="15.75">
      <c r="R1441" s="245" t="s">
        <v>5586</v>
      </c>
      <c r="S1441" s="244" t="s">
        <v>5585</v>
      </c>
      <c r="T1441" s="246" t="s">
        <v>5587</v>
      </c>
      <c r="U1441" s="246"/>
      <c r="V1441" s="246" t="s">
        <v>5588</v>
      </c>
    </row>
    <row r="1442" spans="18:22" ht="15.75">
      <c r="R1442" s="245" t="s">
        <v>5590</v>
      </c>
      <c r="S1442" s="244" t="s">
        <v>5589</v>
      </c>
      <c r="T1442" s="246" t="s">
        <v>5591</v>
      </c>
      <c r="U1442" s="246"/>
      <c r="V1442" s="246" t="s">
        <v>5592</v>
      </c>
    </row>
    <row r="1443" spans="18:22" ht="15.75">
      <c r="R1443" s="245" t="s">
        <v>5594</v>
      </c>
      <c r="S1443" s="244" t="s">
        <v>5593</v>
      </c>
      <c r="T1443" s="246" t="s">
        <v>5595</v>
      </c>
      <c r="U1443" s="246"/>
      <c r="V1443" s="246" t="s">
        <v>5596</v>
      </c>
    </row>
    <row r="1444" spans="18:22" ht="15.75">
      <c r="R1444" s="245" t="s">
        <v>5598</v>
      </c>
      <c r="S1444" s="244" t="s">
        <v>5597</v>
      </c>
      <c r="T1444" s="246" t="s">
        <v>5599</v>
      </c>
      <c r="U1444" s="246"/>
      <c r="V1444" s="246" t="s">
        <v>5600</v>
      </c>
    </row>
    <row r="1445" spans="18:22" ht="15.75">
      <c r="R1445" s="245" t="s">
        <v>5602</v>
      </c>
      <c r="S1445" s="244" t="s">
        <v>5601</v>
      </c>
      <c r="T1445" s="246" t="s">
        <v>5603</v>
      </c>
      <c r="U1445" s="246"/>
      <c r="V1445" s="246" t="s">
        <v>5604</v>
      </c>
    </row>
    <row r="1446" spans="18:22" ht="15.75">
      <c r="R1446" s="245" t="s">
        <v>5606</v>
      </c>
      <c r="S1446" s="244" t="s">
        <v>5605</v>
      </c>
      <c r="T1446" s="246" t="s">
        <v>5607</v>
      </c>
      <c r="U1446" s="246"/>
      <c r="V1446" s="246" t="s">
        <v>5608</v>
      </c>
    </row>
    <row r="1447" spans="18:22" ht="15.75">
      <c r="R1447" s="245" t="s">
        <v>5610</v>
      </c>
      <c r="S1447" s="244" t="s">
        <v>5609</v>
      </c>
      <c r="T1447" s="246" t="s">
        <v>5611</v>
      </c>
      <c r="U1447" s="246"/>
      <c r="V1447" s="246" t="s">
        <v>5612</v>
      </c>
    </row>
    <row r="1448" spans="18:22" ht="15.75">
      <c r="R1448" s="245" t="s">
        <v>5614</v>
      </c>
      <c r="S1448" s="244" t="s">
        <v>5613</v>
      </c>
      <c r="T1448" s="246" t="s">
        <v>5615</v>
      </c>
      <c r="U1448" s="246"/>
      <c r="V1448" s="246" t="s">
        <v>5616</v>
      </c>
    </row>
    <row r="1449" spans="18:22" ht="15.75">
      <c r="R1449" s="245" t="s">
        <v>5618</v>
      </c>
      <c r="S1449" s="244" t="s">
        <v>5617</v>
      </c>
      <c r="T1449" s="246" t="s">
        <v>5619</v>
      </c>
      <c r="U1449" s="246"/>
      <c r="V1449" s="246" t="s">
        <v>5620</v>
      </c>
    </row>
    <row r="1450" spans="18:22" ht="15.75">
      <c r="R1450" s="245" t="s">
        <v>5622</v>
      </c>
      <c r="S1450" s="244" t="s">
        <v>5621</v>
      </c>
      <c r="T1450" s="246" t="s">
        <v>5623</v>
      </c>
      <c r="U1450" s="246"/>
      <c r="V1450" s="246" t="s">
        <v>5624</v>
      </c>
    </row>
    <row r="1451" spans="18:22" ht="15.75">
      <c r="R1451" s="245" t="s">
        <v>5626</v>
      </c>
      <c r="S1451" s="244" t="s">
        <v>5625</v>
      </c>
      <c r="T1451" s="246" t="s">
        <v>5627</v>
      </c>
      <c r="U1451" s="246"/>
      <c r="V1451" s="246" t="s">
        <v>5628</v>
      </c>
    </row>
    <row r="1452" spans="18:22" ht="15.75">
      <c r="R1452" s="245" t="s">
        <v>5630</v>
      </c>
      <c r="S1452" s="244" t="s">
        <v>5629</v>
      </c>
      <c r="T1452" s="246" t="s">
        <v>5631</v>
      </c>
      <c r="U1452" s="246"/>
      <c r="V1452" s="246" t="s">
        <v>5632</v>
      </c>
    </row>
    <row r="1453" spans="18:22" ht="15.75">
      <c r="R1453" s="245" t="s">
        <v>5634</v>
      </c>
      <c r="S1453" s="244" t="s">
        <v>5633</v>
      </c>
      <c r="T1453" s="246" t="s">
        <v>5635</v>
      </c>
      <c r="U1453" s="246"/>
      <c r="V1453" s="246" t="s">
        <v>5636</v>
      </c>
    </row>
    <row r="1454" spans="18:22" ht="15.75">
      <c r="R1454" s="245" t="s">
        <v>5638</v>
      </c>
      <c r="S1454" s="244" t="s">
        <v>5637</v>
      </c>
      <c r="T1454" s="246" t="s">
        <v>5639</v>
      </c>
      <c r="U1454" s="246"/>
      <c r="V1454" s="246" t="s">
        <v>5640</v>
      </c>
    </row>
    <row r="1455" spans="18:22" ht="15.75">
      <c r="R1455" s="245" t="s">
        <v>5642</v>
      </c>
      <c r="S1455" s="244" t="s">
        <v>5641</v>
      </c>
      <c r="T1455" s="246" t="s">
        <v>5643</v>
      </c>
      <c r="U1455" s="246"/>
      <c r="V1455" s="246" t="s">
        <v>5644</v>
      </c>
    </row>
    <row r="1456" spans="18:22" ht="15.75">
      <c r="R1456" s="245" t="s">
        <v>5646</v>
      </c>
      <c r="S1456" s="244" t="s">
        <v>5645</v>
      </c>
      <c r="T1456" s="246" t="s">
        <v>5647</v>
      </c>
      <c r="U1456" s="246"/>
      <c r="V1456" s="246" t="s">
        <v>5648</v>
      </c>
    </row>
    <row r="1457" spans="18:22" ht="15.75">
      <c r="R1457" s="245" t="s">
        <v>5650</v>
      </c>
      <c r="S1457" s="244" t="s">
        <v>5649</v>
      </c>
      <c r="T1457" s="246" t="s">
        <v>5651</v>
      </c>
      <c r="U1457" s="246"/>
      <c r="V1457" s="246" t="s">
        <v>5652</v>
      </c>
    </row>
    <row r="1458" spans="18:22" ht="15.75">
      <c r="R1458" s="245" t="s">
        <v>5654</v>
      </c>
      <c r="S1458" s="244" t="s">
        <v>5653</v>
      </c>
      <c r="T1458" s="246" t="s">
        <v>5655</v>
      </c>
      <c r="U1458" s="246"/>
      <c r="V1458" s="246" t="s">
        <v>5656</v>
      </c>
    </row>
    <row r="1459" spans="18:22" ht="15.75">
      <c r="R1459" s="245" t="s">
        <v>5658</v>
      </c>
      <c r="S1459" s="244" t="s">
        <v>5657</v>
      </c>
      <c r="T1459" s="246" t="s">
        <v>5659</v>
      </c>
      <c r="U1459" s="246"/>
      <c r="V1459" s="246" t="s">
        <v>5660</v>
      </c>
    </row>
    <row r="1460" spans="18:22" ht="15.75">
      <c r="R1460" s="245" t="s">
        <v>5662</v>
      </c>
      <c r="S1460" s="244" t="s">
        <v>5661</v>
      </c>
      <c r="T1460" s="246" t="s">
        <v>5663</v>
      </c>
      <c r="U1460" s="246"/>
      <c r="V1460" s="246" t="s">
        <v>5664</v>
      </c>
    </row>
    <row r="1461" spans="18:22" ht="15.75">
      <c r="R1461" s="245" t="s">
        <v>5666</v>
      </c>
      <c r="S1461" s="244" t="s">
        <v>5665</v>
      </c>
      <c r="T1461" s="246" t="s">
        <v>5667</v>
      </c>
      <c r="U1461" s="246"/>
      <c r="V1461" s="246" t="s">
        <v>5668</v>
      </c>
    </row>
    <row r="1462" spans="18:22" ht="15.75">
      <c r="R1462" s="245" t="s">
        <v>5670</v>
      </c>
      <c r="S1462" s="244" t="s">
        <v>5669</v>
      </c>
      <c r="T1462" s="246" t="s">
        <v>5671</v>
      </c>
      <c r="U1462" s="246"/>
      <c r="V1462" s="246" t="s">
        <v>5672</v>
      </c>
    </row>
    <row r="1463" spans="18:22" ht="15.75">
      <c r="R1463" s="245" t="s">
        <v>5674</v>
      </c>
      <c r="S1463" s="244" t="s">
        <v>5673</v>
      </c>
      <c r="T1463" s="246" t="s">
        <v>5675</v>
      </c>
      <c r="U1463" s="246"/>
      <c r="V1463" s="246" t="s">
        <v>5676</v>
      </c>
    </row>
    <row r="1464" spans="18:22" ht="15.75">
      <c r="R1464" s="245" t="s">
        <v>5678</v>
      </c>
      <c r="S1464" s="244" t="s">
        <v>5677</v>
      </c>
      <c r="T1464" s="246" t="s">
        <v>5679</v>
      </c>
      <c r="U1464" s="246"/>
      <c r="V1464" s="246" t="s">
        <v>5680</v>
      </c>
    </row>
    <row r="1465" spans="18:22" ht="15.75">
      <c r="R1465" s="245" t="s">
        <v>5682</v>
      </c>
      <c r="S1465" s="244" t="s">
        <v>5681</v>
      </c>
      <c r="T1465" s="246" t="s">
        <v>5683</v>
      </c>
      <c r="U1465" s="246"/>
      <c r="V1465" s="246" t="s">
        <v>5684</v>
      </c>
    </row>
    <row r="1466" spans="18:22" ht="15.75">
      <c r="R1466" s="245" t="s">
        <v>5686</v>
      </c>
      <c r="S1466" s="244" t="s">
        <v>5685</v>
      </c>
      <c r="T1466" s="246" t="s">
        <v>5687</v>
      </c>
      <c r="U1466" s="246"/>
      <c r="V1466" s="246" t="s">
        <v>5688</v>
      </c>
    </row>
    <row r="1467" spans="18:22" ht="15.75">
      <c r="R1467" s="245" t="s">
        <v>5690</v>
      </c>
      <c r="S1467" s="244" t="s">
        <v>5689</v>
      </c>
      <c r="T1467" s="246" t="s">
        <v>5691</v>
      </c>
      <c r="U1467" s="246"/>
      <c r="V1467" s="246" t="s">
        <v>5692</v>
      </c>
    </row>
    <row r="1468" spans="18:22" ht="15.75">
      <c r="R1468" s="245" t="s">
        <v>5694</v>
      </c>
      <c r="S1468" s="244" t="s">
        <v>5693</v>
      </c>
      <c r="T1468" s="246" t="s">
        <v>5695</v>
      </c>
      <c r="U1468" s="246"/>
      <c r="V1468" s="246" t="s">
        <v>5696</v>
      </c>
    </row>
    <row r="1469" spans="18:22" ht="15.75">
      <c r="R1469" s="245" t="s">
        <v>5698</v>
      </c>
      <c r="S1469" s="244" t="s">
        <v>5697</v>
      </c>
      <c r="T1469" s="246" t="s">
        <v>5699</v>
      </c>
      <c r="U1469" s="246"/>
      <c r="V1469" s="246" t="s">
        <v>5700</v>
      </c>
    </row>
    <row r="1470" spans="18:22" ht="15.75">
      <c r="R1470" s="245" t="s">
        <v>5702</v>
      </c>
      <c r="S1470" s="244" t="s">
        <v>5701</v>
      </c>
      <c r="T1470" s="246" t="s">
        <v>5703</v>
      </c>
      <c r="U1470" s="246"/>
      <c r="V1470" s="246" t="s">
        <v>5704</v>
      </c>
    </row>
    <row r="1471" spans="18:22" ht="15.75">
      <c r="R1471" s="245" t="s">
        <v>5706</v>
      </c>
      <c r="S1471" s="244" t="s">
        <v>5705</v>
      </c>
      <c r="T1471" s="246" t="s">
        <v>5707</v>
      </c>
      <c r="U1471" s="246"/>
      <c r="V1471" s="246" t="s">
        <v>5708</v>
      </c>
    </row>
    <row r="1472" spans="18:22" ht="15.75">
      <c r="R1472" s="245" t="s">
        <v>5710</v>
      </c>
      <c r="S1472" s="244" t="s">
        <v>5709</v>
      </c>
      <c r="T1472" s="246" t="s">
        <v>5711</v>
      </c>
      <c r="U1472" s="246"/>
      <c r="V1472" s="246" t="s">
        <v>5712</v>
      </c>
    </row>
    <row r="1473" spans="18:22" ht="15.75">
      <c r="R1473" s="245" t="s">
        <v>5714</v>
      </c>
      <c r="S1473" s="244" t="s">
        <v>5713</v>
      </c>
      <c r="T1473" s="246" t="s">
        <v>5715</v>
      </c>
      <c r="U1473" s="246"/>
      <c r="V1473" s="246" t="s">
        <v>5716</v>
      </c>
    </row>
    <row r="1474" spans="18:22" ht="15.75">
      <c r="R1474" s="245" t="s">
        <v>5718</v>
      </c>
      <c r="S1474" s="244" t="s">
        <v>5717</v>
      </c>
      <c r="T1474" s="246" t="s">
        <v>5719</v>
      </c>
      <c r="U1474" s="246"/>
      <c r="V1474" s="246" t="s">
        <v>5720</v>
      </c>
    </row>
    <row r="1475" spans="18:22" ht="15.75">
      <c r="R1475" s="245" t="s">
        <v>5722</v>
      </c>
      <c r="S1475" s="244" t="s">
        <v>5721</v>
      </c>
      <c r="T1475" s="246" t="s">
        <v>5723</v>
      </c>
      <c r="U1475" s="246"/>
      <c r="V1475" s="246" t="s">
        <v>5724</v>
      </c>
    </row>
    <row r="1476" spans="18:22" ht="15.75">
      <c r="R1476" s="245" t="s">
        <v>5726</v>
      </c>
      <c r="S1476" s="244" t="s">
        <v>5725</v>
      </c>
      <c r="T1476" s="246" t="s">
        <v>5727</v>
      </c>
      <c r="U1476" s="246"/>
      <c r="V1476" s="246" t="s">
        <v>5728</v>
      </c>
    </row>
    <row r="1477" spans="18:22" ht="15.75">
      <c r="R1477" s="245" t="s">
        <v>5730</v>
      </c>
      <c r="S1477" s="244" t="s">
        <v>5729</v>
      </c>
      <c r="T1477" s="246" t="s">
        <v>5731</v>
      </c>
      <c r="U1477" s="246"/>
      <c r="V1477" s="246" t="s">
        <v>5732</v>
      </c>
    </row>
    <row r="1478" spans="18:22" ht="15.75">
      <c r="R1478" s="245" t="s">
        <v>5734</v>
      </c>
      <c r="S1478" s="244" t="s">
        <v>5733</v>
      </c>
      <c r="T1478" s="246" t="s">
        <v>5735</v>
      </c>
      <c r="U1478" s="246"/>
      <c r="V1478" s="246" t="s">
        <v>5736</v>
      </c>
    </row>
    <row r="1479" spans="18:22" ht="15.75">
      <c r="R1479" s="245" t="s">
        <v>5738</v>
      </c>
      <c r="S1479" s="244" t="s">
        <v>5737</v>
      </c>
      <c r="T1479" s="246" t="s">
        <v>5739</v>
      </c>
      <c r="U1479" s="246"/>
      <c r="V1479" s="246" t="s">
        <v>5740</v>
      </c>
    </row>
    <row r="1480" spans="18:22" ht="15.75">
      <c r="R1480" s="245" t="s">
        <v>5742</v>
      </c>
      <c r="S1480" s="244" t="s">
        <v>5741</v>
      </c>
      <c r="T1480" s="246" t="s">
        <v>5743</v>
      </c>
      <c r="U1480" s="246"/>
      <c r="V1480" s="246" t="s">
        <v>5744</v>
      </c>
    </row>
    <row r="1481" spans="18:22" ht="15.75">
      <c r="R1481" s="245" t="s">
        <v>5746</v>
      </c>
      <c r="S1481" s="244" t="s">
        <v>5745</v>
      </c>
      <c r="T1481" s="246" t="s">
        <v>5747</v>
      </c>
      <c r="U1481" s="246"/>
      <c r="V1481" s="246" t="s">
        <v>5748</v>
      </c>
    </row>
    <row r="1482" spans="18:22" ht="15.75">
      <c r="R1482" s="245" t="s">
        <v>5750</v>
      </c>
      <c r="S1482" s="244" t="s">
        <v>5749</v>
      </c>
      <c r="T1482" s="246" t="s">
        <v>5751</v>
      </c>
      <c r="U1482" s="246"/>
      <c r="V1482" s="246" t="s">
        <v>5752</v>
      </c>
    </row>
    <row r="1483" spans="18:22" ht="15.75">
      <c r="R1483" s="245" t="s">
        <v>5754</v>
      </c>
      <c r="S1483" s="244" t="s">
        <v>5753</v>
      </c>
      <c r="T1483" s="246" t="s">
        <v>5755</v>
      </c>
      <c r="U1483" s="246"/>
      <c r="V1483" s="246" t="s">
        <v>5756</v>
      </c>
    </row>
    <row r="1484" spans="18:22" ht="15.75">
      <c r="R1484" s="245" t="s">
        <v>5758</v>
      </c>
      <c r="S1484" s="244" t="s">
        <v>5757</v>
      </c>
      <c r="T1484" s="246" t="s">
        <v>5759</v>
      </c>
      <c r="U1484" s="246"/>
      <c r="V1484" s="246" t="s">
        <v>5760</v>
      </c>
    </row>
    <row r="1485" spans="18:22" ht="15.75">
      <c r="R1485" s="245" t="s">
        <v>5762</v>
      </c>
      <c r="S1485" s="244" t="s">
        <v>5761</v>
      </c>
      <c r="T1485" s="246" t="s">
        <v>5763</v>
      </c>
      <c r="U1485" s="246"/>
      <c r="V1485" s="246" t="s">
        <v>5764</v>
      </c>
    </row>
    <row r="1486" spans="18:22" ht="15.75">
      <c r="R1486" s="245" t="s">
        <v>5766</v>
      </c>
      <c r="S1486" s="244" t="s">
        <v>5765</v>
      </c>
      <c r="T1486" s="246" t="s">
        <v>5767</v>
      </c>
      <c r="U1486" s="246"/>
      <c r="V1486" s="246" t="s">
        <v>5768</v>
      </c>
    </row>
    <row r="1487" spans="18:22" ht="15.75">
      <c r="R1487" s="245" t="s">
        <v>5770</v>
      </c>
      <c r="S1487" s="244" t="s">
        <v>5769</v>
      </c>
      <c r="T1487" s="246" t="s">
        <v>5771</v>
      </c>
      <c r="U1487" s="246"/>
      <c r="V1487" s="246" t="s">
        <v>5772</v>
      </c>
    </row>
    <row r="1488" spans="18:22" ht="15.75">
      <c r="R1488" s="245" t="s">
        <v>5774</v>
      </c>
      <c r="S1488" s="244" t="s">
        <v>5773</v>
      </c>
      <c r="T1488" s="246" t="s">
        <v>5775</v>
      </c>
      <c r="U1488" s="246"/>
      <c r="V1488" s="246" t="s">
        <v>5776</v>
      </c>
    </row>
    <row r="1489" spans="18:22" ht="15.75">
      <c r="R1489" s="245" t="s">
        <v>5778</v>
      </c>
      <c r="S1489" s="244" t="s">
        <v>5777</v>
      </c>
      <c r="T1489" s="246" t="s">
        <v>5779</v>
      </c>
      <c r="U1489" s="246"/>
      <c r="V1489" s="246" t="s">
        <v>5780</v>
      </c>
    </row>
    <row r="1490" spans="18:22" ht="15.75">
      <c r="R1490" s="245" t="s">
        <v>5782</v>
      </c>
      <c r="S1490" s="244" t="s">
        <v>5781</v>
      </c>
      <c r="T1490" s="246" t="s">
        <v>5783</v>
      </c>
      <c r="U1490" s="246"/>
      <c r="V1490" s="246" t="s">
        <v>5784</v>
      </c>
    </row>
    <row r="1491" spans="18:22" ht="15.75">
      <c r="R1491" s="245" t="s">
        <v>5786</v>
      </c>
      <c r="S1491" s="244" t="s">
        <v>5785</v>
      </c>
      <c r="T1491" s="246" t="s">
        <v>5787</v>
      </c>
      <c r="U1491" s="246"/>
      <c r="V1491" s="246" t="s">
        <v>5788</v>
      </c>
    </row>
    <row r="1492" spans="18:22" ht="15.75">
      <c r="R1492" s="245" t="s">
        <v>5790</v>
      </c>
      <c r="S1492" s="244" t="s">
        <v>5789</v>
      </c>
      <c r="T1492" s="246" t="s">
        <v>5791</v>
      </c>
      <c r="U1492" s="246"/>
      <c r="V1492" s="246" t="s">
        <v>5792</v>
      </c>
    </row>
    <row r="1493" spans="18:22" ht="15.75">
      <c r="R1493" s="245" t="s">
        <v>5794</v>
      </c>
      <c r="S1493" s="244" t="s">
        <v>5793</v>
      </c>
      <c r="T1493" s="246" t="s">
        <v>5795</v>
      </c>
      <c r="U1493" s="246"/>
      <c r="V1493" s="246" t="s">
        <v>5796</v>
      </c>
    </row>
    <row r="1494" spans="18:22" ht="15.75">
      <c r="R1494" s="245" t="s">
        <v>5798</v>
      </c>
      <c r="S1494" s="244" t="s">
        <v>5797</v>
      </c>
      <c r="T1494" s="246" t="s">
        <v>5799</v>
      </c>
      <c r="U1494" s="246"/>
      <c r="V1494" s="246" t="s">
        <v>5800</v>
      </c>
    </row>
    <row r="1495" spans="18:22" ht="15.75">
      <c r="R1495" s="245" t="s">
        <v>5802</v>
      </c>
      <c r="S1495" s="244" t="s">
        <v>5801</v>
      </c>
      <c r="T1495" s="246" t="s">
        <v>5803</v>
      </c>
      <c r="U1495" s="246"/>
      <c r="V1495" s="246" t="s">
        <v>5804</v>
      </c>
    </row>
    <row r="1496" spans="18:22" ht="15.75">
      <c r="R1496" s="245" t="s">
        <v>5806</v>
      </c>
      <c r="S1496" s="244" t="s">
        <v>5805</v>
      </c>
      <c r="T1496" s="246" t="s">
        <v>5807</v>
      </c>
      <c r="U1496" s="246"/>
      <c r="V1496" s="246" t="s">
        <v>5808</v>
      </c>
    </row>
    <row r="1497" spans="18:22" ht="15.75">
      <c r="R1497" s="245" t="s">
        <v>5810</v>
      </c>
      <c r="S1497" s="244" t="s">
        <v>5809</v>
      </c>
      <c r="T1497" s="246" t="s">
        <v>5811</v>
      </c>
      <c r="U1497" s="246"/>
      <c r="V1497" s="246" t="s">
        <v>5812</v>
      </c>
    </row>
    <row r="1498" spans="18:22" ht="15.75">
      <c r="R1498" s="245" t="s">
        <v>5814</v>
      </c>
      <c r="S1498" s="244" t="s">
        <v>5813</v>
      </c>
      <c r="T1498" s="246" t="s">
        <v>5815</v>
      </c>
      <c r="U1498" s="246"/>
      <c r="V1498" s="246" t="s">
        <v>5816</v>
      </c>
    </row>
    <row r="1499" spans="18:22" ht="15.75">
      <c r="R1499" s="245" t="s">
        <v>5818</v>
      </c>
      <c r="S1499" s="244" t="s">
        <v>5817</v>
      </c>
      <c r="T1499" s="246" t="s">
        <v>5819</v>
      </c>
      <c r="U1499" s="246"/>
      <c r="V1499" s="246" t="s">
        <v>5820</v>
      </c>
    </row>
    <row r="1500" spans="18:22" ht="15.75">
      <c r="R1500" s="245" t="s">
        <v>5822</v>
      </c>
      <c r="S1500" s="244" t="s">
        <v>5821</v>
      </c>
      <c r="T1500" s="246" t="s">
        <v>5823</v>
      </c>
      <c r="U1500" s="246"/>
      <c r="V1500" s="246" t="s">
        <v>5824</v>
      </c>
    </row>
    <row r="1501" spans="18:22" ht="15.75">
      <c r="R1501" s="245" t="s">
        <v>5826</v>
      </c>
      <c r="S1501" s="244" t="s">
        <v>5825</v>
      </c>
      <c r="T1501" s="246" t="s">
        <v>5827</v>
      </c>
      <c r="U1501" s="246"/>
      <c r="V1501" s="246" t="s">
        <v>5828</v>
      </c>
    </row>
    <row r="1502" spans="18:22" ht="15.75">
      <c r="R1502" s="245" t="s">
        <v>5830</v>
      </c>
      <c r="S1502" s="244" t="s">
        <v>5829</v>
      </c>
      <c r="T1502" s="246" t="s">
        <v>5831</v>
      </c>
      <c r="U1502" s="246"/>
      <c r="V1502" s="246" t="s">
        <v>5832</v>
      </c>
    </row>
    <row r="1503" spans="18:22" ht="15.75">
      <c r="R1503" s="245" t="s">
        <v>5834</v>
      </c>
      <c r="S1503" s="244" t="s">
        <v>5833</v>
      </c>
      <c r="T1503" s="246" t="s">
        <v>5835</v>
      </c>
      <c r="U1503" s="246"/>
      <c r="V1503" s="246" t="s">
        <v>5836</v>
      </c>
    </row>
    <row r="1504" spans="18:22" ht="15.75">
      <c r="R1504" s="245" t="s">
        <v>5838</v>
      </c>
      <c r="S1504" s="244" t="s">
        <v>5837</v>
      </c>
      <c r="T1504" s="246" t="s">
        <v>5839</v>
      </c>
      <c r="U1504" s="246"/>
      <c r="V1504" s="246" t="s">
        <v>5840</v>
      </c>
    </row>
    <row r="1505" spans="18:22" ht="15.75">
      <c r="R1505" s="245" t="s">
        <v>5842</v>
      </c>
      <c r="S1505" s="244" t="s">
        <v>5841</v>
      </c>
      <c r="T1505" s="246" t="s">
        <v>5843</v>
      </c>
      <c r="U1505" s="246"/>
      <c r="V1505" s="246" t="s">
        <v>5844</v>
      </c>
    </row>
    <row r="1506" spans="18:22" ht="15.75">
      <c r="R1506" s="245" t="s">
        <v>5846</v>
      </c>
      <c r="S1506" s="244" t="s">
        <v>5845</v>
      </c>
      <c r="T1506" s="246" t="s">
        <v>5847</v>
      </c>
      <c r="U1506" s="246"/>
      <c r="V1506" s="246" t="s">
        <v>5848</v>
      </c>
    </row>
    <row r="1507" spans="18:22" ht="15.75">
      <c r="R1507" s="245" t="s">
        <v>5850</v>
      </c>
      <c r="S1507" s="244" t="s">
        <v>5849</v>
      </c>
      <c r="T1507" s="246" t="s">
        <v>5851</v>
      </c>
      <c r="U1507" s="246"/>
      <c r="V1507" s="246" t="s">
        <v>5852</v>
      </c>
    </row>
    <row r="1508" spans="18:22" ht="15.75">
      <c r="R1508" s="245" t="s">
        <v>5854</v>
      </c>
      <c r="S1508" s="244" t="s">
        <v>5853</v>
      </c>
      <c r="T1508" s="246" t="s">
        <v>5855</v>
      </c>
      <c r="U1508" s="246"/>
      <c r="V1508" s="246" t="s">
        <v>5856</v>
      </c>
    </row>
    <row r="1509" spans="18:22" ht="15.75">
      <c r="R1509" s="245" t="s">
        <v>5858</v>
      </c>
      <c r="S1509" s="244" t="s">
        <v>5857</v>
      </c>
      <c r="T1509" s="246" t="s">
        <v>5859</v>
      </c>
      <c r="U1509" s="246"/>
      <c r="V1509" s="246" t="s">
        <v>5860</v>
      </c>
    </row>
    <row r="1510" spans="18:22" ht="15.75">
      <c r="R1510" s="245" t="s">
        <v>5862</v>
      </c>
      <c r="S1510" s="244" t="s">
        <v>5861</v>
      </c>
      <c r="T1510" s="246" t="s">
        <v>5863</v>
      </c>
      <c r="U1510" s="246"/>
      <c r="V1510" s="246" t="s">
        <v>5864</v>
      </c>
    </row>
    <row r="1511" spans="18:22" ht="15.75">
      <c r="R1511" s="245" t="s">
        <v>5866</v>
      </c>
      <c r="S1511" s="244" t="s">
        <v>5865</v>
      </c>
      <c r="T1511" s="246" t="s">
        <v>5867</v>
      </c>
      <c r="U1511" s="246"/>
      <c r="V1511" s="246" t="s">
        <v>5868</v>
      </c>
    </row>
    <row r="1512" spans="18:22" ht="15.75">
      <c r="R1512" s="245" t="s">
        <v>5870</v>
      </c>
      <c r="S1512" s="244" t="s">
        <v>5869</v>
      </c>
      <c r="T1512" s="246" t="s">
        <v>5871</v>
      </c>
      <c r="U1512" s="246"/>
      <c r="V1512" s="246" t="s">
        <v>5872</v>
      </c>
    </row>
    <row r="1513" spans="18:22" ht="15.75">
      <c r="R1513" s="245" t="s">
        <v>5874</v>
      </c>
      <c r="S1513" s="244" t="s">
        <v>5873</v>
      </c>
      <c r="T1513" s="246" t="s">
        <v>5875</v>
      </c>
      <c r="U1513" s="246"/>
      <c r="V1513" s="246" t="s">
        <v>5876</v>
      </c>
    </row>
    <row r="1514" spans="18:22" ht="15.75">
      <c r="R1514" s="245" t="s">
        <v>5878</v>
      </c>
      <c r="S1514" s="244" t="s">
        <v>5877</v>
      </c>
      <c r="T1514" s="246" t="s">
        <v>5879</v>
      </c>
      <c r="U1514" s="246"/>
      <c r="V1514" s="246" t="s">
        <v>5880</v>
      </c>
    </row>
    <row r="1515" spans="18:22" ht="15.75">
      <c r="R1515" s="245" t="s">
        <v>5882</v>
      </c>
      <c r="S1515" s="244" t="s">
        <v>5881</v>
      </c>
      <c r="T1515" s="246" t="s">
        <v>5883</v>
      </c>
      <c r="U1515" s="246"/>
      <c r="V1515" s="246" t="s">
        <v>5884</v>
      </c>
    </row>
    <row r="1516" spans="18:22" ht="15.75">
      <c r="R1516" s="245" t="s">
        <v>5886</v>
      </c>
      <c r="S1516" s="244" t="s">
        <v>5885</v>
      </c>
      <c r="T1516" s="246" t="s">
        <v>5887</v>
      </c>
      <c r="U1516" s="246"/>
      <c r="V1516" s="246" t="s">
        <v>5888</v>
      </c>
    </row>
    <row r="1517" spans="18:22" ht="15.75">
      <c r="R1517" s="245" t="s">
        <v>5890</v>
      </c>
      <c r="S1517" s="244" t="s">
        <v>5889</v>
      </c>
      <c r="T1517" s="246" t="s">
        <v>5891</v>
      </c>
      <c r="U1517" s="246"/>
      <c r="V1517" s="246" t="s">
        <v>5892</v>
      </c>
    </row>
    <row r="1518" spans="18:22" ht="15.75">
      <c r="R1518" s="245" t="s">
        <v>5894</v>
      </c>
      <c r="S1518" s="244" t="s">
        <v>5893</v>
      </c>
      <c r="T1518" s="246" t="s">
        <v>5895</v>
      </c>
      <c r="U1518" s="246"/>
      <c r="V1518" s="246" t="s">
        <v>5896</v>
      </c>
    </row>
    <row r="1519" spans="18:22" ht="15.75">
      <c r="R1519" s="245" t="s">
        <v>5898</v>
      </c>
      <c r="S1519" s="244" t="s">
        <v>5897</v>
      </c>
      <c r="T1519" s="246" t="s">
        <v>5899</v>
      </c>
      <c r="U1519" s="246"/>
      <c r="V1519" s="246" t="s">
        <v>5900</v>
      </c>
    </row>
    <row r="1520" spans="18:22" ht="15.75">
      <c r="R1520" s="245" t="s">
        <v>5902</v>
      </c>
      <c r="S1520" s="244" t="s">
        <v>5901</v>
      </c>
      <c r="T1520" s="246" t="s">
        <v>5903</v>
      </c>
      <c r="U1520" s="246"/>
      <c r="V1520" s="246" t="s">
        <v>5904</v>
      </c>
    </row>
    <row r="1521" spans="18:22" ht="15.75">
      <c r="R1521" s="245" t="s">
        <v>5906</v>
      </c>
      <c r="S1521" s="244" t="s">
        <v>5905</v>
      </c>
      <c r="T1521" s="246" t="s">
        <v>5907</v>
      </c>
      <c r="U1521" s="246"/>
      <c r="V1521" s="246" t="s">
        <v>5908</v>
      </c>
    </row>
    <row r="1522" spans="18:22" ht="15.75">
      <c r="R1522" s="245" t="s">
        <v>5910</v>
      </c>
      <c r="S1522" s="244" t="s">
        <v>5909</v>
      </c>
      <c r="T1522" s="246" t="s">
        <v>5911</v>
      </c>
      <c r="U1522" s="246"/>
      <c r="V1522" s="246" t="s">
        <v>5912</v>
      </c>
    </row>
    <row r="1523" spans="18:22" ht="15.75">
      <c r="R1523" s="245" t="s">
        <v>5914</v>
      </c>
      <c r="S1523" s="244" t="s">
        <v>5913</v>
      </c>
      <c r="T1523" s="246" t="s">
        <v>5915</v>
      </c>
      <c r="U1523" s="246"/>
      <c r="V1523" s="246" t="s">
        <v>5916</v>
      </c>
    </row>
    <row r="1524" spans="18:22" ht="15.75">
      <c r="R1524" s="245" t="s">
        <v>5918</v>
      </c>
      <c r="S1524" s="244" t="s">
        <v>5917</v>
      </c>
      <c r="T1524" s="246" t="s">
        <v>5919</v>
      </c>
      <c r="U1524" s="246"/>
      <c r="V1524" s="246" t="s">
        <v>5920</v>
      </c>
    </row>
    <row r="1525" spans="18:22" ht="15.75">
      <c r="R1525" s="245" t="s">
        <v>5922</v>
      </c>
      <c r="S1525" s="244" t="s">
        <v>5921</v>
      </c>
      <c r="T1525" s="246" t="s">
        <v>5923</v>
      </c>
      <c r="U1525" s="246"/>
      <c r="V1525" s="246" t="s">
        <v>5924</v>
      </c>
    </row>
    <row r="1526" spans="18:22" ht="15.75">
      <c r="R1526" s="245" t="s">
        <v>5926</v>
      </c>
      <c r="S1526" s="244" t="s">
        <v>5925</v>
      </c>
      <c r="T1526" s="246" t="s">
        <v>5927</v>
      </c>
      <c r="U1526" s="246"/>
      <c r="V1526" s="246" t="s">
        <v>5928</v>
      </c>
    </row>
    <row r="1527" spans="18:22" ht="15.75">
      <c r="R1527" s="245" t="s">
        <v>5930</v>
      </c>
      <c r="S1527" s="244" t="s">
        <v>5929</v>
      </c>
      <c r="T1527" s="246" t="s">
        <v>5931</v>
      </c>
      <c r="U1527" s="246"/>
      <c r="V1527" s="246" t="s">
        <v>5932</v>
      </c>
    </row>
    <row r="1528" spans="18:22" ht="15.75">
      <c r="R1528" s="245" t="s">
        <v>5934</v>
      </c>
      <c r="S1528" s="244" t="s">
        <v>5933</v>
      </c>
      <c r="T1528" s="246" t="s">
        <v>5935</v>
      </c>
      <c r="U1528" s="246"/>
      <c r="V1528" s="246" t="s">
        <v>5936</v>
      </c>
    </row>
    <row r="1529" spans="18:22" ht="15.75">
      <c r="R1529" s="245" t="s">
        <v>5938</v>
      </c>
      <c r="S1529" s="244" t="s">
        <v>5937</v>
      </c>
      <c r="T1529" s="246" t="s">
        <v>5939</v>
      </c>
      <c r="U1529" s="246"/>
      <c r="V1529" s="246" t="s">
        <v>5940</v>
      </c>
    </row>
    <row r="1530" spans="18:22" ht="15.75">
      <c r="R1530" s="245" t="s">
        <v>5942</v>
      </c>
      <c r="S1530" s="244" t="s">
        <v>5941</v>
      </c>
      <c r="T1530" s="246" t="s">
        <v>5943</v>
      </c>
      <c r="U1530" s="246"/>
      <c r="V1530" s="246" t="s">
        <v>5944</v>
      </c>
    </row>
    <row r="1531" spans="18:22" ht="15.75">
      <c r="R1531" s="245" t="s">
        <v>5946</v>
      </c>
      <c r="S1531" s="244" t="s">
        <v>5945</v>
      </c>
      <c r="T1531" s="246" t="s">
        <v>5947</v>
      </c>
      <c r="U1531" s="246"/>
      <c r="V1531" s="246" t="s">
        <v>5948</v>
      </c>
    </row>
    <row r="1532" spans="18:22" ht="15.75">
      <c r="R1532" s="245" t="s">
        <v>5950</v>
      </c>
      <c r="S1532" s="244" t="s">
        <v>5949</v>
      </c>
      <c r="T1532" s="246" t="s">
        <v>5951</v>
      </c>
      <c r="U1532" s="246"/>
      <c r="V1532" s="246" t="s">
        <v>5952</v>
      </c>
    </row>
    <row r="1533" spans="18:22" ht="15.75">
      <c r="R1533" s="245" t="s">
        <v>5954</v>
      </c>
      <c r="S1533" s="244" t="s">
        <v>5953</v>
      </c>
      <c r="T1533" s="246" t="s">
        <v>5955</v>
      </c>
      <c r="U1533" s="246"/>
      <c r="V1533" s="246" t="s">
        <v>5956</v>
      </c>
    </row>
    <row r="1534" spans="18:22" ht="15.75">
      <c r="R1534" s="245" t="s">
        <v>5958</v>
      </c>
      <c r="S1534" s="244" t="s">
        <v>5957</v>
      </c>
      <c r="T1534" s="246" t="s">
        <v>5959</v>
      </c>
      <c r="U1534" s="246"/>
      <c r="V1534" s="246" t="s">
        <v>5960</v>
      </c>
    </row>
    <row r="1535" spans="18:22" ht="15.75">
      <c r="R1535" s="245" t="s">
        <v>5962</v>
      </c>
      <c r="S1535" s="244" t="s">
        <v>5961</v>
      </c>
      <c r="T1535" s="246" t="s">
        <v>5963</v>
      </c>
      <c r="U1535" s="246"/>
      <c r="V1535" s="246" t="s">
        <v>5964</v>
      </c>
    </row>
    <row r="1536" spans="18:22" ht="15.75">
      <c r="R1536" s="245" t="s">
        <v>5966</v>
      </c>
      <c r="S1536" s="244" t="s">
        <v>5965</v>
      </c>
      <c r="T1536" s="246" t="s">
        <v>5967</v>
      </c>
      <c r="U1536" s="246"/>
      <c r="V1536" s="246" t="s">
        <v>5968</v>
      </c>
    </row>
    <row r="1537" spans="18:22" ht="15.75">
      <c r="R1537" s="245" t="s">
        <v>5970</v>
      </c>
      <c r="S1537" s="244" t="s">
        <v>5969</v>
      </c>
      <c r="T1537" s="246" t="s">
        <v>5971</v>
      </c>
      <c r="U1537" s="246"/>
      <c r="V1537" s="246" t="s">
        <v>5972</v>
      </c>
    </row>
    <row r="1538" spans="18:22" ht="15.75">
      <c r="R1538" s="245" t="s">
        <v>5974</v>
      </c>
      <c r="S1538" s="244" t="s">
        <v>5973</v>
      </c>
      <c r="T1538" s="246" t="s">
        <v>5975</v>
      </c>
      <c r="U1538" s="246"/>
      <c r="V1538" s="246" t="s">
        <v>5976</v>
      </c>
    </row>
    <row r="1539" spans="18:22" ht="15.75">
      <c r="R1539" s="245" t="s">
        <v>5978</v>
      </c>
      <c r="S1539" s="244" t="s">
        <v>5977</v>
      </c>
      <c r="T1539" s="246" t="s">
        <v>5979</v>
      </c>
      <c r="U1539" s="246"/>
      <c r="V1539" s="246" t="s">
        <v>5980</v>
      </c>
    </row>
    <row r="1540" spans="18:22" ht="15.75">
      <c r="R1540" s="245" t="s">
        <v>5982</v>
      </c>
      <c r="S1540" s="244" t="s">
        <v>5981</v>
      </c>
      <c r="T1540" s="246" t="s">
        <v>5983</v>
      </c>
      <c r="U1540" s="246"/>
      <c r="V1540" s="246" t="s">
        <v>5984</v>
      </c>
    </row>
    <row r="1541" spans="18:22" ht="15.75">
      <c r="R1541" s="245" t="s">
        <v>5986</v>
      </c>
      <c r="S1541" s="244" t="s">
        <v>5985</v>
      </c>
      <c r="T1541" s="246" t="s">
        <v>5987</v>
      </c>
      <c r="U1541" s="246"/>
      <c r="V1541" s="246" t="s">
        <v>5988</v>
      </c>
    </row>
    <row r="1542" spans="18:22" ht="15.75">
      <c r="R1542" s="245" t="s">
        <v>5990</v>
      </c>
      <c r="S1542" s="244" t="s">
        <v>5989</v>
      </c>
      <c r="T1542" s="246" t="s">
        <v>5991</v>
      </c>
      <c r="U1542" s="246"/>
      <c r="V1542" s="246" t="s">
        <v>5992</v>
      </c>
    </row>
    <row r="1543" spans="18:22" ht="15.75">
      <c r="R1543" s="245" t="s">
        <v>5994</v>
      </c>
      <c r="S1543" s="244" t="s">
        <v>5993</v>
      </c>
      <c r="T1543" s="246" t="s">
        <v>5995</v>
      </c>
      <c r="U1543" s="246"/>
      <c r="V1543" s="246" t="s">
        <v>5996</v>
      </c>
    </row>
    <row r="1544" spans="18:22" ht="15.75">
      <c r="R1544" s="245" t="s">
        <v>5998</v>
      </c>
      <c r="S1544" s="244" t="s">
        <v>5997</v>
      </c>
      <c r="T1544" s="246" t="s">
        <v>5999</v>
      </c>
      <c r="U1544" s="246"/>
      <c r="V1544" s="246" t="s">
        <v>6000</v>
      </c>
    </row>
    <row r="1545" spans="18:22" ht="15.75">
      <c r="R1545" s="245" t="s">
        <v>6002</v>
      </c>
      <c r="S1545" s="244" t="s">
        <v>6001</v>
      </c>
      <c r="T1545" s="246" t="s">
        <v>6003</v>
      </c>
      <c r="U1545" s="246"/>
      <c r="V1545" s="246" t="s">
        <v>6004</v>
      </c>
    </row>
    <row r="1546" spans="18:22" ht="15.75">
      <c r="R1546" s="245" t="s">
        <v>6006</v>
      </c>
      <c r="S1546" s="244" t="s">
        <v>6005</v>
      </c>
      <c r="T1546" s="246" t="s">
        <v>6007</v>
      </c>
      <c r="U1546" s="246"/>
      <c r="V1546" s="246" t="s">
        <v>6008</v>
      </c>
    </row>
    <row r="1547" spans="18:22" ht="15.75">
      <c r="R1547" s="245" t="s">
        <v>6010</v>
      </c>
      <c r="S1547" s="244" t="s">
        <v>6009</v>
      </c>
      <c r="T1547" s="246" t="s">
        <v>6011</v>
      </c>
      <c r="U1547" s="246"/>
      <c r="V1547" s="246" t="s">
        <v>6012</v>
      </c>
    </row>
    <row r="1548" spans="18:22" ht="15.75">
      <c r="R1548" s="245" t="s">
        <v>6014</v>
      </c>
      <c r="S1548" s="244" t="s">
        <v>6013</v>
      </c>
      <c r="T1548" s="246" t="s">
        <v>6015</v>
      </c>
      <c r="U1548" s="246"/>
      <c r="V1548" s="246" t="s">
        <v>6016</v>
      </c>
    </row>
    <row r="1549" spans="18:22" ht="15.75">
      <c r="R1549" s="245" t="s">
        <v>6018</v>
      </c>
      <c r="S1549" s="244" t="s">
        <v>6017</v>
      </c>
      <c r="T1549" s="246" t="s">
        <v>6019</v>
      </c>
      <c r="U1549" s="246"/>
      <c r="V1549" s="246" t="s">
        <v>6020</v>
      </c>
    </row>
    <row r="1550" spans="18:22" ht="15.75">
      <c r="R1550" s="245" t="s">
        <v>6022</v>
      </c>
      <c r="S1550" s="244" t="s">
        <v>6021</v>
      </c>
      <c r="T1550" s="246" t="s">
        <v>6023</v>
      </c>
      <c r="U1550" s="246"/>
      <c r="V1550" s="246" t="s">
        <v>6024</v>
      </c>
    </row>
    <row r="1551" spans="18:22" ht="15.75">
      <c r="R1551" s="245" t="s">
        <v>6026</v>
      </c>
      <c r="S1551" s="244" t="s">
        <v>6025</v>
      </c>
      <c r="T1551" s="246" t="s">
        <v>6027</v>
      </c>
      <c r="U1551" s="246"/>
      <c r="V1551" s="246" t="s">
        <v>6028</v>
      </c>
    </row>
    <row r="1552" spans="18:22" ht="15.75">
      <c r="R1552" s="245" t="s">
        <v>6030</v>
      </c>
      <c r="S1552" s="244" t="s">
        <v>6029</v>
      </c>
      <c r="T1552" s="246" t="s">
        <v>6031</v>
      </c>
      <c r="U1552" s="246"/>
      <c r="V1552" s="246" t="s">
        <v>6032</v>
      </c>
    </row>
    <row r="1553" spans="18:22" ht="15.75">
      <c r="R1553" s="245" t="s">
        <v>6034</v>
      </c>
      <c r="S1553" s="244" t="s">
        <v>6033</v>
      </c>
      <c r="T1553" s="246" t="s">
        <v>6035</v>
      </c>
      <c r="U1553" s="246"/>
      <c r="V1553" s="246" t="s">
        <v>6036</v>
      </c>
    </row>
    <row r="1554" spans="18:22" ht="15.75">
      <c r="R1554" s="245" t="s">
        <v>6038</v>
      </c>
      <c r="S1554" s="244" t="s">
        <v>6037</v>
      </c>
      <c r="T1554" s="246" t="s">
        <v>6039</v>
      </c>
      <c r="U1554" s="246"/>
      <c r="V1554" s="246" t="s">
        <v>6040</v>
      </c>
    </row>
    <row r="1555" spans="18:22" ht="15.75">
      <c r="R1555" s="245" t="s">
        <v>6042</v>
      </c>
      <c r="S1555" s="244" t="s">
        <v>6041</v>
      </c>
      <c r="T1555" s="246" t="s">
        <v>6043</v>
      </c>
      <c r="U1555" s="246"/>
      <c r="V1555" s="246" t="s">
        <v>6044</v>
      </c>
    </row>
    <row r="1556" spans="18:22" ht="15.75">
      <c r="R1556" s="245" t="s">
        <v>6046</v>
      </c>
      <c r="S1556" s="244" t="s">
        <v>6045</v>
      </c>
      <c r="T1556" s="246" t="s">
        <v>6047</v>
      </c>
      <c r="U1556" s="246"/>
      <c r="V1556" s="246" t="s">
        <v>6048</v>
      </c>
    </row>
    <row r="1557" spans="18:22" ht="15.75">
      <c r="R1557" s="245" t="s">
        <v>6050</v>
      </c>
      <c r="S1557" s="244" t="s">
        <v>6049</v>
      </c>
      <c r="T1557" s="246" t="s">
        <v>6051</v>
      </c>
      <c r="U1557" s="246"/>
      <c r="V1557" s="246" t="s">
        <v>6052</v>
      </c>
    </row>
    <row r="1558" spans="18:22" ht="15.75">
      <c r="R1558" s="245" t="s">
        <v>6054</v>
      </c>
      <c r="S1558" s="244" t="s">
        <v>6053</v>
      </c>
      <c r="T1558" s="246" t="s">
        <v>6055</v>
      </c>
      <c r="U1558" s="246"/>
      <c r="V1558" s="246" t="s">
        <v>6056</v>
      </c>
    </row>
    <row r="1559" spans="18:22" ht="15.75">
      <c r="R1559" s="245" t="s">
        <v>6058</v>
      </c>
      <c r="S1559" s="244" t="s">
        <v>6057</v>
      </c>
      <c r="T1559" s="246" t="s">
        <v>6059</v>
      </c>
      <c r="U1559" s="246"/>
      <c r="V1559" s="246" t="s">
        <v>6060</v>
      </c>
    </row>
    <row r="1560" spans="18:22" ht="15.75">
      <c r="R1560" s="245" t="s">
        <v>6062</v>
      </c>
      <c r="S1560" s="244" t="s">
        <v>6061</v>
      </c>
      <c r="T1560" s="246" t="s">
        <v>6063</v>
      </c>
      <c r="U1560" s="246"/>
      <c r="V1560" s="246" t="s">
        <v>6064</v>
      </c>
    </row>
    <row r="1561" spans="18:22" ht="15.75">
      <c r="R1561" s="245" t="s">
        <v>6066</v>
      </c>
      <c r="S1561" s="244" t="s">
        <v>6065</v>
      </c>
      <c r="T1561" s="246" t="s">
        <v>6067</v>
      </c>
      <c r="U1561" s="246"/>
      <c r="V1561" s="246" t="s">
        <v>6068</v>
      </c>
    </row>
    <row r="1562" spans="18:22" ht="15.75">
      <c r="R1562" s="245" t="s">
        <v>6070</v>
      </c>
      <c r="S1562" s="244" t="s">
        <v>6069</v>
      </c>
      <c r="T1562" s="246" t="s">
        <v>6071</v>
      </c>
      <c r="U1562" s="246"/>
      <c r="V1562" s="246" t="s">
        <v>6072</v>
      </c>
    </row>
    <row r="1563" spans="18:22" ht="15.75">
      <c r="R1563" s="245" t="s">
        <v>6074</v>
      </c>
      <c r="S1563" s="244" t="s">
        <v>6073</v>
      </c>
      <c r="T1563" s="246" t="s">
        <v>6075</v>
      </c>
      <c r="U1563" s="246"/>
      <c r="V1563" s="246" t="s">
        <v>6076</v>
      </c>
    </row>
    <row r="1564" spans="18:22" ht="15.75">
      <c r="R1564" s="245" t="s">
        <v>6078</v>
      </c>
      <c r="S1564" s="244" t="s">
        <v>6077</v>
      </c>
      <c r="T1564" s="246" t="s">
        <v>6079</v>
      </c>
      <c r="U1564" s="246"/>
      <c r="V1564" s="246" t="s">
        <v>6080</v>
      </c>
    </row>
    <row r="1565" spans="18:22" ht="15.75">
      <c r="R1565" s="245" t="s">
        <v>6082</v>
      </c>
      <c r="S1565" s="244" t="s">
        <v>6081</v>
      </c>
      <c r="T1565" s="246" t="s">
        <v>6083</v>
      </c>
      <c r="U1565" s="246"/>
      <c r="V1565" s="246" t="s">
        <v>6084</v>
      </c>
    </row>
    <row r="1566" spans="18:22" ht="15.75">
      <c r="R1566" s="245" t="s">
        <v>6086</v>
      </c>
      <c r="S1566" s="244" t="s">
        <v>6085</v>
      </c>
      <c r="T1566" s="246" t="s">
        <v>6087</v>
      </c>
      <c r="U1566" s="246"/>
      <c r="V1566" s="246" t="s">
        <v>6088</v>
      </c>
    </row>
    <row r="1567" spans="18:22" ht="15.75">
      <c r="R1567" s="245" t="s">
        <v>6090</v>
      </c>
      <c r="S1567" s="244" t="s">
        <v>6089</v>
      </c>
      <c r="T1567" s="246" t="s">
        <v>6091</v>
      </c>
      <c r="U1567" s="246"/>
      <c r="V1567" s="246" t="s">
        <v>6092</v>
      </c>
    </row>
    <row r="1568" spans="18:22" ht="15.75">
      <c r="R1568" s="245" t="s">
        <v>6094</v>
      </c>
      <c r="S1568" s="244" t="s">
        <v>6093</v>
      </c>
      <c r="T1568" s="246" t="s">
        <v>6095</v>
      </c>
      <c r="U1568" s="246"/>
      <c r="V1568" s="246" t="s">
        <v>6096</v>
      </c>
    </row>
    <row r="1569" spans="18:22" ht="15.75">
      <c r="R1569" s="245" t="s">
        <v>6098</v>
      </c>
      <c r="S1569" s="244" t="s">
        <v>6097</v>
      </c>
      <c r="T1569" s="246" t="s">
        <v>6099</v>
      </c>
      <c r="U1569" s="246"/>
      <c r="V1569" s="246" t="s">
        <v>6100</v>
      </c>
    </row>
    <row r="1570" spans="18:22" ht="15.75">
      <c r="R1570" s="245" t="s">
        <v>6102</v>
      </c>
      <c r="S1570" s="244" t="s">
        <v>6101</v>
      </c>
      <c r="T1570" s="246" t="s">
        <v>6103</v>
      </c>
      <c r="U1570" s="246"/>
      <c r="V1570" s="246" t="s">
        <v>6104</v>
      </c>
    </row>
    <row r="1571" spans="18:22" ht="15.75">
      <c r="R1571" s="245" t="s">
        <v>6106</v>
      </c>
      <c r="S1571" s="244" t="s">
        <v>6105</v>
      </c>
      <c r="T1571" s="246" t="s">
        <v>6107</v>
      </c>
      <c r="U1571" s="246"/>
      <c r="V1571" s="246" t="s">
        <v>6108</v>
      </c>
    </row>
    <row r="1572" spans="18:22" ht="15.75">
      <c r="R1572" s="245" t="s">
        <v>6110</v>
      </c>
      <c r="S1572" s="244" t="s">
        <v>6109</v>
      </c>
      <c r="T1572" s="246" t="s">
        <v>6111</v>
      </c>
      <c r="U1572" s="246"/>
      <c r="V1572" s="246" t="s">
        <v>6112</v>
      </c>
    </row>
    <row r="1573" spans="18:22" ht="15.75">
      <c r="R1573" s="245" t="s">
        <v>6114</v>
      </c>
      <c r="S1573" s="244" t="s">
        <v>6113</v>
      </c>
      <c r="T1573" s="246" t="s">
        <v>6115</v>
      </c>
      <c r="U1573" s="246"/>
      <c r="V1573" s="246" t="s">
        <v>6116</v>
      </c>
    </row>
    <row r="1574" spans="18:22" ht="15.75">
      <c r="R1574" s="245" t="s">
        <v>6118</v>
      </c>
      <c r="S1574" s="244" t="s">
        <v>6117</v>
      </c>
      <c r="T1574" s="246" t="s">
        <v>6119</v>
      </c>
      <c r="U1574" s="246"/>
      <c r="V1574" s="246" t="s">
        <v>6120</v>
      </c>
    </row>
    <row r="1575" spans="18:22" ht="15.75">
      <c r="R1575" s="245" t="s">
        <v>6122</v>
      </c>
      <c r="S1575" s="244" t="s">
        <v>6121</v>
      </c>
      <c r="T1575" s="246" t="s">
        <v>6123</v>
      </c>
      <c r="U1575" s="246"/>
      <c r="V1575" s="246" t="s">
        <v>6124</v>
      </c>
    </row>
    <row r="1576" spans="18:22" ht="15.75">
      <c r="R1576" s="245" t="s">
        <v>6126</v>
      </c>
      <c r="S1576" s="244" t="s">
        <v>6125</v>
      </c>
      <c r="T1576" s="246" t="s">
        <v>6127</v>
      </c>
      <c r="U1576" s="246"/>
      <c r="V1576" s="246" t="s">
        <v>6128</v>
      </c>
    </row>
    <row r="1577" spans="18:22" ht="15.75">
      <c r="R1577" s="245" t="s">
        <v>6130</v>
      </c>
      <c r="S1577" s="244" t="s">
        <v>6129</v>
      </c>
      <c r="T1577" s="246" t="s">
        <v>6131</v>
      </c>
      <c r="U1577" s="246"/>
      <c r="V1577" s="246" t="s">
        <v>6132</v>
      </c>
    </row>
    <row r="1578" spans="18:22" ht="15.75">
      <c r="R1578" s="245" t="s">
        <v>6134</v>
      </c>
      <c r="S1578" s="244" t="s">
        <v>6133</v>
      </c>
      <c r="T1578" s="246" t="s">
        <v>6135</v>
      </c>
      <c r="U1578" s="246"/>
      <c r="V1578" s="246" t="s">
        <v>6136</v>
      </c>
    </row>
    <row r="1579" spans="18:22" ht="15.75">
      <c r="R1579" s="245" t="s">
        <v>6138</v>
      </c>
      <c r="S1579" s="244" t="s">
        <v>6137</v>
      </c>
      <c r="T1579" s="246" t="s">
        <v>6139</v>
      </c>
      <c r="U1579" s="246"/>
      <c r="V1579" s="246" t="s">
        <v>6140</v>
      </c>
    </row>
    <row r="1580" spans="18:22" ht="15.75">
      <c r="R1580" s="245" t="s">
        <v>6142</v>
      </c>
      <c r="S1580" s="244" t="s">
        <v>6141</v>
      </c>
      <c r="T1580" s="246" t="s">
        <v>6143</v>
      </c>
      <c r="U1580" s="246"/>
      <c r="V1580" s="246" t="s">
        <v>6144</v>
      </c>
    </row>
    <row r="1581" spans="18:22" ht="15.75">
      <c r="R1581" s="245" t="s">
        <v>6146</v>
      </c>
      <c r="S1581" s="244" t="s">
        <v>6145</v>
      </c>
      <c r="T1581" s="246" t="s">
        <v>6147</v>
      </c>
      <c r="U1581" s="246"/>
      <c r="V1581" s="246" t="s">
        <v>6148</v>
      </c>
    </row>
    <row r="1582" spans="18:22" ht="15.75">
      <c r="R1582" s="245" t="s">
        <v>6150</v>
      </c>
      <c r="S1582" s="244" t="s">
        <v>6149</v>
      </c>
      <c r="T1582" s="246" t="s">
        <v>6151</v>
      </c>
      <c r="U1582" s="246"/>
      <c r="V1582" s="246" t="s">
        <v>6152</v>
      </c>
    </row>
    <row r="1583" spans="18:22" ht="15.75">
      <c r="R1583" s="245" t="s">
        <v>6154</v>
      </c>
      <c r="S1583" s="244" t="s">
        <v>6153</v>
      </c>
      <c r="T1583" s="246" t="s">
        <v>6155</v>
      </c>
      <c r="U1583" s="246"/>
      <c r="V1583" s="246" t="s">
        <v>6156</v>
      </c>
    </row>
    <row r="1584" spans="18:22" ht="15.75">
      <c r="R1584" s="245" t="s">
        <v>6158</v>
      </c>
      <c r="S1584" s="244" t="s">
        <v>6157</v>
      </c>
      <c r="T1584" s="246" t="s">
        <v>6159</v>
      </c>
      <c r="U1584" s="246"/>
      <c r="V1584" s="246" t="s">
        <v>6160</v>
      </c>
    </row>
    <row r="1585" spans="18:22" ht="15.75">
      <c r="R1585" s="245" t="s">
        <v>6162</v>
      </c>
      <c r="S1585" s="244" t="s">
        <v>6161</v>
      </c>
      <c r="T1585" s="246" t="s">
        <v>6163</v>
      </c>
      <c r="U1585" s="246"/>
      <c r="V1585" s="246" t="s">
        <v>6164</v>
      </c>
    </row>
    <row r="1586" spans="18:22" ht="15.75">
      <c r="R1586" s="245" t="s">
        <v>6166</v>
      </c>
      <c r="S1586" s="244" t="s">
        <v>6165</v>
      </c>
      <c r="T1586" s="246" t="s">
        <v>6167</v>
      </c>
      <c r="U1586" s="246"/>
      <c r="V1586" s="246" t="s">
        <v>6168</v>
      </c>
    </row>
    <row r="1587" spans="18:22" ht="15.75">
      <c r="R1587" s="245" t="s">
        <v>6170</v>
      </c>
      <c r="S1587" s="244" t="s">
        <v>6169</v>
      </c>
      <c r="T1587" s="246" t="s">
        <v>6171</v>
      </c>
      <c r="U1587" s="246"/>
      <c r="V1587" s="246" t="s">
        <v>6172</v>
      </c>
    </row>
    <row r="1588" spans="18:22" ht="15.75">
      <c r="R1588" s="245" t="s">
        <v>6174</v>
      </c>
      <c r="S1588" s="244" t="s">
        <v>6173</v>
      </c>
      <c r="T1588" s="246" t="s">
        <v>6175</v>
      </c>
      <c r="U1588" s="246"/>
      <c r="V1588" s="246" t="s">
        <v>6176</v>
      </c>
    </row>
    <row r="1589" spans="18:22" ht="15.75">
      <c r="R1589" s="245" t="s">
        <v>6178</v>
      </c>
      <c r="S1589" s="244" t="s">
        <v>6177</v>
      </c>
      <c r="T1589" s="246" t="s">
        <v>6179</v>
      </c>
      <c r="U1589" s="246"/>
      <c r="V1589" s="246" t="s">
        <v>6180</v>
      </c>
    </row>
    <row r="1590" spans="18:22" ht="15.75">
      <c r="R1590" s="245" t="s">
        <v>6182</v>
      </c>
      <c r="S1590" s="244" t="s">
        <v>6181</v>
      </c>
      <c r="T1590" s="246" t="s">
        <v>6183</v>
      </c>
      <c r="U1590" s="246"/>
      <c r="V1590" s="246" t="s">
        <v>6184</v>
      </c>
    </row>
    <row r="1591" spans="18:22" ht="15.75">
      <c r="R1591" s="245" t="s">
        <v>6186</v>
      </c>
      <c r="S1591" s="244" t="s">
        <v>6185</v>
      </c>
      <c r="T1591" s="246" t="s">
        <v>6187</v>
      </c>
      <c r="U1591" s="246"/>
      <c r="V1591" s="246" t="s">
        <v>6188</v>
      </c>
    </row>
    <row r="1592" spans="18:22" ht="15.75">
      <c r="R1592" s="245" t="s">
        <v>6190</v>
      </c>
      <c r="S1592" s="244" t="s">
        <v>6189</v>
      </c>
      <c r="T1592" s="246" t="s">
        <v>6191</v>
      </c>
      <c r="U1592" s="246"/>
      <c r="V1592" s="246" t="s">
        <v>6192</v>
      </c>
    </row>
    <row r="1593" spans="18:22" ht="15.75">
      <c r="R1593" s="245" t="s">
        <v>6194</v>
      </c>
      <c r="S1593" s="244" t="s">
        <v>6193</v>
      </c>
      <c r="T1593" s="246" t="s">
        <v>6195</v>
      </c>
      <c r="U1593" s="246"/>
      <c r="V1593" s="246" t="s">
        <v>6196</v>
      </c>
    </row>
    <row r="1594" spans="18:22" ht="15.75">
      <c r="R1594" s="245" t="s">
        <v>6198</v>
      </c>
      <c r="S1594" s="244" t="s">
        <v>6197</v>
      </c>
      <c r="T1594" s="246" t="s">
        <v>6199</v>
      </c>
      <c r="U1594" s="246"/>
      <c r="V1594" s="246" t="s">
        <v>6200</v>
      </c>
    </row>
    <row r="1595" spans="18:22" ht="15.75">
      <c r="R1595" s="245" t="s">
        <v>6202</v>
      </c>
      <c r="S1595" s="244" t="s">
        <v>6201</v>
      </c>
      <c r="T1595" s="246" t="s">
        <v>6203</v>
      </c>
      <c r="U1595" s="246"/>
      <c r="V1595" s="246" t="s">
        <v>6204</v>
      </c>
    </row>
    <row r="1596" spans="18:22" ht="15.75">
      <c r="R1596" s="245" t="s">
        <v>6206</v>
      </c>
      <c r="S1596" s="244" t="s">
        <v>6205</v>
      </c>
      <c r="T1596" s="246" t="s">
        <v>6207</v>
      </c>
      <c r="U1596" s="246"/>
      <c r="V1596" s="246" t="s">
        <v>6208</v>
      </c>
    </row>
    <row r="1597" spans="18:22" ht="15.75">
      <c r="R1597" s="245" t="s">
        <v>6210</v>
      </c>
      <c r="S1597" s="244" t="s">
        <v>6209</v>
      </c>
      <c r="T1597" s="246" t="s">
        <v>6211</v>
      </c>
      <c r="U1597" s="246"/>
      <c r="V1597" s="246" t="s">
        <v>6212</v>
      </c>
    </row>
    <row r="1598" spans="18:22" ht="15.75">
      <c r="R1598" s="245" t="s">
        <v>6214</v>
      </c>
      <c r="S1598" s="244" t="s">
        <v>6213</v>
      </c>
      <c r="T1598" s="246" t="s">
        <v>6215</v>
      </c>
      <c r="U1598" s="246"/>
      <c r="V1598" s="246" t="s">
        <v>6216</v>
      </c>
    </row>
    <row r="1599" spans="18:22" ht="15.75">
      <c r="R1599" s="245" t="s">
        <v>6218</v>
      </c>
      <c r="S1599" s="244" t="s">
        <v>6217</v>
      </c>
      <c r="T1599" s="246" t="s">
        <v>6219</v>
      </c>
      <c r="U1599" s="246"/>
      <c r="V1599" s="246" t="s">
        <v>6220</v>
      </c>
    </row>
    <row r="1600" spans="18:22" ht="15.75">
      <c r="R1600" s="245" t="s">
        <v>6222</v>
      </c>
      <c r="S1600" s="244" t="s">
        <v>6221</v>
      </c>
      <c r="T1600" s="246" t="s">
        <v>6223</v>
      </c>
      <c r="U1600" s="246"/>
      <c r="V1600" s="246" t="s">
        <v>6224</v>
      </c>
    </row>
    <row r="1601" spans="18:22" ht="15.75">
      <c r="R1601" s="245" t="s">
        <v>6226</v>
      </c>
      <c r="S1601" s="244" t="s">
        <v>6225</v>
      </c>
      <c r="T1601" s="246" t="s">
        <v>6227</v>
      </c>
      <c r="U1601" s="246"/>
      <c r="V1601" s="246" t="s">
        <v>6228</v>
      </c>
    </row>
    <row r="1602" spans="18:22" ht="15.75">
      <c r="R1602" s="245" t="s">
        <v>6230</v>
      </c>
      <c r="S1602" s="244" t="s">
        <v>6229</v>
      </c>
      <c r="T1602" s="246" t="s">
        <v>6231</v>
      </c>
      <c r="U1602" s="246"/>
      <c r="V1602" s="246" t="s">
        <v>6232</v>
      </c>
    </row>
    <row r="1603" spans="18:22" ht="15.75">
      <c r="R1603" s="245" t="s">
        <v>6234</v>
      </c>
      <c r="S1603" s="244" t="s">
        <v>6233</v>
      </c>
      <c r="T1603" s="246" t="s">
        <v>6235</v>
      </c>
      <c r="U1603" s="246"/>
      <c r="V1603" s="246" t="s">
        <v>6236</v>
      </c>
    </row>
    <row r="1604" spans="18:22" ht="15.75">
      <c r="R1604" s="245" t="s">
        <v>6238</v>
      </c>
      <c r="S1604" s="244" t="s">
        <v>6237</v>
      </c>
      <c r="T1604" s="246" t="s">
        <v>6239</v>
      </c>
      <c r="U1604" s="246"/>
      <c r="V1604" s="246" t="s">
        <v>6240</v>
      </c>
    </row>
    <row r="1605" spans="18:22" ht="15.75">
      <c r="R1605" s="245" t="s">
        <v>6242</v>
      </c>
      <c r="S1605" s="244" t="s">
        <v>6241</v>
      </c>
      <c r="T1605" s="246" t="s">
        <v>6243</v>
      </c>
      <c r="U1605" s="246"/>
      <c r="V1605" s="246" t="s">
        <v>6244</v>
      </c>
    </row>
    <row r="1606" spans="18:22" ht="15.75">
      <c r="R1606" s="245" t="s">
        <v>6246</v>
      </c>
      <c r="S1606" s="244" t="s">
        <v>6245</v>
      </c>
      <c r="T1606" s="246" t="s">
        <v>6247</v>
      </c>
      <c r="U1606" s="246"/>
      <c r="V1606" s="246" t="s">
        <v>6248</v>
      </c>
    </row>
    <row r="1607" spans="18:22" ht="15.75">
      <c r="R1607" s="245" t="s">
        <v>6250</v>
      </c>
      <c r="S1607" s="244" t="s">
        <v>6249</v>
      </c>
      <c r="T1607" s="246" t="s">
        <v>6251</v>
      </c>
      <c r="U1607" s="246"/>
      <c r="V1607" s="246" t="s">
        <v>6252</v>
      </c>
    </row>
    <row r="1608" spans="18:22" ht="15.75">
      <c r="R1608" s="245" t="s">
        <v>6254</v>
      </c>
      <c r="S1608" s="244" t="s">
        <v>6253</v>
      </c>
      <c r="T1608" s="246" t="s">
        <v>6255</v>
      </c>
      <c r="U1608" s="246"/>
      <c r="V1608" s="246" t="s">
        <v>6256</v>
      </c>
    </row>
    <row r="1609" spans="18:22" ht="15.75">
      <c r="R1609" s="245" t="s">
        <v>6258</v>
      </c>
      <c r="S1609" s="244" t="s">
        <v>6257</v>
      </c>
      <c r="T1609" s="246" t="s">
        <v>6259</v>
      </c>
      <c r="U1609" s="246"/>
      <c r="V1609" s="246" t="s">
        <v>6260</v>
      </c>
    </row>
    <row r="1610" spans="18:22" ht="15.75">
      <c r="R1610" s="245" t="s">
        <v>6262</v>
      </c>
      <c r="S1610" s="244" t="s">
        <v>6261</v>
      </c>
      <c r="T1610" s="246" t="s">
        <v>6263</v>
      </c>
      <c r="U1610" s="246"/>
      <c r="V1610" s="246" t="s">
        <v>6264</v>
      </c>
    </row>
    <row r="1611" spans="18:22" ht="15.75">
      <c r="R1611" s="245" t="s">
        <v>6266</v>
      </c>
      <c r="S1611" s="244" t="s">
        <v>6265</v>
      </c>
      <c r="T1611" s="246" t="s">
        <v>6267</v>
      </c>
      <c r="U1611" s="246"/>
      <c r="V1611" s="246" t="s">
        <v>6268</v>
      </c>
    </row>
    <row r="1612" spans="18:22" ht="15.75">
      <c r="R1612" s="245" t="s">
        <v>6270</v>
      </c>
      <c r="S1612" s="244" t="s">
        <v>6269</v>
      </c>
      <c r="T1612" s="246" t="s">
        <v>6271</v>
      </c>
      <c r="U1612" s="246"/>
      <c r="V1612" s="246" t="s">
        <v>6272</v>
      </c>
    </row>
    <row r="1613" spans="18:22" ht="15.75">
      <c r="R1613" s="245" t="s">
        <v>6274</v>
      </c>
      <c r="S1613" s="244" t="s">
        <v>6273</v>
      </c>
      <c r="T1613" s="246" t="s">
        <v>6275</v>
      </c>
      <c r="U1613" s="246"/>
      <c r="V1613" s="246" t="s">
        <v>6276</v>
      </c>
    </row>
    <row r="1614" spans="18:22" ht="15.75">
      <c r="R1614" s="245" t="s">
        <v>6278</v>
      </c>
      <c r="S1614" s="244" t="s">
        <v>6277</v>
      </c>
      <c r="T1614" s="246" t="s">
        <v>6279</v>
      </c>
      <c r="U1614" s="246"/>
      <c r="V1614" s="246" t="s">
        <v>6280</v>
      </c>
    </row>
    <row r="1615" spans="18:22" ht="15.75">
      <c r="R1615" s="245" t="s">
        <v>6282</v>
      </c>
      <c r="S1615" s="244" t="s">
        <v>6281</v>
      </c>
      <c r="T1615" s="246" t="s">
        <v>6283</v>
      </c>
      <c r="U1615" s="246"/>
      <c r="V1615" s="246" t="s">
        <v>6284</v>
      </c>
    </row>
    <row r="1616" spans="18:22" ht="15.75">
      <c r="R1616" s="245" t="s">
        <v>6286</v>
      </c>
      <c r="S1616" s="244" t="s">
        <v>6285</v>
      </c>
      <c r="T1616" s="246" t="s">
        <v>6287</v>
      </c>
      <c r="U1616" s="246"/>
      <c r="V1616" s="246" t="s">
        <v>6288</v>
      </c>
    </row>
    <row r="1617" spans="18:22" ht="15.75">
      <c r="R1617" s="245" t="s">
        <v>6290</v>
      </c>
      <c r="S1617" s="244" t="s">
        <v>6289</v>
      </c>
      <c r="T1617" s="246" t="s">
        <v>6291</v>
      </c>
      <c r="U1617" s="246"/>
      <c r="V1617" s="246" t="s">
        <v>6292</v>
      </c>
    </row>
    <row r="1618" spans="18:22" ht="15.75">
      <c r="R1618" s="245" t="s">
        <v>6294</v>
      </c>
      <c r="S1618" s="244" t="s">
        <v>6293</v>
      </c>
      <c r="T1618" s="246" t="s">
        <v>6295</v>
      </c>
      <c r="U1618" s="246"/>
      <c r="V1618" s="246" t="s">
        <v>6296</v>
      </c>
    </row>
    <row r="1619" spans="18:22" ht="15.75">
      <c r="R1619" s="245" t="s">
        <v>6298</v>
      </c>
      <c r="S1619" s="244" t="s">
        <v>6297</v>
      </c>
      <c r="T1619" s="246" t="s">
        <v>6299</v>
      </c>
      <c r="U1619" s="246"/>
      <c r="V1619" s="246" t="s">
        <v>6300</v>
      </c>
    </row>
    <row r="1620" spans="18:22" ht="15.75">
      <c r="R1620" s="245" t="s">
        <v>6302</v>
      </c>
      <c r="S1620" s="244" t="s">
        <v>6301</v>
      </c>
      <c r="T1620" s="246" t="s">
        <v>6303</v>
      </c>
      <c r="U1620" s="246"/>
      <c r="V1620" s="246" t="s">
        <v>6304</v>
      </c>
    </row>
    <row r="1621" spans="18:22" ht="15.75">
      <c r="R1621" s="245" t="s">
        <v>6306</v>
      </c>
      <c r="S1621" s="244" t="s">
        <v>6305</v>
      </c>
      <c r="T1621" s="246" t="s">
        <v>6307</v>
      </c>
      <c r="U1621" s="246"/>
      <c r="V1621" s="246" t="s">
        <v>6308</v>
      </c>
    </row>
    <row r="1622" spans="18:22" ht="15.75">
      <c r="R1622" s="245" t="s">
        <v>6310</v>
      </c>
      <c r="S1622" s="244" t="s">
        <v>6309</v>
      </c>
      <c r="T1622" s="246" t="s">
        <v>6311</v>
      </c>
      <c r="U1622" s="246"/>
      <c r="V1622" s="246" t="s">
        <v>6312</v>
      </c>
    </row>
    <row r="1623" spans="18:22" ht="15.75">
      <c r="R1623" s="245" t="s">
        <v>6314</v>
      </c>
      <c r="S1623" s="244" t="s">
        <v>6313</v>
      </c>
      <c r="T1623" s="246" t="s">
        <v>6315</v>
      </c>
      <c r="U1623" s="246"/>
      <c r="V1623" s="246" t="s">
        <v>6316</v>
      </c>
    </row>
    <row r="1624" spans="18:22" ht="15.75">
      <c r="R1624" s="245" t="s">
        <v>6318</v>
      </c>
      <c r="S1624" s="244" t="s">
        <v>6317</v>
      </c>
      <c r="T1624" s="246" t="s">
        <v>6319</v>
      </c>
      <c r="U1624" s="246"/>
      <c r="V1624" s="246" t="s">
        <v>6320</v>
      </c>
    </row>
    <row r="1625" spans="18:22" ht="15.75">
      <c r="R1625" s="245" t="s">
        <v>6322</v>
      </c>
      <c r="S1625" s="244" t="s">
        <v>6321</v>
      </c>
      <c r="T1625" s="246" t="s">
        <v>6323</v>
      </c>
      <c r="U1625" s="246"/>
      <c r="V1625" s="246" t="s">
        <v>6324</v>
      </c>
    </row>
    <row r="1626" spans="18:22" ht="15.75">
      <c r="R1626" s="245" t="s">
        <v>6326</v>
      </c>
      <c r="S1626" s="244" t="s">
        <v>6325</v>
      </c>
      <c r="T1626" s="246" t="s">
        <v>6327</v>
      </c>
      <c r="U1626" s="246"/>
      <c r="V1626" s="246" t="s">
        <v>6328</v>
      </c>
    </row>
    <row r="1627" spans="18:22" ht="15.75">
      <c r="R1627" s="245" t="s">
        <v>6330</v>
      </c>
      <c r="S1627" s="244" t="s">
        <v>6329</v>
      </c>
      <c r="T1627" s="246" t="s">
        <v>6331</v>
      </c>
      <c r="U1627" s="246"/>
      <c r="V1627" s="246" t="s">
        <v>6332</v>
      </c>
    </row>
    <row r="1628" spans="18:22" ht="15.75">
      <c r="R1628" s="245" t="s">
        <v>6334</v>
      </c>
      <c r="S1628" s="244" t="s">
        <v>6333</v>
      </c>
      <c r="T1628" s="246" t="s">
        <v>6335</v>
      </c>
      <c r="U1628" s="246"/>
      <c r="V1628" s="246" t="s">
        <v>6336</v>
      </c>
    </row>
    <row r="1629" spans="18:22" ht="15.75">
      <c r="R1629" s="245" t="s">
        <v>6338</v>
      </c>
      <c r="S1629" s="244" t="s">
        <v>6337</v>
      </c>
      <c r="T1629" s="246" t="s">
        <v>6339</v>
      </c>
      <c r="U1629" s="246"/>
      <c r="V1629" s="246" t="s">
        <v>6340</v>
      </c>
    </row>
    <row r="1630" spans="18:22" ht="15.75">
      <c r="R1630" s="245" t="s">
        <v>6342</v>
      </c>
      <c r="S1630" s="244" t="s">
        <v>6341</v>
      </c>
      <c r="T1630" s="246" t="s">
        <v>6343</v>
      </c>
      <c r="U1630" s="246"/>
      <c r="V1630" s="246" t="s">
        <v>6344</v>
      </c>
    </row>
    <row r="1631" spans="18:22" ht="15.75">
      <c r="R1631" s="245" t="s">
        <v>6346</v>
      </c>
      <c r="S1631" s="244" t="s">
        <v>6345</v>
      </c>
      <c r="T1631" s="246" t="s">
        <v>6347</v>
      </c>
      <c r="U1631" s="246"/>
      <c r="V1631" s="246" t="s">
        <v>6348</v>
      </c>
    </row>
    <row r="1632" spans="18:22" ht="15.75">
      <c r="R1632" s="245" t="s">
        <v>6350</v>
      </c>
      <c r="S1632" s="244" t="s">
        <v>6349</v>
      </c>
      <c r="T1632" s="246" t="s">
        <v>6351</v>
      </c>
      <c r="U1632" s="246"/>
      <c r="V1632" s="246" t="s">
        <v>6352</v>
      </c>
    </row>
    <row r="1633" spans="18:22" ht="15.75">
      <c r="R1633" s="245" t="s">
        <v>6354</v>
      </c>
      <c r="S1633" s="244" t="s">
        <v>6353</v>
      </c>
      <c r="T1633" s="246" t="s">
        <v>6355</v>
      </c>
      <c r="U1633" s="246"/>
      <c r="V1633" s="246" t="s">
        <v>6356</v>
      </c>
    </row>
    <row r="1634" spans="18:22" ht="15.75">
      <c r="R1634" s="245" t="s">
        <v>6358</v>
      </c>
      <c r="S1634" s="244" t="s">
        <v>6357</v>
      </c>
      <c r="T1634" s="246" t="s">
        <v>6359</v>
      </c>
      <c r="U1634" s="246"/>
      <c r="V1634" s="246" t="s">
        <v>6360</v>
      </c>
    </row>
    <row r="1635" spans="18:22" ht="15.75">
      <c r="R1635" s="245" t="s">
        <v>6362</v>
      </c>
      <c r="S1635" s="244" t="s">
        <v>6361</v>
      </c>
      <c r="T1635" s="246" t="s">
        <v>6363</v>
      </c>
      <c r="U1635" s="246"/>
      <c r="V1635" s="246" t="s">
        <v>6364</v>
      </c>
    </row>
    <row r="1636" spans="18:22" ht="15.75">
      <c r="R1636" s="245" t="s">
        <v>6366</v>
      </c>
      <c r="S1636" s="244" t="s">
        <v>6365</v>
      </c>
      <c r="T1636" s="246" t="s">
        <v>6367</v>
      </c>
      <c r="U1636" s="246"/>
      <c r="V1636" s="246" t="s">
        <v>6368</v>
      </c>
    </row>
    <row r="1637" spans="18:22" ht="15.75">
      <c r="R1637" s="245" t="s">
        <v>6370</v>
      </c>
      <c r="S1637" s="244" t="s">
        <v>6369</v>
      </c>
      <c r="T1637" s="246" t="s">
        <v>6371</v>
      </c>
      <c r="U1637" s="246"/>
      <c r="V1637" s="246" t="s">
        <v>6372</v>
      </c>
    </row>
    <row r="1638" spans="18:22" ht="15.75">
      <c r="R1638" s="245" t="s">
        <v>6374</v>
      </c>
      <c r="S1638" s="244" t="s">
        <v>6373</v>
      </c>
      <c r="T1638" s="246" t="s">
        <v>6375</v>
      </c>
      <c r="U1638" s="246"/>
      <c r="V1638" s="246" t="s">
        <v>6376</v>
      </c>
    </row>
    <row r="1639" spans="18:22" ht="15.75">
      <c r="R1639" s="245" t="s">
        <v>6378</v>
      </c>
      <c r="S1639" s="244" t="s">
        <v>6377</v>
      </c>
      <c r="T1639" s="246" t="s">
        <v>6379</v>
      </c>
      <c r="U1639" s="246"/>
      <c r="V1639" s="246" t="s">
        <v>6380</v>
      </c>
    </row>
    <row r="1640" spans="18:22" ht="15.75">
      <c r="R1640" s="245" t="s">
        <v>6382</v>
      </c>
      <c r="S1640" s="244" t="s">
        <v>6381</v>
      </c>
      <c r="T1640" s="246" t="s">
        <v>6383</v>
      </c>
      <c r="U1640" s="246"/>
      <c r="V1640" s="246" t="s">
        <v>6384</v>
      </c>
    </row>
    <row r="1641" spans="18:22" ht="15.75">
      <c r="R1641" s="245" t="s">
        <v>6386</v>
      </c>
      <c r="S1641" s="244" t="s">
        <v>6385</v>
      </c>
      <c r="T1641" s="246" t="s">
        <v>6387</v>
      </c>
      <c r="U1641" s="246"/>
      <c r="V1641" s="246" t="s">
        <v>6388</v>
      </c>
    </row>
    <row r="1642" spans="18:22" ht="15.75">
      <c r="R1642" s="245" t="s">
        <v>6390</v>
      </c>
      <c r="S1642" s="244" t="s">
        <v>6389</v>
      </c>
      <c r="T1642" s="246" t="s">
        <v>6391</v>
      </c>
      <c r="U1642" s="246"/>
      <c r="V1642" s="246" t="s">
        <v>6392</v>
      </c>
    </row>
    <row r="1643" spans="18:22" ht="15.75">
      <c r="R1643" s="245" t="s">
        <v>6394</v>
      </c>
      <c r="S1643" s="244" t="s">
        <v>6393</v>
      </c>
      <c r="T1643" s="246" t="s">
        <v>6395</v>
      </c>
      <c r="U1643" s="246"/>
      <c r="V1643" s="246" t="s">
        <v>6396</v>
      </c>
    </row>
    <row r="1644" spans="18:22" ht="15.75">
      <c r="R1644" s="245" t="s">
        <v>6398</v>
      </c>
      <c r="S1644" s="244" t="s">
        <v>6397</v>
      </c>
      <c r="T1644" s="246" t="s">
        <v>6399</v>
      </c>
      <c r="U1644" s="246"/>
      <c r="V1644" s="246" t="s">
        <v>6400</v>
      </c>
    </row>
    <row r="1645" spans="18:22" ht="15.75">
      <c r="R1645" s="245" t="s">
        <v>6402</v>
      </c>
      <c r="S1645" s="244" t="s">
        <v>6401</v>
      </c>
      <c r="T1645" s="246" t="s">
        <v>6403</v>
      </c>
      <c r="U1645" s="246"/>
      <c r="V1645" s="246" t="s">
        <v>6404</v>
      </c>
    </row>
    <row r="1646" spans="18:22" ht="15.75">
      <c r="R1646" s="245" t="s">
        <v>6406</v>
      </c>
      <c r="S1646" s="244" t="s">
        <v>6405</v>
      </c>
      <c r="T1646" s="246" t="s">
        <v>6407</v>
      </c>
      <c r="U1646" s="246"/>
      <c r="V1646" s="246" t="s">
        <v>6408</v>
      </c>
    </row>
    <row r="1647" spans="18:22" ht="15.75">
      <c r="R1647" s="245" t="s">
        <v>6410</v>
      </c>
      <c r="S1647" s="244" t="s">
        <v>6409</v>
      </c>
      <c r="T1647" s="246" t="s">
        <v>6411</v>
      </c>
      <c r="U1647" s="246"/>
      <c r="V1647" s="246" t="s">
        <v>6412</v>
      </c>
    </row>
    <row r="1648" spans="18:22" ht="15.75">
      <c r="R1648" s="245" t="s">
        <v>6414</v>
      </c>
      <c r="S1648" s="244" t="s">
        <v>6413</v>
      </c>
      <c r="T1648" s="246" t="s">
        <v>6415</v>
      </c>
      <c r="U1648" s="246"/>
      <c r="V1648" s="246" t="s">
        <v>6416</v>
      </c>
    </row>
    <row r="1649" spans="18:22" ht="15.75">
      <c r="R1649" s="245" t="s">
        <v>6418</v>
      </c>
      <c r="S1649" s="244" t="s">
        <v>6417</v>
      </c>
      <c r="T1649" s="246" t="s">
        <v>6419</v>
      </c>
      <c r="U1649" s="246"/>
      <c r="V1649" s="246" t="s">
        <v>6420</v>
      </c>
    </row>
    <row r="1650" spans="18:22" ht="15.75">
      <c r="R1650" s="245" t="s">
        <v>6422</v>
      </c>
      <c r="S1650" s="244" t="s">
        <v>6421</v>
      </c>
      <c r="T1650" s="246" t="s">
        <v>6423</v>
      </c>
      <c r="U1650" s="246"/>
      <c r="V1650" s="246" t="s">
        <v>6424</v>
      </c>
    </row>
    <row r="1651" spans="18:22" ht="15.75">
      <c r="R1651" s="245" t="s">
        <v>6426</v>
      </c>
      <c r="S1651" s="244" t="s">
        <v>6425</v>
      </c>
      <c r="T1651" s="246" t="s">
        <v>6427</v>
      </c>
      <c r="U1651" s="246"/>
      <c r="V1651" s="246" t="s">
        <v>6428</v>
      </c>
    </row>
    <row r="1652" spans="18:22" ht="15.75">
      <c r="R1652" s="245" t="s">
        <v>6430</v>
      </c>
      <c r="S1652" s="244" t="s">
        <v>6429</v>
      </c>
      <c r="T1652" s="246" t="s">
        <v>6431</v>
      </c>
      <c r="U1652" s="246"/>
      <c r="V1652" s="246" t="s">
        <v>6432</v>
      </c>
    </row>
    <row r="1653" spans="18:22" ht="15.75">
      <c r="R1653" s="245" t="s">
        <v>6434</v>
      </c>
      <c r="S1653" s="244" t="s">
        <v>6433</v>
      </c>
      <c r="T1653" s="246" t="s">
        <v>6435</v>
      </c>
      <c r="U1653" s="246"/>
      <c r="V1653" s="246" t="s">
        <v>6436</v>
      </c>
    </row>
    <row r="1654" spans="18:22" ht="15.75">
      <c r="R1654" s="245" t="s">
        <v>6438</v>
      </c>
      <c r="S1654" s="244" t="s">
        <v>6437</v>
      </c>
      <c r="T1654" s="246" t="s">
        <v>6439</v>
      </c>
      <c r="U1654" s="246"/>
      <c r="V1654" s="246" t="s">
        <v>6440</v>
      </c>
    </row>
    <row r="1655" spans="18:22" ht="15.75">
      <c r="R1655" s="245" t="s">
        <v>6442</v>
      </c>
      <c r="S1655" s="244" t="s">
        <v>6441</v>
      </c>
      <c r="T1655" s="246" t="s">
        <v>6443</v>
      </c>
      <c r="U1655" s="246"/>
      <c r="V1655" s="246" t="s">
        <v>6444</v>
      </c>
    </row>
    <row r="1656" spans="18:22" ht="15.75">
      <c r="R1656" s="245" t="s">
        <v>6446</v>
      </c>
      <c r="S1656" s="244" t="s">
        <v>6445</v>
      </c>
      <c r="T1656" s="246" t="s">
        <v>6447</v>
      </c>
      <c r="U1656" s="246"/>
      <c r="V1656" s="246" t="s">
        <v>6448</v>
      </c>
    </row>
    <row r="1657" spans="18:22" ht="15.75">
      <c r="R1657" s="245" t="s">
        <v>6450</v>
      </c>
      <c r="S1657" s="244" t="s">
        <v>6449</v>
      </c>
      <c r="T1657" s="246" t="s">
        <v>6451</v>
      </c>
      <c r="U1657" s="246"/>
      <c r="V1657" s="246" t="s">
        <v>6452</v>
      </c>
    </row>
    <row r="1658" spans="18:22" ht="15.75">
      <c r="R1658" s="245" t="s">
        <v>6454</v>
      </c>
      <c r="S1658" s="244" t="s">
        <v>6453</v>
      </c>
      <c r="T1658" s="246" t="s">
        <v>6455</v>
      </c>
      <c r="U1658" s="246"/>
      <c r="V1658" s="246" t="s">
        <v>6456</v>
      </c>
    </row>
    <row r="1659" spans="18:22" ht="15.75">
      <c r="R1659" s="245" t="s">
        <v>6458</v>
      </c>
      <c r="S1659" s="244" t="s">
        <v>6457</v>
      </c>
      <c r="T1659" s="246" t="s">
        <v>6459</v>
      </c>
      <c r="U1659" s="246"/>
      <c r="V1659" s="246" t="s">
        <v>6460</v>
      </c>
    </row>
    <row r="1660" spans="18:22" ht="15.75">
      <c r="R1660" s="245" t="s">
        <v>6462</v>
      </c>
      <c r="S1660" s="244" t="s">
        <v>6461</v>
      </c>
      <c r="T1660" s="246" t="s">
        <v>6463</v>
      </c>
      <c r="U1660" s="246"/>
      <c r="V1660" s="246" t="s">
        <v>6464</v>
      </c>
    </row>
    <row r="1661" spans="18:22" ht="15.75">
      <c r="R1661" s="245" t="s">
        <v>6466</v>
      </c>
      <c r="S1661" s="244" t="s">
        <v>6465</v>
      </c>
      <c r="T1661" s="246" t="s">
        <v>6467</v>
      </c>
      <c r="U1661" s="246"/>
      <c r="V1661" s="246" t="s">
        <v>6468</v>
      </c>
    </row>
    <row r="1662" spans="18:22" ht="15.75">
      <c r="R1662" s="245" t="s">
        <v>6470</v>
      </c>
      <c r="S1662" s="244" t="s">
        <v>6469</v>
      </c>
      <c r="T1662" s="246" t="s">
        <v>6471</v>
      </c>
      <c r="U1662" s="246"/>
      <c r="V1662" s="246" t="s">
        <v>6472</v>
      </c>
    </row>
    <row r="1663" spans="18:22" ht="15.75">
      <c r="R1663" s="245" t="s">
        <v>6474</v>
      </c>
      <c r="S1663" s="244" t="s">
        <v>6473</v>
      </c>
      <c r="T1663" s="246"/>
      <c r="U1663" s="246" t="s">
        <v>6475</v>
      </c>
      <c r="V1663" s="246" t="s">
        <v>6476</v>
      </c>
    </row>
    <row r="1664" spans="18:22" ht="15.75">
      <c r="R1664" s="245" t="s">
        <v>6478</v>
      </c>
      <c r="S1664" s="244" t="s">
        <v>6477</v>
      </c>
      <c r="T1664" s="246"/>
      <c r="U1664" s="246" t="s">
        <v>6479</v>
      </c>
      <c r="V1664" s="246" t="s">
        <v>6480</v>
      </c>
    </row>
    <row r="1665" spans="18:22" ht="15.75">
      <c r="R1665" s="245" t="s">
        <v>6482</v>
      </c>
      <c r="S1665" s="244" t="s">
        <v>6481</v>
      </c>
      <c r="T1665" s="246"/>
      <c r="U1665" s="246" t="s">
        <v>6479</v>
      </c>
      <c r="V1665" s="246" t="s">
        <v>6483</v>
      </c>
    </row>
    <row r="1666" spans="18:22" ht="15.75">
      <c r="R1666" s="245" t="s">
        <v>6485</v>
      </c>
      <c r="S1666" s="258" t="s">
        <v>6484</v>
      </c>
      <c r="T1666" s="246" t="s">
        <v>6486</v>
      </c>
      <c r="U1666" s="246"/>
      <c r="V1666" s="246" t="s">
        <v>6487</v>
      </c>
    </row>
    <row r="1667" spans="18:22" ht="15.75">
      <c r="R1667" s="245" t="s">
        <v>6489</v>
      </c>
      <c r="S1667" s="258" t="s">
        <v>6488</v>
      </c>
      <c r="T1667" s="246" t="s">
        <v>6490</v>
      </c>
      <c r="U1667" s="246"/>
      <c r="V1667" s="246" t="s">
        <v>6491</v>
      </c>
    </row>
    <row r="1668" spans="18:22" ht="15.75">
      <c r="R1668" s="245" t="s">
        <v>6493</v>
      </c>
      <c r="S1668" s="258" t="s">
        <v>6492</v>
      </c>
      <c r="T1668" s="246" t="s">
        <v>6494</v>
      </c>
      <c r="U1668" s="246"/>
      <c r="V1668" s="246" t="s">
        <v>6495</v>
      </c>
    </row>
    <row r="1669" spans="18:22" ht="15.75">
      <c r="R1669" s="245" t="s">
        <v>6497</v>
      </c>
      <c r="S1669" s="258" t="s">
        <v>6496</v>
      </c>
      <c r="T1669" s="246" t="s">
        <v>6498</v>
      </c>
      <c r="U1669" s="246"/>
      <c r="V1669" s="246" t="s">
        <v>6499</v>
      </c>
    </row>
    <row r="1670" spans="18:22" ht="15.75">
      <c r="R1670" s="245" t="s">
        <v>6501</v>
      </c>
      <c r="S1670" s="258" t="s">
        <v>6500</v>
      </c>
      <c r="T1670" s="246" t="s">
        <v>6502</v>
      </c>
      <c r="U1670" s="246"/>
      <c r="V1670" s="246" t="s">
        <v>6503</v>
      </c>
    </row>
    <row r="1671" spans="18:22" ht="15.75">
      <c r="R1671" s="245" t="s">
        <v>6505</v>
      </c>
      <c r="S1671" s="258" t="s">
        <v>6504</v>
      </c>
      <c r="T1671" s="246" t="s">
        <v>6506</v>
      </c>
      <c r="U1671" s="246"/>
      <c r="V1671" s="246" t="s">
        <v>6507</v>
      </c>
    </row>
    <row r="1672" spans="18:22" ht="15.75">
      <c r="R1672" s="245" t="s">
        <v>6509</v>
      </c>
      <c r="S1672" s="258" t="s">
        <v>6508</v>
      </c>
      <c r="T1672" s="246" t="s">
        <v>6510</v>
      </c>
      <c r="U1672" s="246"/>
      <c r="V1672" s="246" t="s">
        <v>6511</v>
      </c>
    </row>
    <row r="1673" spans="18:22" ht="15.75">
      <c r="R1673" s="245" t="s">
        <v>6513</v>
      </c>
      <c r="S1673" s="258" t="s">
        <v>6512</v>
      </c>
      <c r="T1673" s="246" t="s">
        <v>6514</v>
      </c>
      <c r="U1673" s="246"/>
      <c r="V1673" s="246" t="s">
        <v>6515</v>
      </c>
    </row>
    <row r="1674" spans="18:22" ht="15.75">
      <c r="R1674" s="245" t="s">
        <v>6517</v>
      </c>
      <c r="S1674" s="258" t="s">
        <v>6516</v>
      </c>
      <c r="T1674" s="246" t="s">
        <v>6518</v>
      </c>
      <c r="U1674" s="246"/>
      <c r="V1674" s="246" t="s">
        <v>6519</v>
      </c>
    </row>
    <row r="1675" spans="18:22" ht="15.75">
      <c r="R1675" s="245" t="s">
        <v>6521</v>
      </c>
      <c r="S1675" s="258" t="s">
        <v>6520</v>
      </c>
      <c r="T1675" s="246" t="s">
        <v>6522</v>
      </c>
      <c r="U1675" s="246"/>
      <c r="V1675" s="246" t="s">
        <v>6523</v>
      </c>
    </row>
    <row r="1676" spans="18:22" ht="15.75">
      <c r="R1676" s="245" t="s">
        <v>6525</v>
      </c>
      <c r="S1676" s="258" t="s">
        <v>6524</v>
      </c>
      <c r="T1676" s="246" t="s">
        <v>6526</v>
      </c>
      <c r="U1676" s="246"/>
      <c r="V1676" s="246" t="s">
        <v>6527</v>
      </c>
    </row>
    <row r="1677" spans="18:22" ht="15.75">
      <c r="R1677" s="245" t="s">
        <v>6529</v>
      </c>
      <c r="S1677" s="258" t="s">
        <v>6528</v>
      </c>
      <c r="T1677" s="246" t="s">
        <v>6530</v>
      </c>
      <c r="U1677" s="246"/>
      <c r="V1677" s="246" t="s">
        <v>6531</v>
      </c>
    </row>
    <row r="1678" spans="18:22" ht="15.75">
      <c r="R1678" s="245" t="s">
        <v>6533</v>
      </c>
      <c r="S1678" s="258" t="s">
        <v>6532</v>
      </c>
      <c r="T1678" s="246" t="s">
        <v>6534</v>
      </c>
      <c r="U1678" s="246"/>
      <c r="V1678" s="246" t="s">
        <v>6535</v>
      </c>
    </row>
    <row r="1679" spans="18:22" ht="15.75">
      <c r="R1679" s="245" t="s">
        <v>6537</v>
      </c>
      <c r="S1679" s="258" t="s">
        <v>6536</v>
      </c>
      <c r="T1679" s="246" t="s">
        <v>6538</v>
      </c>
      <c r="U1679" s="246"/>
      <c r="V1679" s="246" t="s">
        <v>6539</v>
      </c>
    </row>
    <row r="1680" spans="18:22" ht="15.75">
      <c r="R1680" s="245" t="s">
        <v>6541</v>
      </c>
      <c r="S1680" s="258" t="s">
        <v>6540</v>
      </c>
      <c r="T1680" s="246" t="s">
        <v>6542</v>
      </c>
      <c r="U1680" s="246"/>
      <c r="V1680" s="246" t="s">
        <v>6543</v>
      </c>
    </row>
    <row r="1681" spans="18:22" ht="15.75">
      <c r="R1681" s="245" t="s">
        <v>6545</v>
      </c>
      <c r="S1681" s="258" t="s">
        <v>6544</v>
      </c>
      <c r="T1681" s="246" t="s">
        <v>6546</v>
      </c>
      <c r="U1681" s="246"/>
      <c r="V1681" s="246" t="s">
        <v>6547</v>
      </c>
    </row>
    <row r="1682" spans="18:22" ht="15.75">
      <c r="R1682" s="245" t="s">
        <v>6549</v>
      </c>
      <c r="S1682" s="258" t="s">
        <v>6548</v>
      </c>
      <c r="T1682" s="246" t="s">
        <v>6550</v>
      </c>
      <c r="U1682" s="246"/>
      <c r="V1682" s="246" t="s">
        <v>6551</v>
      </c>
    </row>
    <row r="1683" spans="18:22" ht="15.75">
      <c r="R1683" s="245" t="s">
        <v>6553</v>
      </c>
      <c r="S1683" s="258" t="s">
        <v>6552</v>
      </c>
      <c r="T1683" s="246" t="s">
        <v>6554</v>
      </c>
      <c r="U1683" s="246"/>
      <c r="V1683" s="246" t="s">
        <v>6555</v>
      </c>
    </row>
    <row r="1684" spans="18:22" ht="15.75">
      <c r="R1684" s="245" t="s">
        <v>6557</v>
      </c>
      <c r="S1684" s="258" t="s">
        <v>6556</v>
      </c>
      <c r="T1684" s="246" t="s">
        <v>6558</v>
      </c>
      <c r="U1684" s="246"/>
      <c r="V1684" s="246" t="s">
        <v>6559</v>
      </c>
    </row>
    <row r="1685" spans="18:22" ht="15.75">
      <c r="R1685" s="245" t="s">
        <v>6561</v>
      </c>
      <c r="S1685" s="258" t="s">
        <v>6560</v>
      </c>
      <c r="T1685" s="246" t="s">
        <v>6562</v>
      </c>
      <c r="U1685" s="246"/>
      <c r="V1685" s="246" t="s">
        <v>6563</v>
      </c>
    </row>
    <row r="1686" spans="18:22" ht="15.75">
      <c r="R1686" s="245" t="s">
        <v>6565</v>
      </c>
      <c r="S1686" s="258" t="s">
        <v>6564</v>
      </c>
      <c r="T1686" s="246" t="s">
        <v>6566</v>
      </c>
      <c r="U1686" s="246"/>
      <c r="V1686" s="246" t="s">
        <v>6567</v>
      </c>
    </row>
    <row r="1687" spans="18:22" ht="15.75">
      <c r="R1687" s="245" t="s">
        <v>6569</v>
      </c>
      <c r="S1687" s="258" t="s">
        <v>6568</v>
      </c>
      <c r="T1687" s="246" t="s">
        <v>6570</v>
      </c>
      <c r="U1687" s="246"/>
      <c r="V1687" s="246" t="s">
        <v>6571</v>
      </c>
    </row>
    <row r="1688" spans="18:22" ht="15.75">
      <c r="R1688" s="245" t="s">
        <v>6573</v>
      </c>
      <c r="S1688" s="258" t="s">
        <v>6572</v>
      </c>
      <c r="T1688" s="246" t="s">
        <v>6574</v>
      </c>
      <c r="U1688" s="246"/>
      <c r="V1688" s="246" t="s">
        <v>6575</v>
      </c>
    </row>
    <row r="1689" spans="18:22" ht="15.75">
      <c r="R1689" s="245" t="s">
        <v>6577</v>
      </c>
      <c r="S1689" s="258" t="s">
        <v>6576</v>
      </c>
      <c r="T1689" s="246" t="s">
        <v>6578</v>
      </c>
      <c r="U1689" s="246"/>
      <c r="V1689" s="246" t="s">
        <v>6579</v>
      </c>
    </row>
    <row r="1690" spans="18:22" ht="15.75">
      <c r="R1690" s="245" t="s">
        <v>6581</v>
      </c>
      <c r="S1690" s="258" t="s">
        <v>6580</v>
      </c>
      <c r="T1690" s="246" t="s">
        <v>6582</v>
      </c>
      <c r="U1690" s="246"/>
      <c r="V1690" s="246" t="s">
        <v>6583</v>
      </c>
    </row>
    <row r="1691" spans="18:22" ht="15.75">
      <c r="R1691" s="245" t="s">
        <v>6585</v>
      </c>
      <c r="S1691" s="258" t="s">
        <v>6584</v>
      </c>
      <c r="T1691" s="246" t="s">
        <v>6586</v>
      </c>
      <c r="U1691" s="246"/>
      <c r="V1691" s="246" t="s">
        <v>6587</v>
      </c>
    </row>
    <row r="1692" spans="18:22" ht="15.75">
      <c r="R1692" s="245" t="s">
        <v>6589</v>
      </c>
      <c r="S1692" s="258" t="s">
        <v>6588</v>
      </c>
      <c r="T1692" s="246" t="s">
        <v>6590</v>
      </c>
      <c r="U1692" s="246"/>
      <c r="V1692" s="246" t="s">
        <v>6591</v>
      </c>
    </row>
    <row r="1693" spans="18:22" ht="15.75">
      <c r="R1693" s="245" t="s">
        <v>6593</v>
      </c>
      <c r="S1693" s="258" t="s">
        <v>6592</v>
      </c>
      <c r="T1693" s="246" t="s">
        <v>6594</v>
      </c>
      <c r="U1693" s="246"/>
      <c r="V1693" s="246" t="s">
        <v>6595</v>
      </c>
    </row>
    <row r="1694" spans="18:22" ht="15.75">
      <c r="R1694" s="245" t="s">
        <v>6597</v>
      </c>
      <c r="S1694" s="258" t="s">
        <v>6596</v>
      </c>
      <c r="T1694" s="246" t="s">
        <v>6598</v>
      </c>
      <c r="U1694" s="246"/>
      <c r="V1694" s="246" t="s">
        <v>6599</v>
      </c>
    </row>
    <row r="1695" spans="18:22" ht="15.75">
      <c r="R1695" s="245" t="s">
        <v>6601</v>
      </c>
      <c r="S1695" s="258" t="s">
        <v>6600</v>
      </c>
      <c r="T1695" s="246" t="s">
        <v>6602</v>
      </c>
      <c r="U1695" s="246"/>
      <c r="V1695" s="246" t="s">
        <v>6603</v>
      </c>
    </row>
    <row r="1696" spans="18:22" ht="15.75">
      <c r="R1696" s="245" t="s">
        <v>6605</v>
      </c>
      <c r="S1696" s="258" t="s">
        <v>6604</v>
      </c>
      <c r="T1696" s="246" t="s">
        <v>6606</v>
      </c>
      <c r="U1696" s="246"/>
      <c r="V1696" s="246" t="s">
        <v>6607</v>
      </c>
    </row>
    <row r="1697" spans="18:22" ht="15.75">
      <c r="R1697" s="245" t="s">
        <v>6609</v>
      </c>
      <c r="S1697" s="258" t="s">
        <v>6608</v>
      </c>
      <c r="T1697" s="246" t="s">
        <v>6610</v>
      </c>
      <c r="U1697" s="246"/>
      <c r="V1697" s="246" t="s">
        <v>6611</v>
      </c>
    </row>
    <row r="1698" spans="18:22" ht="15.75">
      <c r="R1698" s="245" t="s">
        <v>6613</v>
      </c>
      <c r="S1698" s="258" t="s">
        <v>6612</v>
      </c>
      <c r="T1698" s="246" t="s">
        <v>6614</v>
      </c>
      <c r="U1698" s="246"/>
      <c r="V1698" s="246" t="s">
        <v>6615</v>
      </c>
    </row>
    <row r="1699" spans="18:22" ht="15.75">
      <c r="R1699" s="245" t="s">
        <v>6617</v>
      </c>
      <c r="S1699" s="258" t="s">
        <v>6616</v>
      </c>
      <c r="T1699" s="246" t="s">
        <v>6618</v>
      </c>
      <c r="U1699" s="246"/>
      <c r="V1699" s="246" t="s">
        <v>6619</v>
      </c>
    </row>
    <row r="1700" spans="18:22" ht="15.75">
      <c r="R1700" s="245" t="s">
        <v>6621</v>
      </c>
      <c r="S1700" s="258" t="s">
        <v>6620</v>
      </c>
      <c r="T1700" s="246" t="s">
        <v>6622</v>
      </c>
      <c r="U1700" s="246"/>
      <c r="V1700" s="246" t="s">
        <v>6623</v>
      </c>
    </row>
    <row r="1701" spans="18:22" ht="15.75">
      <c r="R1701" s="245" t="s">
        <v>6625</v>
      </c>
      <c r="S1701" s="258" t="s">
        <v>6624</v>
      </c>
      <c r="T1701" s="246" t="s">
        <v>6626</v>
      </c>
      <c r="U1701" s="246"/>
      <c r="V1701" s="246" t="s">
        <v>6627</v>
      </c>
    </row>
    <row r="1702" spans="18:22" ht="15.75">
      <c r="R1702" s="245" t="s">
        <v>6629</v>
      </c>
      <c r="S1702" s="258" t="s">
        <v>6628</v>
      </c>
      <c r="T1702" s="246" t="s">
        <v>6630</v>
      </c>
      <c r="U1702" s="246"/>
      <c r="V1702" s="246" t="s">
        <v>6631</v>
      </c>
    </row>
    <row r="1703" spans="18:22" ht="15.75">
      <c r="R1703" s="245" t="s">
        <v>6633</v>
      </c>
      <c r="S1703" s="244" t="s">
        <v>6632</v>
      </c>
      <c r="T1703" s="246"/>
      <c r="U1703" s="246" t="s">
        <v>6479</v>
      </c>
      <c r="V1703" s="246" t="s">
        <v>6634</v>
      </c>
    </row>
    <row r="1704" spans="18:22" ht="15.75">
      <c r="R1704" s="245" t="s">
        <v>6636</v>
      </c>
      <c r="S1704" s="244" t="s">
        <v>6635</v>
      </c>
      <c r="T1704" s="246"/>
      <c r="U1704" s="246"/>
      <c r="V1704" s="246" t="s">
        <v>6637</v>
      </c>
    </row>
    <row r="1705" spans="18:22" ht="15.75">
      <c r="R1705" s="245" t="s">
        <v>6639</v>
      </c>
      <c r="S1705" s="244" t="s">
        <v>6638</v>
      </c>
      <c r="T1705" s="246"/>
      <c r="U1705" s="246"/>
      <c r="V1705" s="246" t="s">
        <v>6640</v>
      </c>
    </row>
    <row r="1706" spans="18:22" ht="15.75">
      <c r="R1706" s="245" t="s">
        <v>6642</v>
      </c>
      <c r="S1706" s="244" t="s">
        <v>6641</v>
      </c>
      <c r="T1706" s="246"/>
      <c r="U1706" s="246"/>
      <c r="V1706" s="246" t="s">
        <v>6643</v>
      </c>
    </row>
    <row r="1707" spans="18:22" ht="15.75">
      <c r="R1707" s="245" t="s">
        <v>6645</v>
      </c>
      <c r="S1707" s="244" t="s">
        <v>6644</v>
      </c>
      <c r="T1707" s="246"/>
      <c r="U1707" s="246"/>
      <c r="V1707" s="246" t="s">
        <v>6646</v>
      </c>
    </row>
    <row r="1708" spans="18:22" ht="15.75">
      <c r="R1708" s="245" t="s">
        <v>6648</v>
      </c>
      <c r="S1708" s="244" t="s">
        <v>6647</v>
      </c>
      <c r="T1708" s="246"/>
      <c r="U1708" s="246"/>
      <c r="V1708" s="246" t="s">
        <v>6649</v>
      </c>
    </row>
    <row r="1709" spans="18:22" ht="15.75">
      <c r="R1709" s="245" t="s">
        <v>6651</v>
      </c>
      <c r="S1709" s="244" t="s">
        <v>6650</v>
      </c>
      <c r="T1709" s="246"/>
      <c r="U1709" s="246"/>
      <c r="V1709" s="246" t="s">
        <v>6652</v>
      </c>
    </row>
    <row r="1710" spans="18:22" ht="15.75">
      <c r="R1710" s="245" t="s">
        <v>6654</v>
      </c>
      <c r="S1710" s="244" t="s">
        <v>6653</v>
      </c>
      <c r="T1710" s="246"/>
      <c r="U1710" s="246"/>
      <c r="V1710" s="246" t="s">
        <v>6655</v>
      </c>
    </row>
    <row r="1711" spans="18:22" ht="15.75">
      <c r="R1711" s="245" t="s">
        <v>6657</v>
      </c>
      <c r="S1711" s="244" t="s">
        <v>6656</v>
      </c>
      <c r="T1711" s="246"/>
      <c r="U1711" s="246"/>
      <c r="V1711" s="246" t="s">
        <v>6658</v>
      </c>
    </row>
    <row r="1712" spans="18:22" ht="15.75">
      <c r="R1712" s="245" t="s">
        <v>6660</v>
      </c>
      <c r="S1712" s="244" t="s">
        <v>6659</v>
      </c>
      <c r="T1712" s="246"/>
      <c r="U1712" s="246"/>
      <c r="V1712" s="246" t="s">
        <v>6661</v>
      </c>
    </row>
    <row r="1713" spans="18:22" ht="15.75">
      <c r="R1713" s="245" t="s">
        <v>6663</v>
      </c>
      <c r="S1713" s="244" t="s">
        <v>6662</v>
      </c>
      <c r="T1713" s="246"/>
      <c r="U1713" s="246"/>
      <c r="V1713" s="246" t="s">
        <v>6664</v>
      </c>
    </row>
    <row r="1714" spans="18:22" ht="15.75">
      <c r="R1714" s="245" t="s">
        <v>6666</v>
      </c>
      <c r="S1714" s="244" t="s">
        <v>6665</v>
      </c>
      <c r="T1714" s="246"/>
      <c r="U1714" s="246"/>
      <c r="V1714" s="246" t="s">
        <v>6667</v>
      </c>
    </row>
    <row r="1715" spans="18:22" ht="15.75">
      <c r="R1715" s="245" t="s">
        <v>6669</v>
      </c>
      <c r="S1715" s="244" t="s">
        <v>6668</v>
      </c>
      <c r="T1715" s="246"/>
      <c r="U1715" s="246"/>
      <c r="V1715" s="246" t="s">
        <v>6670</v>
      </c>
    </row>
    <row r="1716" spans="18:22" ht="15.75">
      <c r="R1716" s="245" t="s">
        <v>6672</v>
      </c>
      <c r="S1716" s="244" t="s">
        <v>6671</v>
      </c>
      <c r="T1716" s="246"/>
      <c r="U1716" s="246"/>
      <c r="V1716" s="246" t="s">
        <v>6673</v>
      </c>
    </row>
    <row r="1717" spans="18:22" ht="15.75">
      <c r="R1717" s="245" t="s">
        <v>6675</v>
      </c>
      <c r="S1717" s="244" t="s">
        <v>6674</v>
      </c>
      <c r="T1717" s="246"/>
      <c r="U1717" s="246"/>
      <c r="V1717" s="246" t="s">
        <v>6676</v>
      </c>
    </row>
    <row r="1718" spans="18:22" ht="15.75">
      <c r="R1718" s="245" t="s">
        <v>6678</v>
      </c>
      <c r="S1718" s="244" t="s">
        <v>6677</v>
      </c>
      <c r="T1718" s="246"/>
      <c r="U1718" s="246"/>
      <c r="V1718" s="246" t="s">
        <v>6679</v>
      </c>
    </row>
    <row r="1719" spans="18:22" ht="15.75">
      <c r="R1719" s="245" t="s">
        <v>6681</v>
      </c>
      <c r="S1719" s="244" t="s">
        <v>6680</v>
      </c>
      <c r="T1719" s="246"/>
      <c r="U1719" s="246"/>
      <c r="V1719" s="246" t="s">
        <v>6682</v>
      </c>
    </row>
    <row r="1720" spans="18:22" ht="15.75">
      <c r="R1720" s="245" t="s">
        <v>6684</v>
      </c>
      <c r="S1720" s="244" t="s">
        <v>6683</v>
      </c>
      <c r="T1720" s="246"/>
      <c r="U1720" s="246"/>
      <c r="V1720" s="246" t="s">
        <v>6685</v>
      </c>
    </row>
    <row r="1721" spans="18:22" ht="15.75">
      <c r="R1721" s="245" t="s">
        <v>6687</v>
      </c>
      <c r="S1721" s="244" t="s">
        <v>6686</v>
      </c>
      <c r="T1721" s="246"/>
      <c r="U1721" s="246"/>
      <c r="V1721" s="246" t="s">
        <v>6688</v>
      </c>
    </row>
    <row r="1722" spans="18:22" ht="15.75">
      <c r="R1722" s="245" t="s">
        <v>6690</v>
      </c>
      <c r="S1722" s="244" t="s">
        <v>6689</v>
      </c>
      <c r="T1722" s="246"/>
      <c r="U1722" s="246"/>
      <c r="V1722" s="246" t="s">
        <v>6691</v>
      </c>
    </row>
    <row r="1723" spans="18:22" ht="15.75">
      <c r="R1723" s="245" t="s">
        <v>6693</v>
      </c>
      <c r="S1723" s="244" t="s">
        <v>6692</v>
      </c>
      <c r="T1723" s="246"/>
      <c r="U1723" s="246"/>
      <c r="V1723" s="246" t="s">
        <v>6694</v>
      </c>
    </row>
    <row r="1724" spans="18:22" ht="15.75">
      <c r="R1724" s="245" t="s">
        <v>6696</v>
      </c>
      <c r="S1724" s="244" t="s">
        <v>6695</v>
      </c>
      <c r="T1724" s="246"/>
      <c r="U1724" s="246"/>
      <c r="V1724" s="246" t="s">
        <v>6697</v>
      </c>
    </row>
    <row r="1725" spans="18:22" ht="15.75">
      <c r="R1725" s="245" t="s">
        <v>6699</v>
      </c>
      <c r="S1725" s="244" t="s">
        <v>6698</v>
      </c>
      <c r="T1725" s="246"/>
      <c r="U1725" s="246"/>
      <c r="V1725" s="246" t="s">
        <v>6700</v>
      </c>
    </row>
    <row r="1726" spans="18:22" ht="15.75">
      <c r="R1726" s="245" t="s">
        <v>6702</v>
      </c>
      <c r="S1726" s="244" t="s">
        <v>6701</v>
      </c>
      <c r="T1726" s="246"/>
      <c r="U1726" s="246"/>
      <c r="V1726" s="246" t="s">
        <v>6703</v>
      </c>
    </row>
    <row r="1727" spans="18:22" ht="15.75">
      <c r="R1727" s="245" t="s">
        <v>6705</v>
      </c>
      <c r="S1727" s="244" t="s">
        <v>6704</v>
      </c>
      <c r="T1727" s="246"/>
      <c r="U1727" s="246"/>
      <c r="V1727" s="246" t="s">
        <v>6706</v>
      </c>
    </row>
    <row r="1728" spans="18:22" ht="15.75">
      <c r="R1728" s="245" t="s">
        <v>6708</v>
      </c>
      <c r="S1728" s="244" t="s">
        <v>6707</v>
      </c>
      <c r="T1728" s="246"/>
      <c r="U1728" s="246"/>
      <c r="V1728" s="246" t="s">
        <v>6709</v>
      </c>
    </row>
    <row r="1729" spans="18:22" ht="15.75">
      <c r="R1729" s="245" t="s">
        <v>6711</v>
      </c>
      <c r="S1729" s="244" t="s">
        <v>6710</v>
      </c>
      <c r="T1729" s="246"/>
      <c r="U1729" s="246"/>
      <c r="V1729" s="246" t="s">
        <v>6712</v>
      </c>
    </row>
    <row r="1730" spans="18:22" ht="15.75">
      <c r="R1730" s="245" t="s">
        <v>6714</v>
      </c>
      <c r="S1730" s="244" t="s">
        <v>6713</v>
      </c>
      <c r="T1730" s="246"/>
      <c r="U1730" s="246"/>
      <c r="V1730" s="246" t="s">
        <v>6715</v>
      </c>
    </row>
    <row r="1731" spans="18:22" ht="15.75">
      <c r="R1731" s="245" t="s">
        <v>6717</v>
      </c>
      <c r="S1731" s="244" t="s">
        <v>6716</v>
      </c>
      <c r="T1731" s="246"/>
      <c r="U1731" s="246"/>
      <c r="V1731" s="246" t="s">
        <v>6718</v>
      </c>
    </row>
    <row r="1732" spans="18:22" ht="15.75">
      <c r="R1732" s="245" t="s">
        <v>6720</v>
      </c>
      <c r="S1732" s="244" t="s">
        <v>6719</v>
      </c>
      <c r="T1732" s="246"/>
      <c r="U1732" s="246"/>
      <c r="V1732" s="246" t="s">
        <v>6721</v>
      </c>
    </row>
    <row r="1733" spans="18:22" ht="15.75">
      <c r="R1733" s="245" t="s">
        <v>6723</v>
      </c>
      <c r="S1733" s="244" t="s">
        <v>6722</v>
      </c>
      <c r="T1733" s="246"/>
      <c r="U1733" s="246"/>
      <c r="V1733" s="246" t="s">
        <v>6724</v>
      </c>
    </row>
    <row r="1734" spans="18:22" ht="15.75">
      <c r="R1734" s="245" t="s">
        <v>6726</v>
      </c>
      <c r="S1734" s="244" t="s">
        <v>6725</v>
      </c>
      <c r="T1734" s="246"/>
      <c r="U1734" s="246"/>
      <c r="V1734" s="246" t="s">
        <v>6727</v>
      </c>
    </row>
    <row r="1735" spans="18:22" ht="15.75">
      <c r="R1735" s="245" t="s">
        <v>6729</v>
      </c>
      <c r="S1735" s="244" t="s">
        <v>6728</v>
      </c>
      <c r="T1735" s="246"/>
      <c r="U1735" s="246"/>
      <c r="V1735" s="246" t="s">
        <v>6730</v>
      </c>
    </row>
    <row r="1736" spans="18:22" ht="15.75">
      <c r="R1736" s="245" t="s">
        <v>6732</v>
      </c>
      <c r="S1736" s="244" t="s">
        <v>6731</v>
      </c>
      <c r="T1736" s="246"/>
      <c r="U1736" s="246" t="s">
        <v>238</v>
      </c>
      <c r="V1736" s="246" t="s">
        <v>6733</v>
      </c>
    </row>
    <row r="1737" spans="18:22" ht="15.75">
      <c r="R1737" s="245" t="s">
        <v>6735</v>
      </c>
      <c r="S1737" s="244" t="s">
        <v>6734</v>
      </c>
      <c r="T1737" s="246"/>
      <c r="U1737" s="246" t="s">
        <v>238</v>
      </c>
      <c r="V1737" s="246" t="s">
        <v>6736</v>
      </c>
    </row>
    <row r="1738" spans="18:22" ht="15.75">
      <c r="R1738" s="245" t="s">
        <v>6738</v>
      </c>
      <c r="S1738" s="244" t="s">
        <v>6737</v>
      </c>
      <c r="T1738" s="246"/>
      <c r="U1738" s="246" t="s">
        <v>237</v>
      </c>
      <c r="V1738" s="246" t="s">
        <v>6739</v>
      </c>
    </row>
    <row r="1739" spans="18:22" ht="15.75">
      <c r="R1739" s="245" t="s">
        <v>6741</v>
      </c>
      <c r="S1739" s="244" t="s">
        <v>6740</v>
      </c>
      <c r="T1739" s="246"/>
      <c r="U1739" s="246" t="s">
        <v>237</v>
      </c>
      <c r="V1739" s="246" t="s">
        <v>6742</v>
      </c>
    </row>
    <row r="1740" spans="18:22" ht="15.75">
      <c r="R1740" s="245" t="s">
        <v>6744</v>
      </c>
      <c r="S1740" s="244" t="s">
        <v>6743</v>
      </c>
      <c r="T1740" s="246"/>
      <c r="U1740" s="246" t="s">
        <v>237</v>
      </c>
      <c r="V1740" s="246" t="s">
        <v>6745</v>
      </c>
    </row>
    <row r="1741" spans="18:22" ht="15.75">
      <c r="R1741" s="245" t="s">
        <v>6747</v>
      </c>
      <c r="S1741" s="244" t="s">
        <v>6746</v>
      </c>
      <c r="T1741" s="246"/>
      <c r="U1741" s="246" t="s">
        <v>6479</v>
      </c>
      <c r="V1741" s="246" t="s">
        <v>6748</v>
      </c>
    </row>
    <row r="1742" spans="18:22" ht="15.75">
      <c r="R1742" s="245" t="s">
        <v>6750</v>
      </c>
      <c r="S1742" s="244" t="s">
        <v>6749</v>
      </c>
      <c r="T1742" s="246"/>
      <c r="U1742" s="246" t="s">
        <v>237</v>
      </c>
      <c r="V1742" s="246" t="s">
        <v>6751</v>
      </c>
    </row>
    <row r="1743" spans="18:22" ht="15.75">
      <c r="R1743" s="245" t="s">
        <v>6753</v>
      </c>
      <c r="S1743" s="244" t="s">
        <v>6752</v>
      </c>
      <c r="T1743" s="246"/>
      <c r="U1743" s="246" t="s">
        <v>6754</v>
      </c>
      <c r="V1743" s="246" t="s">
        <v>6755</v>
      </c>
    </row>
    <row r="1744" spans="18:22" ht="15.75">
      <c r="R1744" s="245" t="s">
        <v>6757</v>
      </c>
      <c r="S1744" s="244" t="s">
        <v>6756</v>
      </c>
      <c r="T1744" s="246"/>
      <c r="U1744" s="246" t="s">
        <v>6479</v>
      </c>
      <c r="V1744" s="246" t="s">
        <v>6758</v>
      </c>
    </row>
    <row r="1745" spans="18:22" ht="15.75">
      <c r="R1745" s="245" t="s">
        <v>6760</v>
      </c>
      <c r="S1745" s="244" t="s">
        <v>6759</v>
      </c>
      <c r="T1745" s="246"/>
      <c r="U1745" s="246" t="s">
        <v>237</v>
      </c>
      <c r="V1745" s="246" t="s">
        <v>6761</v>
      </c>
    </row>
    <row r="1746" spans="18:22" ht="15.75">
      <c r="R1746" s="245" t="s">
        <v>6763</v>
      </c>
      <c r="S1746" s="244" t="s">
        <v>6762</v>
      </c>
      <c r="T1746" s="246"/>
      <c r="U1746" s="246" t="s">
        <v>6479</v>
      </c>
      <c r="V1746" s="246" t="s">
        <v>6764</v>
      </c>
    </row>
    <row r="1747" spans="18:22" ht="15.75">
      <c r="R1747" s="245" t="s">
        <v>6766</v>
      </c>
      <c r="S1747" s="244" t="s">
        <v>6765</v>
      </c>
      <c r="T1747" s="246"/>
      <c r="U1747" s="246" t="s">
        <v>6754</v>
      </c>
      <c r="V1747" s="246" t="s">
        <v>6767</v>
      </c>
    </row>
    <row r="1748" spans="18:22" ht="15.75">
      <c r="R1748" s="245" t="s">
        <v>6769</v>
      </c>
      <c r="S1748" s="244" t="s">
        <v>6768</v>
      </c>
      <c r="T1748" s="246"/>
      <c r="U1748" s="246" t="s">
        <v>237</v>
      </c>
      <c r="V1748" s="246" t="s">
        <v>6770</v>
      </c>
    </row>
    <row r="1749" spans="18:22" ht="15.75">
      <c r="R1749" s="245" t="s">
        <v>6772</v>
      </c>
      <c r="S1749" s="244" t="s">
        <v>6771</v>
      </c>
      <c r="T1749" s="246"/>
      <c r="U1749" s="246" t="s">
        <v>6479</v>
      </c>
      <c r="V1749" s="246" t="s">
        <v>6773</v>
      </c>
    </row>
    <row r="1750" spans="18:22" ht="15.75">
      <c r="R1750" s="245" t="s">
        <v>6775</v>
      </c>
      <c r="S1750" s="244" t="s">
        <v>6774</v>
      </c>
      <c r="T1750" s="246"/>
      <c r="U1750" s="246" t="s">
        <v>6479</v>
      </c>
      <c r="V1750" s="246" t="s">
        <v>6776</v>
      </c>
    </row>
    <row r="1751" spans="18:22" ht="15.75">
      <c r="R1751" s="245" t="s">
        <v>6778</v>
      </c>
      <c r="S1751" s="244" t="s">
        <v>6777</v>
      </c>
      <c r="T1751" s="246"/>
      <c r="U1751" s="246" t="s">
        <v>237</v>
      </c>
      <c r="V1751" s="246" t="s">
        <v>6779</v>
      </c>
    </row>
    <row r="1752" spans="18:22" ht="15.75">
      <c r="R1752" s="245" t="s">
        <v>6781</v>
      </c>
      <c r="S1752" s="244" t="s">
        <v>6780</v>
      </c>
      <c r="T1752" s="246"/>
      <c r="U1752" s="246" t="s">
        <v>237</v>
      </c>
      <c r="V1752" s="246" t="s">
        <v>6782</v>
      </c>
    </row>
    <row r="1753" spans="18:22" ht="15.75">
      <c r="R1753" s="245" t="s">
        <v>6784</v>
      </c>
      <c r="S1753" s="244" t="s">
        <v>6783</v>
      </c>
      <c r="T1753" s="246"/>
      <c r="U1753" s="246" t="s">
        <v>6479</v>
      </c>
      <c r="V1753" s="246" t="s">
        <v>6785</v>
      </c>
    </row>
    <row r="1754" spans="18:22" ht="15.75">
      <c r="R1754" s="245" t="s">
        <v>6787</v>
      </c>
      <c r="S1754" s="259" t="s">
        <v>6786</v>
      </c>
      <c r="T1754" s="246"/>
      <c r="U1754" s="246" t="s">
        <v>6788</v>
      </c>
      <c r="V1754" s="246" t="s">
        <v>6789</v>
      </c>
    </row>
    <row r="1755" spans="18:22" ht="15.75">
      <c r="R1755" s="245" t="s">
        <v>6791</v>
      </c>
      <c r="S1755" s="244" t="s">
        <v>6790</v>
      </c>
      <c r="T1755" s="246" t="s">
        <v>6792</v>
      </c>
      <c r="U1755" s="246" t="s">
        <v>237</v>
      </c>
      <c r="V1755" s="246" t="s">
        <v>6793</v>
      </c>
    </row>
    <row r="1756" spans="18:22" ht="15.75">
      <c r="R1756" s="245" t="s">
        <v>6795</v>
      </c>
      <c r="S1756" s="244" t="s">
        <v>6794</v>
      </c>
      <c r="T1756" s="246" t="s">
        <v>6796</v>
      </c>
      <c r="U1756" s="246" t="s">
        <v>237</v>
      </c>
      <c r="V1756" s="246" t="s">
        <v>6797</v>
      </c>
    </row>
    <row r="1757" spans="18:22" ht="15.75">
      <c r="R1757" s="245" t="s">
        <v>6799</v>
      </c>
      <c r="S1757" s="244" t="s">
        <v>6798</v>
      </c>
      <c r="T1757" s="246" t="s">
        <v>1984</v>
      </c>
      <c r="U1757" s="246" t="s">
        <v>237</v>
      </c>
      <c r="V1757" s="246" t="s">
        <v>1985</v>
      </c>
    </row>
    <row r="1758" spans="18:22" ht="15.75">
      <c r="R1758" s="245" t="s">
        <v>6801</v>
      </c>
      <c r="S1758" s="244" t="s">
        <v>6800</v>
      </c>
      <c r="T1758" s="246" t="s">
        <v>6802</v>
      </c>
      <c r="U1758" s="246" t="s">
        <v>237</v>
      </c>
      <c r="V1758" s="246" t="s">
        <v>6803</v>
      </c>
    </row>
    <row r="1759" spans="18:22" ht="15.75">
      <c r="R1759" s="245" t="s">
        <v>6805</v>
      </c>
      <c r="S1759" s="244" t="s">
        <v>6804</v>
      </c>
      <c r="T1759" s="246" t="s">
        <v>6806</v>
      </c>
      <c r="U1759" s="246" t="s">
        <v>237</v>
      </c>
      <c r="V1759" s="246" t="s">
        <v>6807</v>
      </c>
    </row>
    <row r="1760" spans="18:22" ht="15.75">
      <c r="R1760" s="245" t="s">
        <v>6809</v>
      </c>
      <c r="S1760" s="244" t="s">
        <v>6808</v>
      </c>
      <c r="T1760" s="246" t="s">
        <v>6810</v>
      </c>
      <c r="U1760" s="246" t="s">
        <v>237</v>
      </c>
      <c r="V1760" s="246" t="s">
        <v>6811</v>
      </c>
    </row>
    <row r="1761" spans="18:22" ht="15.75">
      <c r="R1761" s="245" t="s">
        <v>6813</v>
      </c>
      <c r="S1761" s="244" t="s">
        <v>6812</v>
      </c>
      <c r="T1761" s="246" t="s">
        <v>6814</v>
      </c>
      <c r="U1761" s="246" t="s">
        <v>237</v>
      </c>
      <c r="V1761" s="246" t="s">
        <v>6815</v>
      </c>
    </row>
    <row r="1762" spans="18:22" ht="15.75">
      <c r="R1762" s="245" t="s">
        <v>6817</v>
      </c>
      <c r="S1762" s="244" t="s">
        <v>6816</v>
      </c>
      <c r="T1762" s="246" t="s">
        <v>6818</v>
      </c>
      <c r="U1762" s="246" t="s">
        <v>237</v>
      </c>
      <c r="V1762" s="246" t="s">
        <v>6819</v>
      </c>
    </row>
    <row r="1763" spans="18:22" ht="15.75">
      <c r="R1763" s="245" t="s">
        <v>2011</v>
      </c>
      <c r="S1763" s="244" t="s">
        <v>6820</v>
      </c>
      <c r="T1763" s="246" t="s">
        <v>6821</v>
      </c>
      <c r="U1763" s="246" t="s">
        <v>237</v>
      </c>
      <c r="V1763" s="246" t="s">
        <v>6822</v>
      </c>
    </row>
    <row r="1764" spans="18:22" ht="15.75">
      <c r="R1764" s="245" t="s">
        <v>6824</v>
      </c>
      <c r="S1764" s="244" t="s">
        <v>6823</v>
      </c>
      <c r="T1764" s="246" t="s">
        <v>6825</v>
      </c>
      <c r="U1764" s="246" t="s">
        <v>237</v>
      </c>
      <c r="V1764" s="246" t="s">
        <v>6826</v>
      </c>
    </row>
    <row r="1765" spans="18:22" ht="15.75">
      <c r="R1765" s="245" t="s">
        <v>6828</v>
      </c>
      <c r="S1765" s="244" t="s">
        <v>6827</v>
      </c>
      <c r="T1765" s="246" t="s">
        <v>6829</v>
      </c>
      <c r="U1765" s="246" t="s">
        <v>237</v>
      </c>
      <c r="V1765" s="246" t="s">
        <v>6830</v>
      </c>
    </row>
    <row r="1766" spans="18:22" ht="15.75">
      <c r="R1766" s="245" t="s">
        <v>6832</v>
      </c>
      <c r="S1766" s="244" t="s">
        <v>6831</v>
      </c>
      <c r="T1766" s="246" t="s">
        <v>6833</v>
      </c>
      <c r="U1766" s="246" t="s">
        <v>237</v>
      </c>
      <c r="V1766" s="246" t="s">
        <v>6834</v>
      </c>
    </row>
    <row r="1767" spans="18:22" ht="15.75">
      <c r="R1767" s="245" t="s">
        <v>6836</v>
      </c>
      <c r="S1767" s="244" t="s">
        <v>6835</v>
      </c>
      <c r="T1767" s="246" t="s">
        <v>2662</v>
      </c>
      <c r="U1767" s="246" t="s">
        <v>237</v>
      </c>
      <c r="V1767" s="246" t="s">
        <v>2663</v>
      </c>
    </row>
    <row r="1768" spans="18:22" ht="15.75">
      <c r="R1768" s="245" t="s">
        <v>6838</v>
      </c>
      <c r="S1768" s="244" t="s">
        <v>6837</v>
      </c>
      <c r="T1768" s="246" t="s">
        <v>6839</v>
      </c>
      <c r="U1768" s="246" t="s">
        <v>237</v>
      </c>
      <c r="V1768" s="246" t="s">
        <v>6840</v>
      </c>
    </row>
    <row r="1769" spans="18:22" ht="15.75">
      <c r="R1769" s="245" t="s">
        <v>6842</v>
      </c>
      <c r="S1769" s="244" t="s">
        <v>6841</v>
      </c>
      <c r="T1769" s="246" t="s">
        <v>6843</v>
      </c>
      <c r="U1769" s="246" t="s">
        <v>237</v>
      </c>
      <c r="V1769" s="246" t="s">
        <v>6844</v>
      </c>
    </row>
    <row r="1770" spans="18:22" ht="15.75">
      <c r="R1770" s="245" t="s">
        <v>6846</v>
      </c>
      <c r="S1770" s="244" t="s">
        <v>6845</v>
      </c>
      <c r="T1770" s="246" t="s">
        <v>6847</v>
      </c>
      <c r="U1770" s="246" t="s">
        <v>237</v>
      </c>
      <c r="V1770" s="246" t="s">
        <v>6848</v>
      </c>
    </row>
    <row r="1771" spans="18:22" ht="15.75">
      <c r="R1771" s="245" t="s">
        <v>6850</v>
      </c>
      <c r="S1771" s="244" t="s">
        <v>6849</v>
      </c>
      <c r="T1771" s="246" t="s">
        <v>6851</v>
      </c>
      <c r="U1771" s="246" t="s">
        <v>237</v>
      </c>
      <c r="V1771" s="246" t="s">
        <v>6852</v>
      </c>
    </row>
    <row r="1772" spans="18:22" ht="15.75">
      <c r="R1772" s="245" t="s">
        <v>6854</v>
      </c>
      <c r="S1772" s="244" t="s">
        <v>6853</v>
      </c>
      <c r="T1772" s="246" t="s">
        <v>6855</v>
      </c>
      <c r="U1772" s="246" t="s">
        <v>237</v>
      </c>
      <c r="V1772" s="246" t="s">
        <v>6856</v>
      </c>
    </row>
    <row r="1773" spans="18:22" ht="15.75">
      <c r="R1773" s="245" t="s">
        <v>6858</v>
      </c>
      <c r="S1773" s="244" t="s">
        <v>6857</v>
      </c>
      <c r="T1773" s="246" t="s">
        <v>6859</v>
      </c>
      <c r="U1773" s="246" t="s">
        <v>237</v>
      </c>
      <c r="V1773" s="246" t="s">
        <v>6860</v>
      </c>
    </row>
    <row r="1774" spans="18:22" ht="15.75">
      <c r="R1774" s="245" t="s">
        <v>6862</v>
      </c>
      <c r="S1774" s="244" t="s">
        <v>6861</v>
      </c>
      <c r="T1774" s="246" t="s">
        <v>2562</v>
      </c>
      <c r="U1774" s="246" t="s">
        <v>237</v>
      </c>
      <c r="V1774" s="246" t="s">
        <v>2563</v>
      </c>
    </row>
    <row r="1775" spans="18:22" ht="15.75">
      <c r="R1775" s="245" t="s">
        <v>6864</v>
      </c>
      <c r="S1775" s="244" t="s">
        <v>6863</v>
      </c>
      <c r="T1775" s="246" t="s">
        <v>6865</v>
      </c>
      <c r="U1775" s="246" t="s">
        <v>237</v>
      </c>
      <c r="V1775" s="246" t="s">
        <v>6866</v>
      </c>
    </row>
    <row r="1776" spans="18:22" ht="15.75">
      <c r="R1776" s="245" t="s">
        <v>6868</v>
      </c>
      <c r="S1776" s="244" t="s">
        <v>6867</v>
      </c>
      <c r="T1776" s="246" t="s">
        <v>6869</v>
      </c>
      <c r="U1776" s="246" t="s">
        <v>237</v>
      </c>
      <c r="V1776" s="246" t="s">
        <v>6870</v>
      </c>
    </row>
    <row r="1777" spans="18:22" ht="15.75">
      <c r="R1777" s="245" t="s">
        <v>6872</v>
      </c>
      <c r="S1777" s="244" t="s">
        <v>6871</v>
      </c>
      <c r="T1777" s="246" t="s">
        <v>6873</v>
      </c>
      <c r="U1777" s="246" t="s">
        <v>237</v>
      </c>
      <c r="V1777" s="246" t="s">
        <v>6874</v>
      </c>
    </row>
    <row r="1778" spans="18:22" ht="15.75">
      <c r="R1778" s="245" t="s">
        <v>6876</v>
      </c>
      <c r="S1778" s="244" t="s">
        <v>6875</v>
      </c>
      <c r="T1778" s="246" t="s">
        <v>6877</v>
      </c>
      <c r="U1778" s="246" t="s">
        <v>237</v>
      </c>
      <c r="V1778" s="246" t="s">
        <v>6878</v>
      </c>
    </row>
    <row r="1779" spans="18:22" ht="15.75">
      <c r="R1779" s="245" t="s">
        <v>6880</v>
      </c>
      <c r="S1779" s="244" t="s">
        <v>6879</v>
      </c>
      <c r="T1779" s="246" t="s">
        <v>6881</v>
      </c>
      <c r="U1779" s="246" t="s">
        <v>237</v>
      </c>
      <c r="V1779" s="246" t="s">
        <v>6882</v>
      </c>
    </row>
    <row r="1780" spans="18:22" ht="15.75">
      <c r="R1780" s="245" t="s">
        <v>6884</v>
      </c>
      <c r="S1780" s="244" t="s">
        <v>6883</v>
      </c>
      <c r="T1780" s="246" t="s">
        <v>6885</v>
      </c>
      <c r="U1780" s="246" t="s">
        <v>237</v>
      </c>
      <c r="V1780" s="246" t="s">
        <v>6886</v>
      </c>
    </row>
    <row r="1781" spans="18:22" ht="15.75">
      <c r="R1781" s="245" t="s">
        <v>6888</v>
      </c>
      <c r="S1781" s="244" t="s">
        <v>6887</v>
      </c>
      <c r="T1781" s="246" t="s">
        <v>6889</v>
      </c>
      <c r="U1781" s="246" t="s">
        <v>237</v>
      </c>
      <c r="V1781" s="246" t="s">
        <v>6890</v>
      </c>
    </row>
    <row r="1782" spans="18:22" ht="15.75">
      <c r="R1782" s="245" t="s">
        <v>6892</v>
      </c>
      <c r="S1782" s="244" t="s">
        <v>6891</v>
      </c>
      <c r="T1782" s="246" t="s">
        <v>6893</v>
      </c>
      <c r="U1782" s="246" t="s">
        <v>237</v>
      </c>
      <c r="V1782" s="246" t="s">
        <v>6894</v>
      </c>
    </row>
    <row r="1783" spans="18:22" ht="15.75">
      <c r="R1783" s="245" t="s">
        <v>6896</v>
      </c>
      <c r="S1783" s="244" t="s">
        <v>6895</v>
      </c>
      <c r="T1783" s="246" t="s">
        <v>6897</v>
      </c>
      <c r="U1783" s="246" t="s">
        <v>237</v>
      </c>
      <c r="V1783" s="246" t="s">
        <v>6898</v>
      </c>
    </row>
    <row r="1784" spans="18:22" ht="15.75">
      <c r="R1784" s="245" t="s">
        <v>6900</v>
      </c>
      <c r="S1784" s="244" t="s">
        <v>6899</v>
      </c>
      <c r="T1784" s="246" t="s">
        <v>6901</v>
      </c>
      <c r="U1784" s="246" t="s">
        <v>237</v>
      </c>
      <c r="V1784" s="246" t="s">
        <v>6902</v>
      </c>
    </row>
    <row r="1785" spans="18:22" ht="15.75">
      <c r="R1785" s="245" t="s">
        <v>6904</v>
      </c>
      <c r="S1785" s="244" t="s">
        <v>6903</v>
      </c>
      <c r="T1785" s="246" t="s">
        <v>6905</v>
      </c>
      <c r="U1785" s="246" t="s">
        <v>237</v>
      </c>
      <c r="V1785" s="246" t="s">
        <v>6906</v>
      </c>
    </row>
    <row r="1786" spans="18:22" ht="15.75">
      <c r="R1786" s="245" t="s">
        <v>6908</v>
      </c>
      <c r="S1786" s="244" t="s">
        <v>6907</v>
      </c>
      <c r="T1786" s="246" t="s">
        <v>6909</v>
      </c>
      <c r="U1786" s="246" t="s">
        <v>237</v>
      </c>
      <c r="V1786" s="246" t="s">
        <v>6910</v>
      </c>
    </row>
    <row r="1787" spans="18:22" ht="15.75">
      <c r="R1787" s="245" t="s">
        <v>6912</v>
      </c>
      <c r="S1787" s="244" t="s">
        <v>6911</v>
      </c>
      <c r="T1787" s="246" t="s">
        <v>6913</v>
      </c>
      <c r="U1787" s="246" t="s">
        <v>237</v>
      </c>
      <c r="V1787" s="246" t="s">
        <v>6914</v>
      </c>
    </row>
    <row r="1788" spans="18:22" ht="15.75">
      <c r="R1788" s="245" t="s">
        <v>6916</v>
      </c>
      <c r="S1788" s="244" t="s">
        <v>6915</v>
      </c>
      <c r="T1788" s="246" t="s">
        <v>6917</v>
      </c>
      <c r="U1788" s="246" t="s">
        <v>237</v>
      </c>
      <c r="V1788" s="246" t="s">
        <v>6918</v>
      </c>
    </row>
    <row r="1789" spans="18:22" ht="15.75">
      <c r="R1789" s="245" t="s">
        <v>6920</v>
      </c>
      <c r="S1789" s="244" t="s">
        <v>6919</v>
      </c>
      <c r="T1789" s="246" t="s">
        <v>6921</v>
      </c>
      <c r="U1789" s="246" t="s">
        <v>237</v>
      </c>
      <c r="V1789" s="246" t="s">
        <v>6922</v>
      </c>
    </row>
    <row r="1790" spans="18:22" ht="15.75">
      <c r="R1790" s="245" t="s">
        <v>2781</v>
      </c>
      <c r="S1790" s="244" t="s">
        <v>6923</v>
      </c>
      <c r="T1790" s="246" t="s">
        <v>6924</v>
      </c>
      <c r="U1790" s="246" t="s">
        <v>237</v>
      </c>
      <c r="V1790" s="246" t="s">
        <v>6925</v>
      </c>
    </row>
    <row r="1791" spans="18:22" ht="15.75">
      <c r="R1791" s="245" t="s">
        <v>6927</v>
      </c>
      <c r="S1791" s="244" t="s">
        <v>6926</v>
      </c>
      <c r="T1791" s="246" t="s">
        <v>6928</v>
      </c>
      <c r="U1791" s="246" t="s">
        <v>237</v>
      </c>
      <c r="V1791" s="246" t="s">
        <v>6929</v>
      </c>
    </row>
    <row r="1792" spans="18:22" ht="15.75">
      <c r="R1792" s="245" t="s">
        <v>6931</v>
      </c>
      <c r="S1792" s="244" t="s">
        <v>6930</v>
      </c>
      <c r="T1792" s="246" t="s">
        <v>6932</v>
      </c>
      <c r="U1792" s="246" t="s">
        <v>237</v>
      </c>
      <c r="V1792" s="246" t="s">
        <v>2800</v>
      </c>
    </row>
    <row r="1793" spans="18:22" ht="15.75">
      <c r="R1793" s="245" t="s">
        <v>6934</v>
      </c>
      <c r="S1793" s="244" t="s">
        <v>6933</v>
      </c>
      <c r="T1793" s="246" t="s">
        <v>6935</v>
      </c>
      <c r="U1793" s="246" t="s">
        <v>237</v>
      </c>
      <c r="V1793" s="246" t="s">
        <v>2806</v>
      </c>
    </row>
    <row r="1794" spans="18:22" ht="15.75">
      <c r="R1794" s="245" t="s">
        <v>6937</v>
      </c>
      <c r="S1794" s="244" t="s">
        <v>6936</v>
      </c>
      <c r="T1794" s="246" t="s">
        <v>6938</v>
      </c>
      <c r="U1794" s="246" t="s">
        <v>237</v>
      </c>
      <c r="V1794" s="246" t="s">
        <v>2809</v>
      </c>
    </row>
    <row r="1795" spans="18:22" ht="15.75">
      <c r="R1795" s="245" t="s">
        <v>6940</v>
      </c>
      <c r="S1795" s="244" t="s">
        <v>6939</v>
      </c>
      <c r="T1795" s="246" t="s">
        <v>6941</v>
      </c>
      <c r="U1795" s="246" t="s">
        <v>237</v>
      </c>
      <c r="V1795" s="246" t="s">
        <v>6942</v>
      </c>
    </row>
    <row r="1796" spans="18:22" ht="15.75">
      <c r="R1796" s="245" t="s">
        <v>6944</v>
      </c>
      <c r="S1796" s="244" t="s">
        <v>6943</v>
      </c>
      <c r="T1796" s="246" t="s">
        <v>6945</v>
      </c>
      <c r="U1796" s="246" t="s">
        <v>237</v>
      </c>
      <c r="V1796" s="246" t="s">
        <v>6946</v>
      </c>
    </row>
    <row r="1797" spans="18:22" ht="15.75">
      <c r="R1797" s="245" t="s">
        <v>6948</v>
      </c>
      <c r="S1797" s="244" t="s">
        <v>6947</v>
      </c>
      <c r="T1797" s="246" t="s">
        <v>6949</v>
      </c>
      <c r="U1797" s="246" t="s">
        <v>237</v>
      </c>
      <c r="V1797" s="246" t="s">
        <v>6950</v>
      </c>
    </row>
    <row r="1798" spans="18:22" ht="15.75">
      <c r="R1798" s="245" t="s">
        <v>6952</v>
      </c>
      <c r="S1798" s="244" t="s">
        <v>6951</v>
      </c>
      <c r="T1798" s="246" t="s">
        <v>6953</v>
      </c>
      <c r="U1798" s="246" t="s">
        <v>237</v>
      </c>
      <c r="V1798" s="246" t="s">
        <v>6954</v>
      </c>
    </row>
    <row r="1799" spans="18:22" ht="15.75">
      <c r="R1799" s="245" t="s">
        <v>6956</v>
      </c>
      <c r="S1799" s="244" t="s">
        <v>6955</v>
      </c>
      <c r="T1799" s="246" t="s">
        <v>6957</v>
      </c>
      <c r="U1799" s="246" t="s">
        <v>237</v>
      </c>
      <c r="V1799" s="246" t="s">
        <v>6958</v>
      </c>
    </row>
    <row r="1800" spans="18:22" ht="15.75">
      <c r="R1800" s="245" t="s">
        <v>6960</v>
      </c>
      <c r="S1800" s="244" t="s">
        <v>6959</v>
      </c>
      <c r="T1800" s="246" t="s">
        <v>6961</v>
      </c>
      <c r="U1800" s="246" t="s">
        <v>237</v>
      </c>
      <c r="V1800" s="246" t="s">
        <v>6962</v>
      </c>
    </row>
    <row r="1801" spans="18:22" ht="15.75">
      <c r="R1801" s="245" t="s">
        <v>6964</v>
      </c>
      <c r="S1801" s="244" t="s">
        <v>6963</v>
      </c>
      <c r="T1801" s="246" t="s">
        <v>6965</v>
      </c>
      <c r="U1801" s="246" t="s">
        <v>237</v>
      </c>
      <c r="V1801" s="246" t="s">
        <v>6966</v>
      </c>
    </row>
    <row r="1802" spans="18:22" ht="15.75">
      <c r="R1802" s="245" t="s">
        <v>6968</v>
      </c>
      <c r="S1802" s="244" t="s">
        <v>6967</v>
      </c>
      <c r="T1802" s="246" t="s">
        <v>6969</v>
      </c>
      <c r="U1802" s="246" t="s">
        <v>237</v>
      </c>
      <c r="V1802" s="246" t="s">
        <v>6970</v>
      </c>
    </row>
    <row r="1803" spans="18:22" ht="15.75">
      <c r="R1803" s="245" t="s">
        <v>6972</v>
      </c>
      <c r="S1803" s="244" t="s">
        <v>6971</v>
      </c>
      <c r="T1803" s="246" t="s">
        <v>6973</v>
      </c>
      <c r="U1803" s="246" t="s">
        <v>237</v>
      </c>
      <c r="V1803" s="246" t="s">
        <v>6974</v>
      </c>
    </row>
    <row r="1804" spans="18:22" ht="15.75">
      <c r="R1804" s="245" t="s">
        <v>6976</v>
      </c>
      <c r="S1804" s="244" t="s">
        <v>6975</v>
      </c>
      <c r="T1804" s="246" t="s">
        <v>3358</v>
      </c>
      <c r="U1804" s="246" t="s">
        <v>237</v>
      </c>
      <c r="V1804" s="246" t="s">
        <v>3359</v>
      </c>
    </row>
    <row r="1805" spans="18:22" ht="15.75">
      <c r="R1805" s="245" t="s">
        <v>6978</v>
      </c>
      <c r="S1805" s="244" t="s">
        <v>6977</v>
      </c>
      <c r="T1805" s="246" t="s">
        <v>6979</v>
      </c>
      <c r="U1805" s="246" t="s">
        <v>237</v>
      </c>
      <c r="V1805" s="246" t="s">
        <v>6980</v>
      </c>
    </row>
    <row r="1806" spans="18:22" ht="15.75">
      <c r="R1806" s="245" t="s">
        <v>6982</v>
      </c>
      <c r="S1806" s="244" t="s">
        <v>6981</v>
      </c>
      <c r="T1806" s="246" t="s">
        <v>6983</v>
      </c>
      <c r="U1806" s="246" t="s">
        <v>237</v>
      </c>
      <c r="V1806" s="246" t="s">
        <v>6984</v>
      </c>
    </row>
    <row r="1807" spans="18:22" ht="15.75">
      <c r="R1807" s="245" t="s">
        <v>3369</v>
      </c>
      <c r="S1807" s="244" t="s">
        <v>6985</v>
      </c>
      <c r="T1807" s="246" t="s">
        <v>6986</v>
      </c>
      <c r="U1807" s="246" t="s">
        <v>237</v>
      </c>
      <c r="V1807" s="246" t="s">
        <v>6987</v>
      </c>
    </row>
    <row r="1808" spans="18:22" ht="15.75">
      <c r="R1808" s="245" t="s">
        <v>3399</v>
      </c>
      <c r="S1808" s="244" t="s">
        <v>6988</v>
      </c>
      <c r="T1808" s="246" t="s">
        <v>6989</v>
      </c>
      <c r="U1808" s="246" t="s">
        <v>237</v>
      </c>
      <c r="V1808" s="246" t="s">
        <v>6990</v>
      </c>
    </row>
    <row r="1809" spans="18:22" ht="15.75">
      <c r="R1809" s="245" t="s">
        <v>6992</v>
      </c>
      <c r="S1809" s="244" t="s">
        <v>6991</v>
      </c>
      <c r="T1809" s="246" t="s">
        <v>6993</v>
      </c>
      <c r="U1809" s="246" t="s">
        <v>237</v>
      </c>
      <c r="V1809" s="246" t="s">
        <v>6994</v>
      </c>
    </row>
    <row r="1810" spans="18:22" ht="15.75">
      <c r="R1810" s="245" t="s">
        <v>6996</v>
      </c>
      <c r="S1810" s="244" t="s">
        <v>6995</v>
      </c>
      <c r="T1810" s="246" t="s">
        <v>6997</v>
      </c>
      <c r="U1810" s="246" t="s">
        <v>237</v>
      </c>
      <c r="V1810" s="246" t="s">
        <v>6998</v>
      </c>
    </row>
    <row r="1811" spans="18:22" ht="15.75">
      <c r="R1811" s="245" t="s">
        <v>7000</v>
      </c>
      <c r="S1811" s="244" t="s">
        <v>6999</v>
      </c>
      <c r="T1811" s="246" t="s">
        <v>278</v>
      </c>
      <c r="U1811" s="246" t="s">
        <v>237</v>
      </c>
      <c r="V1811" s="246" t="s">
        <v>279</v>
      </c>
    </row>
    <row r="1812" spans="18:22" ht="15.75">
      <c r="R1812" s="245" t="s">
        <v>7002</v>
      </c>
      <c r="S1812" s="244" t="s">
        <v>7001</v>
      </c>
      <c r="T1812" s="246" t="s">
        <v>7003</v>
      </c>
      <c r="U1812" s="246" t="s">
        <v>237</v>
      </c>
      <c r="V1812" s="246" t="s">
        <v>7004</v>
      </c>
    </row>
    <row r="1813" spans="18:22" ht="15.75">
      <c r="R1813" s="245" t="s">
        <v>7006</v>
      </c>
      <c r="S1813" s="244" t="s">
        <v>7005</v>
      </c>
      <c r="T1813" s="246" t="s">
        <v>594</v>
      </c>
      <c r="U1813" s="246" t="s">
        <v>237</v>
      </c>
      <c r="V1813" s="246" t="s">
        <v>595</v>
      </c>
    </row>
    <row r="1814" spans="18:22" ht="15.75">
      <c r="R1814" s="245" t="s">
        <v>7008</v>
      </c>
      <c r="S1814" s="244" t="s">
        <v>7007</v>
      </c>
      <c r="T1814" s="246" t="s">
        <v>362</v>
      </c>
      <c r="U1814" s="246" t="s">
        <v>237</v>
      </c>
      <c r="V1814" s="246" t="s">
        <v>363</v>
      </c>
    </row>
    <row r="1815" spans="18:22" ht="15.75">
      <c r="R1815" s="245" t="s">
        <v>7010</v>
      </c>
      <c r="S1815" s="244" t="s">
        <v>7009</v>
      </c>
      <c r="T1815" s="246" t="s">
        <v>450</v>
      </c>
      <c r="U1815" s="246" t="s">
        <v>237</v>
      </c>
      <c r="V1815" s="246" t="s">
        <v>451</v>
      </c>
    </row>
    <row r="1816" spans="18:22" ht="15.75">
      <c r="R1816" s="245" t="s">
        <v>7012</v>
      </c>
      <c r="S1816" s="244" t="s">
        <v>7011</v>
      </c>
      <c r="T1816" s="246" t="s">
        <v>7013</v>
      </c>
      <c r="U1816" s="246" t="s">
        <v>237</v>
      </c>
      <c r="V1816" s="246" t="s">
        <v>7014</v>
      </c>
    </row>
    <row r="1817" spans="18:22" ht="15.75">
      <c r="R1817" s="245" t="s">
        <v>7016</v>
      </c>
      <c r="S1817" s="244" t="s">
        <v>7015</v>
      </c>
      <c r="T1817" s="246" t="s">
        <v>7017</v>
      </c>
      <c r="U1817" s="246" t="s">
        <v>237</v>
      </c>
      <c r="V1817" s="246" t="s">
        <v>7018</v>
      </c>
    </row>
    <row r="1818" spans="18:22" ht="15.75">
      <c r="R1818" s="245" t="s">
        <v>7020</v>
      </c>
      <c r="S1818" s="244" t="s">
        <v>7019</v>
      </c>
      <c r="T1818" s="246" t="s">
        <v>530</v>
      </c>
      <c r="U1818" s="246" t="s">
        <v>237</v>
      </c>
      <c r="V1818" s="246" t="s">
        <v>531</v>
      </c>
    </row>
    <row r="1819" spans="18:22" ht="15.75">
      <c r="R1819" s="245" t="s">
        <v>7022</v>
      </c>
      <c r="S1819" s="244" t="s">
        <v>7021</v>
      </c>
      <c r="T1819" s="246" t="s">
        <v>7023</v>
      </c>
      <c r="U1819" s="246" t="s">
        <v>237</v>
      </c>
      <c r="V1819" s="246" t="s">
        <v>7024</v>
      </c>
    </row>
    <row r="1820" spans="18:22" ht="15.75">
      <c r="R1820" s="245" t="s">
        <v>7026</v>
      </c>
      <c r="S1820" s="244" t="s">
        <v>7025</v>
      </c>
      <c r="T1820" s="246" t="s">
        <v>7027</v>
      </c>
      <c r="U1820" s="246" t="s">
        <v>237</v>
      </c>
      <c r="V1820" s="246" t="s">
        <v>7028</v>
      </c>
    </row>
    <row r="1821" spans="18:22" ht="15.75">
      <c r="R1821" s="245" t="s">
        <v>7030</v>
      </c>
      <c r="S1821" s="244" t="s">
        <v>7029</v>
      </c>
      <c r="T1821" s="246" t="s">
        <v>7031</v>
      </c>
      <c r="U1821" s="246" t="s">
        <v>237</v>
      </c>
      <c r="V1821" s="246" t="s">
        <v>7032</v>
      </c>
    </row>
    <row r="1822" spans="18:22" ht="15.75">
      <c r="R1822" s="245" t="s">
        <v>7034</v>
      </c>
      <c r="S1822" s="244" t="s">
        <v>7033</v>
      </c>
      <c r="T1822" s="246" t="s">
        <v>7035</v>
      </c>
      <c r="U1822" s="246" t="s">
        <v>237</v>
      </c>
      <c r="V1822" s="246" t="s">
        <v>7036</v>
      </c>
    </row>
    <row r="1823" spans="18:22" ht="15.75">
      <c r="R1823" s="245" t="s">
        <v>7038</v>
      </c>
      <c r="S1823" s="244" t="s">
        <v>7037</v>
      </c>
      <c r="T1823" s="246" t="s">
        <v>7039</v>
      </c>
      <c r="U1823" s="246" t="s">
        <v>237</v>
      </c>
      <c r="V1823" s="246" t="s">
        <v>7040</v>
      </c>
    </row>
    <row r="1824" spans="18:22" ht="15.75">
      <c r="R1824" s="245" t="s">
        <v>7042</v>
      </c>
      <c r="S1824" s="244" t="s">
        <v>7041</v>
      </c>
      <c r="T1824" s="246" t="s">
        <v>7043</v>
      </c>
      <c r="U1824" s="246" t="s">
        <v>237</v>
      </c>
      <c r="V1824" s="246" t="s">
        <v>7044</v>
      </c>
    </row>
    <row r="1825" spans="18:22" ht="15.75">
      <c r="R1825" s="245" t="s">
        <v>7046</v>
      </c>
      <c r="S1825" s="244" t="s">
        <v>7045</v>
      </c>
      <c r="T1825" s="246" t="s">
        <v>7047</v>
      </c>
      <c r="U1825" s="246" t="s">
        <v>237</v>
      </c>
      <c r="V1825" s="246" t="s">
        <v>7048</v>
      </c>
    </row>
    <row r="1826" spans="18:22" ht="15.75">
      <c r="R1826" s="245" t="s">
        <v>7050</v>
      </c>
      <c r="S1826" s="244" t="s">
        <v>7049</v>
      </c>
      <c r="T1826" s="246" t="s">
        <v>7051</v>
      </c>
      <c r="U1826" s="246" t="s">
        <v>237</v>
      </c>
      <c r="V1826" s="246" t="s">
        <v>7052</v>
      </c>
    </row>
    <row r="1827" spans="18:22" ht="15.75">
      <c r="R1827" s="245" t="s">
        <v>7054</v>
      </c>
      <c r="S1827" s="244" t="s">
        <v>7053</v>
      </c>
      <c r="T1827" s="246" t="s">
        <v>7055</v>
      </c>
      <c r="U1827" s="246" t="s">
        <v>237</v>
      </c>
      <c r="V1827" s="246" t="s">
        <v>7056</v>
      </c>
    </row>
    <row r="1828" spans="18:22" ht="15.75">
      <c r="R1828" s="245" t="s">
        <v>7058</v>
      </c>
      <c r="S1828" s="244" t="s">
        <v>7057</v>
      </c>
      <c r="T1828" s="246" t="s">
        <v>7059</v>
      </c>
      <c r="U1828" s="246" t="s">
        <v>237</v>
      </c>
      <c r="V1828" s="246" t="s">
        <v>7060</v>
      </c>
    </row>
    <row r="1829" spans="18:22" ht="15.75">
      <c r="R1829" s="245" t="s">
        <v>7062</v>
      </c>
      <c r="S1829" s="244" t="s">
        <v>7061</v>
      </c>
      <c r="T1829" s="246" t="s">
        <v>7063</v>
      </c>
      <c r="U1829" s="246" t="s">
        <v>237</v>
      </c>
      <c r="V1829" s="246" t="s">
        <v>7064</v>
      </c>
    </row>
    <row r="1830" spans="18:22" ht="15.75">
      <c r="R1830" s="245" t="s">
        <v>7066</v>
      </c>
      <c r="S1830" s="244" t="s">
        <v>7065</v>
      </c>
      <c r="T1830" s="246" t="s">
        <v>7067</v>
      </c>
      <c r="U1830" s="246" t="s">
        <v>237</v>
      </c>
      <c r="V1830" s="246" t="s">
        <v>7068</v>
      </c>
    </row>
    <row r="1831" spans="18:22" ht="15.75">
      <c r="R1831" s="245" t="s">
        <v>7070</v>
      </c>
      <c r="S1831" s="244" t="s">
        <v>7069</v>
      </c>
      <c r="T1831" s="246" t="s">
        <v>7071</v>
      </c>
      <c r="U1831" s="246" t="s">
        <v>237</v>
      </c>
      <c r="V1831" s="246" t="s">
        <v>7072</v>
      </c>
    </row>
    <row r="1832" spans="18:22" ht="15.75">
      <c r="R1832" s="245" t="s">
        <v>7074</v>
      </c>
      <c r="S1832" s="244" t="s">
        <v>7073</v>
      </c>
      <c r="T1832" s="246" t="s">
        <v>7075</v>
      </c>
      <c r="U1832" s="246" t="s">
        <v>237</v>
      </c>
      <c r="V1832" s="246" t="s">
        <v>7076</v>
      </c>
    </row>
    <row r="1833" spans="18:22" ht="15.75">
      <c r="R1833" s="245" t="s">
        <v>7078</v>
      </c>
      <c r="S1833" s="244" t="s">
        <v>7077</v>
      </c>
      <c r="T1833" s="246" t="s">
        <v>7079</v>
      </c>
      <c r="U1833" s="246" t="s">
        <v>237</v>
      </c>
      <c r="V1833" s="246" t="s">
        <v>7080</v>
      </c>
    </row>
    <row r="1834" spans="18:22" ht="15.75">
      <c r="R1834" s="245" t="s">
        <v>7082</v>
      </c>
      <c r="S1834" s="244" t="s">
        <v>7081</v>
      </c>
      <c r="T1834" s="246" t="s">
        <v>1260</v>
      </c>
      <c r="U1834" s="246" t="s">
        <v>237</v>
      </c>
      <c r="V1834" s="246" t="s">
        <v>1261</v>
      </c>
    </row>
    <row r="1835" spans="18:22" ht="15.75">
      <c r="R1835" s="245" t="s">
        <v>5102</v>
      </c>
      <c r="S1835" s="244" t="s">
        <v>7083</v>
      </c>
      <c r="T1835" s="246" t="s">
        <v>5103</v>
      </c>
      <c r="U1835" s="246" t="s">
        <v>237</v>
      </c>
      <c r="V1835" s="246" t="s">
        <v>5104</v>
      </c>
    </row>
    <row r="1836" spans="18:22" ht="15.75">
      <c r="R1836" s="245" t="s">
        <v>7085</v>
      </c>
      <c r="S1836" s="244" t="s">
        <v>7084</v>
      </c>
      <c r="T1836" s="246" t="s">
        <v>7086</v>
      </c>
      <c r="U1836" s="246" t="s">
        <v>237</v>
      </c>
      <c r="V1836" s="246" t="s">
        <v>7087</v>
      </c>
    </row>
    <row r="1837" spans="18:22" ht="15.75">
      <c r="R1837" s="245" t="s">
        <v>7089</v>
      </c>
      <c r="S1837" s="244" t="s">
        <v>7088</v>
      </c>
      <c r="T1837" s="246" t="s">
        <v>1404</v>
      </c>
      <c r="U1837" s="246" t="s">
        <v>237</v>
      </c>
      <c r="V1837" s="246" t="s">
        <v>1405</v>
      </c>
    </row>
    <row r="1838" spans="18:22" ht="15.75">
      <c r="R1838" s="245" t="s">
        <v>7091</v>
      </c>
      <c r="S1838" s="244" t="s">
        <v>7090</v>
      </c>
      <c r="T1838" s="246" t="s">
        <v>1424</v>
      </c>
      <c r="U1838" s="246" t="s">
        <v>237</v>
      </c>
      <c r="V1838" s="246" t="s">
        <v>1425</v>
      </c>
    </row>
    <row r="1839" spans="18:22" ht="15.75">
      <c r="R1839" s="245" t="s">
        <v>7093</v>
      </c>
      <c r="S1839" s="244" t="s">
        <v>7092</v>
      </c>
      <c r="T1839" s="246" t="s">
        <v>7094</v>
      </c>
      <c r="U1839" s="246" t="s">
        <v>237</v>
      </c>
      <c r="V1839" s="246" t="s">
        <v>7095</v>
      </c>
    </row>
    <row r="1840" spans="18:22" ht="15.75">
      <c r="R1840" s="245" t="s">
        <v>7097</v>
      </c>
      <c r="S1840" s="244" t="s">
        <v>7096</v>
      </c>
      <c r="T1840" s="246" t="s">
        <v>7098</v>
      </c>
      <c r="U1840" s="246" t="s">
        <v>237</v>
      </c>
      <c r="V1840" s="246" t="s">
        <v>7099</v>
      </c>
    </row>
    <row r="1841" spans="18:22" ht="15.75">
      <c r="R1841" s="245" t="s">
        <v>7101</v>
      </c>
      <c r="S1841" s="244" t="s">
        <v>7100</v>
      </c>
      <c r="T1841" s="246" t="s">
        <v>7102</v>
      </c>
      <c r="U1841" s="246" t="s">
        <v>237</v>
      </c>
      <c r="V1841" s="246" t="s">
        <v>7103</v>
      </c>
    </row>
    <row r="1842" spans="18:22" ht="15.75">
      <c r="R1842" s="245" t="s">
        <v>2011</v>
      </c>
      <c r="S1842" s="244" t="s">
        <v>7104</v>
      </c>
      <c r="T1842" s="246" t="s">
        <v>6821</v>
      </c>
      <c r="U1842" s="246" t="s">
        <v>237</v>
      </c>
      <c r="V1842" s="246" t="s">
        <v>6822</v>
      </c>
    </row>
    <row r="1843" spans="18:22" ht="15.75">
      <c r="R1843" s="245" t="s">
        <v>7106</v>
      </c>
      <c r="S1843" s="244" t="s">
        <v>7105</v>
      </c>
      <c r="T1843" s="246" t="s">
        <v>1008</v>
      </c>
      <c r="U1843" s="246" t="s">
        <v>237</v>
      </c>
      <c r="V1843" s="246" t="s">
        <v>1009</v>
      </c>
    </row>
    <row r="1844" spans="18:22" ht="15.75">
      <c r="R1844" s="245" t="s">
        <v>7108</v>
      </c>
      <c r="S1844" s="244" t="s">
        <v>7107</v>
      </c>
      <c r="T1844" s="246" t="s">
        <v>7109</v>
      </c>
      <c r="U1844" s="246" t="s">
        <v>237</v>
      </c>
      <c r="V1844" s="246" t="s">
        <v>7110</v>
      </c>
    </row>
    <row r="1845" spans="18:22" ht="15.75">
      <c r="R1845" s="245" t="s">
        <v>7112</v>
      </c>
      <c r="S1845" s="244" t="s">
        <v>7111</v>
      </c>
      <c r="T1845" s="246" t="s">
        <v>7113</v>
      </c>
      <c r="U1845" s="246" t="s">
        <v>237</v>
      </c>
      <c r="V1845" s="246" t="s">
        <v>7114</v>
      </c>
    </row>
    <row r="1846" spans="18:22" ht="15.75">
      <c r="R1846" s="245" t="s">
        <v>7116</v>
      </c>
      <c r="S1846" s="244" t="s">
        <v>7115</v>
      </c>
      <c r="T1846" s="246" t="s">
        <v>7117</v>
      </c>
      <c r="U1846" s="246" t="s">
        <v>237</v>
      </c>
      <c r="V1846" s="246" t="s">
        <v>7118</v>
      </c>
    </row>
    <row r="1847" spans="18:22" ht="15.75">
      <c r="R1847" s="245" t="s">
        <v>7120</v>
      </c>
      <c r="S1847" s="244" t="s">
        <v>7119</v>
      </c>
      <c r="T1847" s="246" t="s">
        <v>7121</v>
      </c>
      <c r="U1847" s="246" t="s">
        <v>237</v>
      </c>
      <c r="V1847" s="246" t="s">
        <v>7122</v>
      </c>
    </row>
    <row r="1848" spans="18:22" ht="15.75">
      <c r="R1848" s="245" t="s">
        <v>7124</v>
      </c>
      <c r="S1848" s="244" t="s">
        <v>7123</v>
      </c>
      <c r="T1848" s="246" t="s">
        <v>938</v>
      </c>
      <c r="U1848" s="246" t="s">
        <v>237</v>
      </c>
      <c r="V1848" s="246" t="s">
        <v>939</v>
      </c>
    </row>
    <row r="1849" spans="18:22" ht="15.75">
      <c r="R1849" s="245" t="s">
        <v>7126</v>
      </c>
      <c r="S1849" s="244" t="s">
        <v>7125</v>
      </c>
      <c r="T1849" s="246" t="s">
        <v>746</v>
      </c>
      <c r="U1849" s="246" t="s">
        <v>237</v>
      </c>
      <c r="V1849" s="246" t="s">
        <v>747</v>
      </c>
    </row>
    <row r="1850" spans="18:22" ht="15.75">
      <c r="R1850" s="245" t="s">
        <v>7128</v>
      </c>
      <c r="S1850" s="244" t="s">
        <v>7127</v>
      </c>
      <c r="T1850" s="246" t="s">
        <v>7129</v>
      </c>
      <c r="U1850" s="246" t="s">
        <v>237</v>
      </c>
      <c r="V1850" s="246" t="s">
        <v>7130</v>
      </c>
    </row>
    <row r="1851" spans="18:22" ht="15.75">
      <c r="R1851" s="245" t="s">
        <v>7132</v>
      </c>
      <c r="S1851" s="244" t="s">
        <v>7131</v>
      </c>
      <c r="T1851" s="246" t="s">
        <v>7133</v>
      </c>
      <c r="U1851" s="246" t="s">
        <v>237</v>
      </c>
      <c r="V1851" s="246" t="s">
        <v>7134</v>
      </c>
    </row>
    <row r="1852" spans="18:22" ht="15.75">
      <c r="R1852" s="245" t="s">
        <v>7136</v>
      </c>
      <c r="S1852" s="244" t="s">
        <v>7135</v>
      </c>
      <c r="T1852" s="246" t="s">
        <v>7137</v>
      </c>
      <c r="U1852" s="246" t="s">
        <v>237</v>
      </c>
      <c r="V1852" s="246" t="s">
        <v>7138</v>
      </c>
    </row>
    <row r="1853" spans="18:22" ht="15.75">
      <c r="R1853" s="245" t="s">
        <v>7140</v>
      </c>
      <c r="S1853" s="244" t="s">
        <v>7139</v>
      </c>
      <c r="T1853" s="246" t="s">
        <v>7141</v>
      </c>
      <c r="U1853" s="246" t="s">
        <v>237</v>
      </c>
      <c r="V1853" s="246" t="s">
        <v>7142</v>
      </c>
    </row>
    <row r="1854" spans="18:22" ht="15.75">
      <c r="R1854" s="245" t="s">
        <v>7144</v>
      </c>
      <c r="S1854" s="244" t="s">
        <v>7143</v>
      </c>
      <c r="T1854" s="246" t="s">
        <v>7145</v>
      </c>
      <c r="U1854" s="246" t="s">
        <v>237</v>
      </c>
      <c r="V1854" s="246" t="s">
        <v>7146</v>
      </c>
    </row>
    <row r="1855" spans="18:22" ht="15.75">
      <c r="R1855" s="245" t="s">
        <v>7148</v>
      </c>
      <c r="S1855" s="244" t="s">
        <v>7147</v>
      </c>
      <c r="T1855" s="246" t="s">
        <v>7149</v>
      </c>
      <c r="U1855" s="246" t="s">
        <v>237</v>
      </c>
      <c r="V1855" s="246" t="s">
        <v>7150</v>
      </c>
    </row>
    <row r="1856" spans="18:22" ht="15.75">
      <c r="R1856" s="245" t="s">
        <v>7152</v>
      </c>
      <c r="S1856" s="244" t="s">
        <v>7151</v>
      </c>
      <c r="T1856" s="246" t="s">
        <v>7153</v>
      </c>
      <c r="U1856" s="246" t="s">
        <v>237</v>
      </c>
      <c r="V1856" s="246" t="s">
        <v>7154</v>
      </c>
    </row>
    <row r="1857" spans="18:22" ht="15.75">
      <c r="R1857" s="245" t="s">
        <v>7156</v>
      </c>
      <c r="S1857" s="244" t="s">
        <v>7155</v>
      </c>
      <c r="T1857" s="246" t="s">
        <v>7157</v>
      </c>
      <c r="U1857" s="246" t="s">
        <v>237</v>
      </c>
      <c r="V1857" s="246" t="s">
        <v>7158</v>
      </c>
    </row>
    <row r="1858" spans="18:22" ht="15.75">
      <c r="R1858" s="245" t="s">
        <v>7160</v>
      </c>
      <c r="S1858" s="244" t="s">
        <v>7159</v>
      </c>
      <c r="T1858" s="246" t="s">
        <v>7161</v>
      </c>
      <c r="U1858" s="246" t="s">
        <v>237</v>
      </c>
      <c r="V1858" s="246" t="s">
        <v>7162</v>
      </c>
    </row>
    <row r="1859" spans="18:22" ht="15.75">
      <c r="R1859" s="245" t="s">
        <v>7164</v>
      </c>
      <c r="S1859" s="244" t="s">
        <v>7163</v>
      </c>
      <c r="T1859" s="246" t="s">
        <v>7165</v>
      </c>
      <c r="U1859" s="246" t="s">
        <v>237</v>
      </c>
      <c r="V1859" s="246" t="s">
        <v>7166</v>
      </c>
    </row>
    <row r="1860" spans="18:22" ht="15.75">
      <c r="R1860" s="245" t="s">
        <v>7168</v>
      </c>
      <c r="S1860" s="244" t="s">
        <v>7167</v>
      </c>
      <c r="T1860" s="246" t="s">
        <v>7169</v>
      </c>
      <c r="U1860" s="246" t="s">
        <v>237</v>
      </c>
      <c r="V1860" s="246" t="s">
        <v>7170</v>
      </c>
    </row>
    <row r="1861" spans="18:22" ht="15.75">
      <c r="R1861" s="245" t="s">
        <v>7172</v>
      </c>
      <c r="S1861" s="244" t="s">
        <v>7171</v>
      </c>
      <c r="T1861" s="246" t="s">
        <v>7173</v>
      </c>
      <c r="U1861" s="246" t="s">
        <v>237</v>
      </c>
      <c r="V1861" s="246" t="s">
        <v>7174</v>
      </c>
    </row>
    <row r="1862" spans="18:22" ht="15.75">
      <c r="R1862" s="245" t="s">
        <v>7176</v>
      </c>
      <c r="S1862" s="244" t="s">
        <v>7175</v>
      </c>
      <c r="T1862" s="246" t="s">
        <v>7177</v>
      </c>
      <c r="U1862" s="246" t="s">
        <v>237</v>
      </c>
      <c r="V1862" s="246" t="s">
        <v>7178</v>
      </c>
    </row>
    <row r="1863" spans="18:22" ht="15.75">
      <c r="R1863" s="245" t="s">
        <v>7180</v>
      </c>
      <c r="S1863" s="244" t="s">
        <v>7179</v>
      </c>
      <c r="T1863" s="246" t="s">
        <v>7181</v>
      </c>
      <c r="U1863" s="246" t="s">
        <v>237</v>
      </c>
      <c r="V1863" s="246" t="s">
        <v>7182</v>
      </c>
    </row>
    <row r="1864" spans="18:22" ht="15.75">
      <c r="R1864" s="245" t="s">
        <v>7184</v>
      </c>
      <c r="S1864" s="244" t="s">
        <v>7183</v>
      </c>
      <c r="T1864" s="246" t="s">
        <v>7185</v>
      </c>
      <c r="U1864" s="246" t="s">
        <v>237</v>
      </c>
      <c r="V1864" s="246" t="s">
        <v>7186</v>
      </c>
    </row>
    <row r="1865" spans="18:22" ht="15.75">
      <c r="R1865" s="245" t="s">
        <v>7188</v>
      </c>
      <c r="S1865" s="244" t="s">
        <v>7187</v>
      </c>
      <c r="T1865" s="246" t="s">
        <v>7189</v>
      </c>
      <c r="U1865" s="246" t="s">
        <v>237</v>
      </c>
      <c r="V1865" s="246" t="s">
        <v>7190</v>
      </c>
    </row>
    <row r="1866" spans="18:22" ht="15.75">
      <c r="R1866" s="245" t="s">
        <v>7192</v>
      </c>
      <c r="S1866" s="244" t="s">
        <v>7191</v>
      </c>
      <c r="T1866" s="246" t="s">
        <v>7193</v>
      </c>
      <c r="U1866" s="246" t="s">
        <v>237</v>
      </c>
      <c r="V1866" s="246" t="s">
        <v>7194</v>
      </c>
    </row>
    <row r="1867" spans="18:22" ht="15.75">
      <c r="R1867" s="245" t="s">
        <v>7196</v>
      </c>
      <c r="S1867" s="244" t="s">
        <v>7195</v>
      </c>
      <c r="T1867" s="246" t="s">
        <v>7197</v>
      </c>
      <c r="U1867" s="246" t="s">
        <v>237</v>
      </c>
      <c r="V1867" s="246" t="s">
        <v>7198</v>
      </c>
    </row>
    <row r="1868" spans="18:22" ht="15.75">
      <c r="R1868" s="245" t="s">
        <v>7200</v>
      </c>
      <c r="S1868" s="244" t="s">
        <v>7199</v>
      </c>
      <c r="T1868" s="246" t="s">
        <v>7201</v>
      </c>
      <c r="U1868" s="246" t="s">
        <v>237</v>
      </c>
      <c r="V1868" s="246" t="s">
        <v>7202</v>
      </c>
    </row>
    <row r="1869" spans="18:22" ht="15.75">
      <c r="R1869" s="245" t="s">
        <v>7204</v>
      </c>
      <c r="S1869" s="244" t="s">
        <v>7203</v>
      </c>
      <c r="T1869" s="246" t="s">
        <v>7205</v>
      </c>
      <c r="U1869" s="246" t="s">
        <v>237</v>
      </c>
      <c r="V1869" s="246" t="s">
        <v>7206</v>
      </c>
    </row>
    <row r="1870" spans="18:22" ht="15.75">
      <c r="R1870" s="245" t="s">
        <v>7208</v>
      </c>
      <c r="S1870" s="244" t="s">
        <v>7207</v>
      </c>
      <c r="T1870" s="246" t="s">
        <v>7209</v>
      </c>
      <c r="U1870" s="246" t="s">
        <v>237</v>
      </c>
      <c r="V1870" s="246" t="s">
        <v>7210</v>
      </c>
    </row>
    <row r="1871" spans="18:22" ht="15.75">
      <c r="R1871" s="245" t="s">
        <v>7212</v>
      </c>
      <c r="S1871" s="244" t="s">
        <v>7211</v>
      </c>
      <c r="T1871" s="246" t="s">
        <v>7213</v>
      </c>
      <c r="U1871" s="246" t="s">
        <v>237</v>
      </c>
      <c r="V1871" s="246" t="s">
        <v>7214</v>
      </c>
    </row>
    <row r="1872" spans="18:22" ht="15.75">
      <c r="R1872" s="245" t="s">
        <v>7216</v>
      </c>
      <c r="S1872" s="244" t="s">
        <v>7215</v>
      </c>
      <c r="T1872" s="246" t="s">
        <v>7217</v>
      </c>
      <c r="U1872" s="246" t="s">
        <v>237</v>
      </c>
      <c r="V1872" s="246" t="s">
        <v>7218</v>
      </c>
    </row>
    <row r="1873" spans="18:22" ht="15.75">
      <c r="R1873" s="245" t="s">
        <v>7220</v>
      </c>
      <c r="S1873" s="244" t="s">
        <v>7219</v>
      </c>
      <c r="T1873" s="246" t="s">
        <v>7221</v>
      </c>
      <c r="U1873" s="246" t="s">
        <v>237</v>
      </c>
      <c r="V1873" s="246" t="s">
        <v>7222</v>
      </c>
    </row>
    <row r="1874" spans="18:22" ht="15.75">
      <c r="R1874" s="245" t="s">
        <v>7224</v>
      </c>
      <c r="S1874" s="244" t="s">
        <v>7223</v>
      </c>
      <c r="T1874" s="246" t="s">
        <v>7225</v>
      </c>
      <c r="U1874" s="246" t="s">
        <v>237</v>
      </c>
      <c r="V1874" s="246" t="s">
        <v>7226</v>
      </c>
    </row>
    <row r="1875" spans="18:22" ht="15.75">
      <c r="R1875" s="245" t="s">
        <v>7228</v>
      </c>
      <c r="S1875" s="244" t="s">
        <v>7227</v>
      </c>
      <c r="T1875" s="246" t="s">
        <v>7229</v>
      </c>
      <c r="U1875" s="246" t="s">
        <v>237</v>
      </c>
      <c r="V1875" s="246" t="s">
        <v>7230</v>
      </c>
    </row>
    <row r="1876" spans="18:22" ht="15.75">
      <c r="R1876" s="245" t="s">
        <v>7232</v>
      </c>
      <c r="S1876" s="244" t="s">
        <v>7231</v>
      </c>
      <c r="T1876" s="246" t="s">
        <v>7233</v>
      </c>
      <c r="U1876" s="246" t="s">
        <v>237</v>
      </c>
      <c r="V1876" s="246" t="s">
        <v>7234</v>
      </c>
    </row>
    <row r="1877" spans="18:22" ht="15.75">
      <c r="R1877" s="245" t="s">
        <v>7236</v>
      </c>
      <c r="S1877" s="244" t="s">
        <v>7235</v>
      </c>
      <c r="T1877" s="246" t="s">
        <v>7237</v>
      </c>
      <c r="U1877" s="246" t="s">
        <v>237</v>
      </c>
      <c r="V1877" s="246" t="s">
        <v>7238</v>
      </c>
    </row>
    <row r="1878" spans="18:22" ht="15.75">
      <c r="R1878" s="245" t="s">
        <v>7240</v>
      </c>
      <c r="S1878" s="244" t="s">
        <v>7239</v>
      </c>
      <c r="T1878" s="246" t="s">
        <v>7241</v>
      </c>
      <c r="U1878" s="246" t="s">
        <v>237</v>
      </c>
      <c r="V1878" s="246" t="s">
        <v>7242</v>
      </c>
    </row>
    <row r="1879" spans="18:22" ht="15.75">
      <c r="R1879" s="245" t="s">
        <v>7244</v>
      </c>
      <c r="S1879" s="244" t="s">
        <v>7243</v>
      </c>
      <c r="T1879" s="246" t="s">
        <v>7245</v>
      </c>
      <c r="U1879" s="246" t="s">
        <v>237</v>
      </c>
      <c r="V1879" s="246" t="s">
        <v>7246</v>
      </c>
    </row>
    <row r="1880" spans="18:22" ht="15.75">
      <c r="R1880" s="245" t="s">
        <v>7248</v>
      </c>
      <c r="S1880" s="244" t="s">
        <v>7247</v>
      </c>
      <c r="T1880" s="246" t="s">
        <v>7249</v>
      </c>
      <c r="U1880" s="246" t="s">
        <v>237</v>
      </c>
      <c r="V1880" s="246" t="s">
        <v>7250</v>
      </c>
    </row>
    <row r="1881" spans="18:22" ht="15.75">
      <c r="R1881" s="245" t="s">
        <v>7252</v>
      </c>
      <c r="S1881" s="244" t="s">
        <v>7251</v>
      </c>
      <c r="T1881" s="246" t="s">
        <v>7253</v>
      </c>
      <c r="U1881" s="246" t="s">
        <v>237</v>
      </c>
      <c r="V1881" s="246" t="s">
        <v>7254</v>
      </c>
    </row>
    <row r="1882" spans="18:22" ht="15.75">
      <c r="R1882" s="245" t="s">
        <v>7256</v>
      </c>
      <c r="S1882" s="244" t="s">
        <v>7255</v>
      </c>
      <c r="T1882" s="246" t="s">
        <v>7257</v>
      </c>
      <c r="U1882" s="246" t="s">
        <v>237</v>
      </c>
      <c r="V1882" s="246" t="s">
        <v>7258</v>
      </c>
    </row>
    <row r="1883" spans="18:22" ht="15.75">
      <c r="R1883" s="245" t="s">
        <v>7260</v>
      </c>
      <c r="S1883" s="244" t="s">
        <v>7259</v>
      </c>
      <c r="T1883" s="246" t="s">
        <v>7261</v>
      </c>
      <c r="U1883" s="246" t="s">
        <v>237</v>
      </c>
      <c r="V1883" s="246" t="s">
        <v>7262</v>
      </c>
    </row>
    <row r="1884" spans="18:22" ht="15.75">
      <c r="R1884" s="245" t="s">
        <v>7264</v>
      </c>
      <c r="S1884" s="244" t="s">
        <v>7263</v>
      </c>
      <c r="T1884" s="246" t="s">
        <v>7265</v>
      </c>
      <c r="U1884" s="246" t="s">
        <v>237</v>
      </c>
      <c r="V1884" s="246" t="s">
        <v>7266</v>
      </c>
    </row>
    <row r="1885" spans="18:22" ht="15.75">
      <c r="R1885" s="245" t="s">
        <v>7268</v>
      </c>
      <c r="S1885" s="244" t="s">
        <v>7267</v>
      </c>
      <c r="T1885" s="246" t="s">
        <v>7269</v>
      </c>
      <c r="U1885" s="246" t="s">
        <v>237</v>
      </c>
      <c r="V1885" s="246" t="s">
        <v>7270</v>
      </c>
    </row>
    <row r="1886" spans="18:22" ht="15.75">
      <c r="R1886" s="245" t="s">
        <v>7272</v>
      </c>
      <c r="S1886" s="244" t="s">
        <v>7271</v>
      </c>
      <c r="T1886" s="246" t="s">
        <v>7273</v>
      </c>
      <c r="U1886" s="246" t="s">
        <v>237</v>
      </c>
      <c r="V1886" s="246" t="s">
        <v>7274</v>
      </c>
    </row>
    <row r="1887" spans="18:22" ht="15.75">
      <c r="R1887" s="245" t="s">
        <v>7276</v>
      </c>
      <c r="S1887" s="244" t="s">
        <v>7275</v>
      </c>
      <c r="T1887" s="246" t="s">
        <v>7277</v>
      </c>
      <c r="U1887" s="246" t="s">
        <v>237</v>
      </c>
      <c r="V1887" s="246" t="s">
        <v>7278</v>
      </c>
    </row>
    <row r="1888" spans="18:22" ht="15.75">
      <c r="R1888" s="245" t="s">
        <v>7280</v>
      </c>
      <c r="S1888" s="244" t="s">
        <v>7279</v>
      </c>
      <c r="T1888" s="246" t="s">
        <v>7281</v>
      </c>
      <c r="U1888" s="246" t="s">
        <v>237</v>
      </c>
      <c r="V1888" s="246" t="s">
        <v>7282</v>
      </c>
    </row>
    <row r="1889" spans="18:22" ht="15.75">
      <c r="R1889" s="245" t="s">
        <v>7284</v>
      </c>
      <c r="S1889" s="244" t="s">
        <v>7283</v>
      </c>
      <c r="T1889" s="246" t="s">
        <v>7285</v>
      </c>
      <c r="U1889" s="246" t="s">
        <v>237</v>
      </c>
      <c r="V1889" s="246" t="s">
        <v>7286</v>
      </c>
    </row>
    <row r="1890" spans="18:22" ht="15.75">
      <c r="R1890" s="245" t="s">
        <v>7288</v>
      </c>
      <c r="S1890" s="244" t="s">
        <v>7287</v>
      </c>
      <c r="T1890" s="246" t="s">
        <v>7289</v>
      </c>
      <c r="U1890" s="246" t="s">
        <v>237</v>
      </c>
      <c r="V1890" s="246" t="s">
        <v>7290</v>
      </c>
    </row>
    <row r="1891" spans="18:22" ht="15.75">
      <c r="R1891" s="245" t="s">
        <v>7292</v>
      </c>
      <c r="S1891" s="244" t="s">
        <v>7291</v>
      </c>
      <c r="T1891" s="246" t="s">
        <v>7293</v>
      </c>
      <c r="U1891" s="246" t="s">
        <v>237</v>
      </c>
      <c r="V1891" s="246" t="s">
        <v>7294</v>
      </c>
    </row>
    <row r="1892" spans="18:22" ht="15.75">
      <c r="R1892" s="245" t="s">
        <v>7296</v>
      </c>
      <c r="S1892" s="244" t="s">
        <v>7295</v>
      </c>
      <c r="T1892" s="246" t="s">
        <v>7297</v>
      </c>
      <c r="U1892" s="246" t="s">
        <v>237</v>
      </c>
      <c r="V1892" s="246" t="s">
        <v>7298</v>
      </c>
    </row>
    <row r="1893" spans="18:22" ht="15.75">
      <c r="R1893" s="245" t="s">
        <v>7300</v>
      </c>
      <c r="S1893" s="244" t="s">
        <v>7299</v>
      </c>
      <c r="T1893" s="246" t="s">
        <v>7301</v>
      </c>
      <c r="U1893" s="246" t="s">
        <v>237</v>
      </c>
      <c r="V1893" s="246" t="s">
        <v>7302</v>
      </c>
    </row>
    <row r="1894" spans="18:22" ht="15.75">
      <c r="R1894" s="245" t="s">
        <v>7304</v>
      </c>
      <c r="S1894" s="244" t="s">
        <v>7303</v>
      </c>
      <c r="T1894" s="246" t="s">
        <v>7305</v>
      </c>
      <c r="U1894" s="246" t="s">
        <v>237</v>
      </c>
      <c r="V1894" s="246" t="s">
        <v>7306</v>
      </c>
    </row>
    <row r="1895" spans="18:22" ht="15.75">
      <c r="R1895" s="245" t="s">
        <v>7308</v>
      </c>
      <c r="S1895" s="244" t="s">
        <v>7307</v>
      </c>
      <c r="T1895" s="246" t="s">
        <v>7309</v>
      </c>
      <c r="U1895" s="246" t="s">
        <v>237</v>
      </c>
      <c r="V1895" s="246" t="s">
        <v>7310</v>
      </c>
    </row>
    <row r="1896" spans="18:22" ht="15.75">
      <c r="R1896" s="245" t="s">
        <v>7312</v>
      </c>
      <c r="S1896" s="244" t="s">
        <v>7311</v>
      </c>
      <c r="T1896" s="246" t="s">
        <v>7313</v>
      </c>
      <c r="U1896" s="246" t="s">
        <v>237</v>
      </c>
      <c r="V1896" s="246" t="s">
        <v>7314</v>
      </c>
    </row>
    <row r="1897" spans="18:22" ht="15.75">
      <c r="R1897" s="245" t="s">
        <v>7316</v>
      </c>
      <c r="S1897" s="244" t="s">
        <v>7315</v>
      </c>
      <c r="T1897" s="246" t="s">
        <v>7317</v>
      </c>
      <c r="U1897" s="246" t="s">
        <v>237</v>
      </c>
      <c r="V1897" s="246" t="s">
        <v>7318</v>
      </c>
    </row>
    <row r="1898" spans="18:22" ht="15.75">
      <c r="R1898" s="245" t="s">
        <v>7320</v>
      </c>
      <c r="S1898" s="244" t="s">
        <v>7319</v>
      </c>
      <c r="T1898" s="246" t="s">
        <v>7321</v>
      </c>
      <c r="U1898" s="246" t="s">
        <v>237</v>
      </c>
      <c r="V1898" s="246" t="s">
        <v>7322</v>
      </c>
    </row>
    <row r="1899" spans="18:22" ht="15.75">
      <c r="R1899" s="245" t="s">
        <v>7324</v>
      </c>
      <c r="S1899" s="244" t="s">
        <v>7323</v>
      </c>
      <c r="T1899" s="246" t="s">
        <v>7325</v>
      </c>
      <c r="U1899" s="246" t="s">
        <v>237</v>
      </c>
      <c r="V1899" s="246" t="s">
        <v>7326</v>
      </c>
    </row>
    <row r="1900" spans="18:22" ht="15.75">
      <c r="R1900" s="245" t="s">
        <v>7328</v>
      </c>
      <c r="S1900" s="244" t="s">
        <v>7327</v>
      </c>
      <c r="T1900" s="246" t="s">
        <v>7329</v>
      </c>
      <c r="U1900" s="246" t="s">
        <v>237</v>
      </c>
      <c r="V1900" s="246" t="s">
        <v>7330</v>
      </c>
    </row>
    <row r="1901" spans="18:22" ht="15.75">
      <c r="R1901" s="245" t="s">
        <v>7332</v>
      </c>
      <c r="S1901" s="244" t="s">
        <v>7331</v>
      </c>
      <c r="T1901" s="246" t="s">
        <v>7333</v>
      </c>
      <c r="U1901" s="246" t="s">
        <v>237</v>
      </c>
      <c r="V1901" s="246" t="s">
        <v>7334</v>
      </c>
    </row>
    <row r="1902" spans="18:22" ht="15.75">
      <c r="R1902" s="245" t="s">
        <v>7336</v>
      </c>
      <c r="S1902" s="244" t="s">
        <v>7335</v>
      </c>
      <c r="T1902" s="246" t="s">
        <v>7337</v>
      </c>
      <c r="U1902" s="246" t="s">
        <v>237</v>
      </c>
      <c r="V1902" s="246" t="s">
        <v>7338</v>
      </c>
    </row>
    <row r="1903" spans="18:22" ht="15.75">
      <c r="R1903" s="245" t="s">
        <v>7340</v>
      </c>
      <c r="S1903" s="244" t="s">
        <v>7339</v>
      </c>
      <c r="T1903" s="246" t="s">
        <v>7341</v>
      </c>
      <c r="U1903" s="246" t="s">
        <v>237</v>
      </c>
      <c r="V1903" s="246" t="s">
        <v>7342</v>
      </c>
    </row>
    <row r="1904" spans="18:22" ht="15.75">
      <c r="R1904" s="245" t="s">
        <v>7344</v>
      </c>
      <c r="S1904" s="244" t="s">
        <v>7343</v>
      </c>
      <c r="T1904" s="246" t="s">
        <v>7345</v>
      </c>
      <c r="U1904" s="246" t="s">
        <v>237</v>
      </c>
      <c r="V1904" s="246" t="s">
        <v>7346</v>
      </c>
    </row>
    <row r="1905" spans="18:22" ht="15.75">
      <c r="R1905" s="245" t="s">
        <v>7348</v>
      </c>
      <c r="S1905" s="244" t="s">
        <v>7347</v>
      </c>
      <c r="T1905" s="246" t="s">
        <v>7349</v>
      </c>
      <c r="U1905" s="246" t="s">
        <v>237</v>
      </c>
      <c r="V1905" s="246" t="s">
        <v>7350</v>
      </c>
    </row>
    <row r="1906" spans="18:22" ht="15.75">
      <c r="R1906" s="245" t="s">
        <v>7352</v>
      </c>
      <c r="S1906" s="244" t="s">
        <v>7351</v>
      </c>
      <c r="T1906" s="246" t="s">
        <v>7353</v>
      </c>
      <c r="U1906" s="246" t="s">
        <v>237</v>
      </c>
      <c r="V1906" s="246" t="s">
        <v>7354</v>
      </c>
    </row>
    <row r="1907" spans="18:22" ht="15.75">
      <c r="R1907" s="245" t="s">
        <v>7356</v>
      </c>
      <c r="S1907" s="244" t="s">
        <v>7355</v>
      </c>
      <c r="T1907" s="246" t="s">
        <v>7357</v>
      </c>
      <c r="U1907" s="246" t="s">
        <v>237</v>
      </c>
      <c r="V1907" s="246" t="s">
        <v>7358</v>
      </c>
    </row>
    <row r="1908" spans="18:22" ht="15.75">
      <c r="R1908" s="245" t="s">
        <v>7360</v>
      </c>
      <c r="S1908" s="244" t="s">
        <v>7359</v>
      </c>
      <c r="T1908" s="246" t="s">
        <v>7361</v>
      </c>
      <c r="U1908" s="246" t="s">
        <v>237</v>
      </c>
      <c r="V1908" s="246" t="s">
        <v>7362</v>
      </c>
    </row>
    <row r="1909" spans="18:22" ht="15.75">
      <c r="R1909" s="245" t="s">
        <v>7364</v>
      </c>
      <c r="S1909" s="244" t="s">
        <v>7363</v>
      </c>
      <c r="T1909" s="246" t="s">
        <v>7365</v>
      </c>
      <c r="U1909" s="246" t="s">
        <v>237</v>
      </c>
      <c r="V1909" s="246" t="s">
        <v>7366</v>
      </c>
    </row>
    <row r="1910" spans="18:22" ht="15.75">
      <c r="R1910" s="245" t="s">
        <v>7368</v>
      </c>
      <c r="S1910" s="244" t="s">
        <v>7367</v>
      </c>
      <c r="T1910" s="246" t="s">
        <v>7369</v>
      </c>
      <c r="U1910" s="246" t="s">
        <v>237</v>
      </c>
      <c r="V1910" s="246" t="s">
        <v>7370</v>
      </c>
    </row>
    <row r="1911" spans="18:22" ht="15.75">
      <c r="R1911" s="245" t="s">
        <v>7372</v>
      </c>
      <c r="S1911" s="244" t="s">
        <v>7371</v>
      </c>
      <c r="T1911" s="246" t="s">
        <v>7373</v>
      </c>
      <c r="U1911" s="246" t="s">
        <v>237</v>
      </c>
      <c r="V1911" s="246" t="s">
        <v>7374</v>
      </c>
    </row>
    <row r="1912" spans="18:22" ht="15.75">
      <c r="R1912" s="245" t="s">
        <v>7376</v>
      </c>
      <c r="S1912" s="244" t="s">
        <v>7375</v>
      </c>
      <c r="T1912" s="246" t="s">
        <v>7377</v>
      </c>
      <c r="U1912" s="246" t="s">
        <v>237</v>
      </c>
      <c r="V1912" s="246" t="s">
        <v>7378</v>
      </c>
    </row>
    <row r="1913" spans="18:22" ht="15.75">
      <c r="R1913" s="245" t="s">
        <v>7380</v>
      </c>
      <c r="S1913" s="244" t="s">
        <v>7379</v>
      </c>
      <c r="T1913" s="246" t="s">
        <v>7381</v>
      </c>
      <c r="U1913" s="246" t="s">
        <v>237</v>
      </c>
      <c r="V1913" s="246" t="s">
        <v>7382</v>
      </c>
    </row>
    <row r="1914" spans="18:22" ht="15.75">
      <c r="R1914" s="245" t="s">
        <v>7384</v>
      </c>
      <c r="S1914" s="244" t="s">
        <v>7383</v>
      </c>
      <c r="T1914" s="246" t="s">
        <v>7385</v>
      </c>
      <c r="U1914" s="246" t="s">
        <v>237</v>
      </c>
      <c r="V1914" s="246" t="s">
        <v>7386</v>
      </c>
    </row>
    <row r="1915" spans="18:22" ht="15.75">
      <c r="R1915" s="245" t="s">
        <v>7388</v>
      </c>
      <c r="S1915" s="244" t="s">
        <v>7387</v>
      </c>
      <c r="T1915" s="246" t="s">
        <v>7389</v>
      </c>
      <c r="U1915" s="246" t="s">
        <v>237</v>
      </c>
      <c r="V1915" s="246" t="s">
        <v>7390</v>
      </c>
    </row>
    <row r="1916" spans="18:22" ht="15.75">
      <c r="R1916" s="245" t="s">
        <v>7392</v>
      </c>
      <c r="S1916" s="244" t="s">
        <v>7391</v>
      </c>
      <c r="T1916" s="246" t="s">
        <v>7393</v>
      </c>
      <c r="U1916" s="246" t="s">
        <v>237</v>
      </c>
      <c r="V1916" s="246" t="s">
        <v>7394</v>
      </c>
    </row>
    <row r="1917" spans="18:22" ht="15.75">
      <c r="R1917" s="245" t="s">
        <v>7396</v>
      </c>
      <c r="S1917" s="244" t="s">
        <v>7395</v>
      </c>
      <c r="T1917" s="246" t="s">
        <v>7397</v>
      </c>
      <c r="U1917" s="246" t="s">
        <v>237</v>
      </c>
      <c r="V1917" s="246" t="s">
        <v>7398</v>
      </c>
    </row>
    <row r="1918" spans="18:22" ht="15.75">
      <c r="R1918" s="245" t="s">
        <v>7400</v>
      </c>
      <c r="S1918" s="244" t="s">
        <v>7399</v>
      </c>
      <c r="T1918" s="246" t="s">
        <v>7401</v>
      </c>
      <c r="U1918" s="246" t="s">
        <v>237</v>
      </c>
      <c r="V1918" s="246" t="s">
        <v>7402</v>
      </c>
    </row>
    <row r="1919" spans="18:22" ht="15.75">
      <c r="R1919" s="245" t="s">
        <v>7404</v>
      </c>
      <c r="S1919" s="244" t="s">
        <v>7403</v>
      </c>
      <c r="T1919" s="246" t="s">
        <v>7405</v>
      </c>
      <c r="U1919" s="246" t="s">
        <v>237</v>
      </c>
      <c r="V1919" s="246" t="s">
        <v>7406</v>
      </c>
    </row>
    <row r="1920" spans="18:22" ht="15.75">
      <c r="R1920" s="245" t="s">
        <v>7408</v>
      </c>
      <c r="S1920" s="244" t="s">
        <v>7407</v>
      </c>
      <c r="T1920" s="246" t="s">
        <v>7409</v>
      </c>
      <c r="U1920" s="246" t="s">
        <v>237</v>
      </c>
      <c r="V1920" s="246" t="s">
        <v>7410</v>
      </c>
    </row>
    <row r="1921" spans="18:22" ht="15.75">
      <c r="R1921" s="245" t="s">
        <v>7412</v>
      </c>
      <c r="S1921" s="244" t="s">
        <v>7411</v>
      </c>
      <c r="T1921" s="246" t="s">
        <v>7413</v>
      </c>
      <c r="U1921" s="246" t="s">
        <v>237</v>
      </c>
      <c r="V1921" s="246" t="s">
        <v>7414</v>
      </c>
    </row>
    <row r="1922" spans="18:22" ht="15.75">
      <c r="R1922" s="245" t="s">
        <v>7416</v>
      </c>
      <c r="S1922" s="244" t="s">
        <v>7415</v>
      </c>
      <c r="T1922" s="246" t="s">
        <v>7417</v>
      </c>
      <c r="U1922" s="246" t="s">
        <v>237</v>
      </c>
      <c r="V1922" s="246" t="s">
        <v>7418</v>
      </c>
    </row>
    <row r="1923" spans="18:22" ht="15.75">
      <c r="R1923" s="245" t="s">
        <v>7420</v>
      </c>
      <c r="S1923" s="244" t="s">
        <v>7419</v>
      </c>
      <c r="T1923" s="246" t="s">
        <v>7421</v>
      </c>
      <c r="U1923" s="246" t="s">
        <v>237</v>
      </c>
      <c r="V1923" s="246" t="s">
        <v>7422</v>
      </c>
    </row>
    <row r="1924" spans="18:22" ht="15.75">
      <c r="R1924" s="245" t="s">
        <v>7424</v>
      </c>
      <c r="S1924" s="244" t="s">
        <v>7423</v>
      </c>
      <c r="T1924" s="246" t="s">
        <v>7425</v>
      </c>
      <c r="U1924" s="246" t="s">
        <v>237</v>
      </c>
      <c r="V1924" s="246" t="s">
        <v>7426</v>
      </c>
    </row>
    <row r="1925" spans="18:22" ht="15.75">
      <c r="R1925" s="245" t="s">
        <v>7428</v>
      </c>
      <c r="S1925" s="244" t="s">
        <v>7427</v>
      </c>
      <c r="T1925" s="246" t="s">
        <v>7429</v>
      </c>
      <c r="U1925" s="246" t="s">
        <v>237</v>
      </c>
      <c r="V1925" s="246" t="s">
        <v>7430</v>
      </c>
    </row>
    <row r="1926" spans="18:22" ht="15.75">
      <c r="R1926" s="245" t="s">
        <v>7432</v>
      </c>
      <c r="S1926" s="244" t="s">
        <v>7431</v>
      </c>
      <c r="T1926" s="246" t="s">
        <v>7433</v>
      </c>
      <c r="U1926" s="246" t="s">
        <v>237</v>
      </c>
      <c r="V1926" s="246" t="s">
        <v>7434</v>
      </c>
    </row>
    <row r="1927" spans="18:22" ht="15.75">
      <c r="R1927" s="245" t="s">
        <v>7436</v>
      </c>
      <c r="S1927" s="244" t="s">
        <v>7435</v>
      </c>
      <c r="T1927" s="246" t="s">
        <v>7437</v>
      </c>
      <c r="U1927" s="246" t="s">
        <v>237</v>
      </c>
      <c r="V1927" s="246" t="s">
        <v>7438</v>
      </c>
    </row>
    <row r="1928" spans="18:22" ht="15.75">
      <c r="R1928" s="245" t="s">
        <v>7440</v>
      </c>
      <c r="S1928" s="244" t="s">
        <v>7439</v>
      </c>
      <c r="T1928" s="246" t="s">
        <v>7441</v>
      </c>
      <c r="U1928" s="246" t="s">
        <v>237</v>
      </c>
      <c r="V1928" s="246" t="s">
        <v>7442</v>
      </c>
    </row>
    <row r="1929" spans="18:22" ht="15.75">
      <c r="R1929" s="245" t="s">
        <v>7444</v>
      </c>
      <c r="S1929" s="244" t="s">
        <v>7443</v>
      </c>
      <c r="T1929" s="246" t="s">
        <v>7445</v>
      </c>
      <c r="U1929" s="246" t="s">
        <v>237</v>
      </c>
      <c r="V1929" s="246" t="s">
        <v>7446</v>
      </c>
    </row>
    <row r="1930" spans="18:22" ht="15.75">
      <c r="R1930" s="245" t="s">
        <v>7448</v>
      </c>
      <c r="S1930" s="244" t="s">
        <v>7447</v>
      </c>
      <c r="T1930" s="246" t="s">
        <v>7449</v>
      </c>
      <c r="U1930" s="246" t="s">
        <v>237</v>
      </c>
      <c r="V1930" s="246" t="s">
        <v>7450</v>
      </c>
    </row>
    <row r="1931" spans="18:22" ht="15.75">
      <c r="R1931" s="245" t="s">
        <v>7452</v>
      </c>
      <c r="S1931" s="244" t="s">
        <v>7451</v>
      </c>
      <c r="T1931" s="246" t="s">
        <v>7453</v>
      </c>
      <c r="U1931" s="246" t="s">
        <v>237</v>
      </c>
      <c r="V1931" s="246" t="s">
        <v>7454</v>
      </c>
    </row>
    <row r="1932" spans="18:22" ht="15.75">
      <c r="R1932" s="245" t="s">
        <v>7456</v>
      </c>
      <c r="S1932" s="244" t="s">
        <v>7455</v>
      </c>
      <c r="T1932" s="246" t="s">
        <v>7457</v>
      </c>
      <c r="U1932" s="246" t="s">
        <v>237</v>
      </c>
      <c r="V1932" s="246" t="s">
        <v>7458</v>
      </c>
    </row>
    <row r="1933" spans="18:22" ht="15.75">
      <c r="R1933" s="245" t="s">
        <v>7460</v>
      </c>
      <c r="S1933" s="244" t="s">
        <v>7459</v>
      </c>
      <c r="T1933" s="246" t="s">
        <v>7461</v>
      </c>
      <c r="U1933" s="246" t="s">
        <v>237</v>
      </c>
      <c r="V1933" s="246" t="s">
        <v>7462</v>
      </c>
    </row>
    <row r="1934" spans="18:22" ht="15.75">
      <c r="R1934" s="245" t="s">
        <v>7464</v>
      </c>
      <c r="S1934" s="244" t="s">
        <v>7463</v>
      </c>
      <c r="T1934" s="246" t="s">
        <v>7465</v>
      </c>
      <c r="U1934" s="246" t="s">
        <v>237</v>
      </c>
      <c r="V1934" s="246" t="s">
        <v>7466</v>
      </c>
    </row>
    <row r="1935" spans="18:22" ht="15.75">
      <c r="R1935" s="245" t="s">
        <v>7468</v>
      </c>
      <c r="S1935" s="244" t="s">
        <v>7467</v>
      </c>
      <c r="T1935" s="246" t="s">
        <v>7469</v>
      </c>
      <c r="U1935" s="246" t="s">
        <v>237</v>
      </c>
      <c r="V1935" s="246" t="s">
        <v>7470</v>
      </c>
    </row>
    <row r="1936" spans="18:22" ht="15.75">
      <c r="R1936" s="245" t="s">
        <v>7472</v>
      </c>
      <c r="S1936" s="244" t="s">
        <v>7471</v>
      </c>
      <c r="T1936" s="246" t="s">
        <v>7473</v>
      </c>
      <c r="U1936" s="246" t="s">
        <v>237</v>
      </c>
      <c r="V1936" s="246" t="s">
        <v>7474</v>
      </c>
    </row>
    <row r="1937" spans="18:22" ht="15.75">
      <c r="R1937" s="245" t="s">
        <v>7476</v>
      </c>
      <c r="S1937" s="244" t="s">
        <v>7475</v>
      </c>
      <c r="T1937" s="246" t="s">
        <v>7477</v>
      </c>
      <c r="U1937" s="246" t="s">
        <v>237</v>
      </c>
      <c r="V1937" s="246" t="s">
        <v>7478</v>
      </c>
    </row>
    <row r="1938" spans="18:22" ht="15.75">
      <c r="R1938" s="245" t="s">
        <v>7480</v>
      </c>
      <c r="S1938" s="244" t="s">
        <v>7479</v>
      </c>
      <c r="T1938" s="246" t="s">
        <v>7481</v>
      </c>
      <c r="U1938" s="246" t="s">
        <v>237</v>
      </c>
      <c r="V1938" s="246" t="s">
        <v>7482</v>
      </c>
    </row>
    <row r="1939" spans="18:22" ht="15.75">
      <c r="R1939" s="245" t="s">
        <v>7484</v>
      </c>
      <c r="S1939" s="244" t="s">
        <v>7483</v>
      </c>
      <c r="T1939" s="246" t="s">
        <v>7485</v>
      </c>
      <c r="U1939" s="246" t="s">
        <v>237</v>
      </c>
      <c r="V1939" s="246" t="s">
        <v>7486</v>
      </c>
    </row>
    <row r="1940" spans="18:22" ht="15.75">
      <c r="R1940" s="245" t="s">
        <v>7488</v>
      </c>
      <c r="S1940" s="244" t="s">
        <v>7487</v>
      </c>
      <c r="T1940" s="246" t="s">
        <v>7489</v>
      </c>
      <c r="U1940" s="246" t="s">
        <v>237</v>
      </c>
      <c r="V1940" s="246" t="s">
        <v>7490</v>
      </c>
    </row>
    <row r="1941" spans="18:22" ht="15.75">
      <c r="R1941" s="245" t="s">
        <v>7492</v>
      </c>
      <c r="S1941" s="244" t="s">
        <v>7491</v>
      </c>
      <c r="T1941" s="246" t="s">
        <v>7493</v>
      </c>
      <c r="U1941" s="246" t="s">
        <v>237</v>
      </c>
      <c r="V1941" s="246" t="s">
        <v>7494</v>
      </c>
    </row>
    <row r="1942" spans="18:22" ht="15.75">
      <c r="R1942" s="245" t="s">
        <v>7496</v>
      </c>
      <c r="S1942" s="244" t="s">
        <v>7495</v>
      </c>
      <c r="T1942" s="246" t="s">
        <v>7497</v>
      </c>
      <c r="U1942" s="246" t="s">
        <v>237</v>
      </c>
      <c r="V1942" s="246" t="s">
        <v>7498</v>
      </c>
    </row>
    <row r="1943" spans="18:22" ht="15.75">
      <c r="R1943" s="245" t="s">
        <v>7500</v>
      </c>
      <c r="S1943" s="244" t="s">
        <v>7499</v>
      </c>
      <c r="T1943" s="246" t="s">
        <v>7501</v>
      </c>
      <c r="U1943" s="246" t="s">
        <v>237</v>
      </c>
      <c r="V1943" s="246" t="s">
        <v>7502</v>
      </c>
    </row>
    <row r="1944" spans="18:22" ht="15.75">
      <c r="R1944" s="245" t="s">
        <v>7504</v>
      </c>
      <c r="S1944" s="244" t="s">
        <v>7503</v>
      </c>
      <c r="T1944" s="246" t="s">
        <v>7505</v>
      </c>
      <c r="U1944" s="246" t="s">
        <v>237</v>
      </c>
      <c r="V1944" s="246" t="s">
        <v>7506</v>
      </c>
    </row>
    <row r="1945" spans="18:22" ht="15.75">
      <c r="R1945" s="245" t="s">
        <v>7508</v>
      </c>
      <c r="S1945" s="244" t="s">
        <v>7507</v>
      </c>
      <c r="T1945" s="246" t="s">
        <v>7509</v>
      </c>
      <c r="U1945" s="246" t="s">
        <v>237</v>
      </c>
      <c r="V1945" s="246" t="s">
        <v>7510</v>
      </c>
    </row>
    <row r="1946" spans="18:22" ht="15.75">
      <c r="R1946" s="245" t="s">
        <v>7512</v>
      </c>
      <c r="S1946" s="244" t="s">
        <v>7511</v>
      </c>
      <c r="T1946" s="246" t="s">
        <v>7513</v>
      </c>
      <c r="U1946" s="246" t="s">
        <v>237</v>
      </c>
      <c r="V1946" s="246" t="s">
        <v>7514</v>
      </c>
    </row>
    <row r="1947" spans="18:22" ht="15.75">
      <c r="R1947" s="245" t="s">
        <v>7516</v>
      </c>
      <c r="S1947" s="244" t="s">
        <v>7515</v>
      </c>
      <c r="T1947" s="246" t="s">
        <v>7517</v>
      </c>
      <c r="U1947" s="246" t="s">
        <v>237</v>
      </c>
      <c r="V1947" s="246" t="s">
        <v>7518</v>
      </c>
    </row>
    <row r="1948" spans="18:22" ht="15.75">
      <c r="R1948" s="245" t="s">
        <v>7520</v>
      </c>
      <c r="S1948" s="244" t="s">
        <v>7519</v>
      </c>
      <c r="T1948" s="246" t="s">
        <v>7521</v>
      </c>
      <c r="U1948" s="246" t="s">
        <v>237</v>
      </c>
      <c r="V1948" s="246" t="s">
        <v>7522</v>
      </c>
    </row>
    <row r="1949" spans="18:22" ht="15.75">
      <c r="R1949" s="245" t="s">
        <v>7524</v>
      </c>
      <c r="S1949" s="244" t="s">
        <v>7523</v>
      </c>
      <c r="T1949" s="246" t="s">
        <v>7525</v>
      </c>
      <c r="U1949" s="246" t="s">
        <v>237</v>
      </c>
      <c r="V1949" s="246" t="s">
        <v>7526</v>
      </c>
    </row>
    <row r="1950" spans="18:22" ht="15.75">
      <c r="R1950" s="245" t="s">
        <v>7528</v>
      </c>
      <c r="S1950" s="244" t="s">
        <v>7527</v>
      </c>
      <c r="T1950" s="246" t="s">
        <v>7529</v>
      </c>
      <c r="U1950" s="246" t="s">
        <v>237</v>
      </c>
      <c r="V1950" s="246" t="s">
        <v>7530</v>
      </c>
    </row>
    <row r="1951" spans="18:22" ht="15.75">
      <c r="R1951" s="245" t="s">
        <v>7532</v>
      </c>
      <c r="S1951" s="244" t="s">
        <v>7531</v>
      </c>
      <c r="T1951" s="246" t="s">
        <v>7533</v>
      </c>
      <c r="U1951" s="246" t="s">
        <v>237</v>
      </c>
      <c r="V1951" s="246" t="s">
        <v>7534</v>
      </c>
    </row>
    <row r="1952" spans="18:22" ht="15.75">
      <c r="R1952" s="245" t="s">
        <v>7536</v>
      </c>
      <c r="S1952" s="244" t="s">
        <v>7535</v>
      </c>
      <c r="T1952" s="246" t="s">
        <v>7537</v>
      </c>
      <c r="U1952" s="246" t="s">
        <v>237</v>
      </c>
      <c r="V1952" s="246" t="s">
        <v>7538</v>
      </c>
    </row>
    <row r="1953" spans="18:22" ht="15.75">
      <c r="R1953" s="245" t="s">
        <v>7540</v>
      </c>
      <c r="S1953" s="244" t="s">
        <v>7539</v>
      </c>
      <c r="T1953" s="246" t="s">
        <v>7541</v>
      </c>
      <c r="U1953" s="246" t="s">
        <v>237</v>
      </c>
      <c r="V1953" s="246" t="s">
        <v>7542</v>
      </c>
    </row>
    <row r="1954" spans="18:22" ht="15.75">
      <c r="R1954" s="245" t="s">
        <v>7544</v>
      </c>
      <c r="S1954" s="244" t="s">
        <v>7543</v>
      </c>
      <c r="T1954" s="246" t="s">
        <v>7545</v>
      </c>
      <c r="U1954" s="246" t="s">
        <v>237</v>
      </c>
      <c r="V1954" s="246" t="s">
        <v>7546</v>
      </c>
    </row>
    <row r="1955" spans="18:22" ht="15.75">
      <c r="R1955" s="245" t="s">
        <v>7548</v>
      </c>
      <c r="S1955" s="244" t="s">
        <v>7547</v>
      </c>
      <c r="T1955" s="246" t="s">
        <v>7549</v>
      </c>
      <c r="U1955" s="246" t="s">
        <v>237</v>
      </c>
      <c r="V1955" s="246" t="s">
        <v>7550</v>
      </c>
    </row>
    <row r="1956" spans="18:22" ht="15.75">
      <c r="R1956" s="245" t="s">
        <v>7552</v>
      </c>
      <c r="S1956" s="244" t="s">
        <v>7551</v>
      </c>
      <c r="T1956" s="246" t="s">
        <v>7553</v>
      </c>
      <c r="U1956" s="246" t="s">
        <v>237</v>
      </c>
      <c r="V1956" s="246" t="s">
        <v>7554</v>
      </c>
    </row>
    <row r="1957" spans="18:22" ht="15.75">
      <c r="R1957" s="245" t="s">
        <v>7556</v>
      </c>
      <c r="S1957" s="244" t="s">
        <v>7555</v>
      </c>
      <c r="T1957" s="246" t="s">
        <v>7557</v>
      </c>
      <c r="U1957" s="246" t="s">
        <v>237</v>
      </c>
      <c r="V1957" s="246" t="s">
        <v>7558</v>
      </c>
    </row>
    <row r="1958" spans="18:22" ht="15.75">
      <c r="R1958" s="245" t="s">
        <v>7284</v>
      </c>
      <c r="S1958" s="244" t="s">
        <v>7559</v>
      </c>
      <c r="T1958" s="246" t="s">
        <v>7285</v>
      </c>
      <c r="U1958" s="246" t="s">
        <v>237</v>
      </c>
      <c r="V1958" s="246" t="s">
        <v>7286</v>
      </c>
    </row>
    <row r="1959" spans="18:22" ht="15.75">
      <c r="R1959" s="245" t="s">
        <v>7561</v>
      </c>
      <c r="S1959" s="244" t="s">
        <v>7560</v>
      </c>
      <c r="T1959" s="246" t="s">
        <v>7562</v>
      </c>
      <c r="U1959" s="246" t="s">
        <v>237</v>
      </c>
      <c r="V1959" s="246" t="s">
        <v>7563</v>
      </c>
    </row>
    <row r="1960" spans="18:22" ht="15.75">
      <c r="R1960" s="245" t="s">
        <v>7565</v>
      </c>
      <c r="S1960" s="244" t="s">
        <v>7564</v>
      </c>
      <c r="T1960" s="246" t="s">
        <v>7566</v>
      </c>
      <c r="U1960" s="246" t="s">
        <v>237</v>
      </c>
      <c r="V1960" s="246" t="s">
        <v>7567</v>
      </c>
    </row>
    <row r="1961" spans="18:22" ht="15.75">
      <c r="R1961" s="245" t="s">
        <v>7569</v>
      </c>
      <c r="S1961" s="244" t="s">
        <v>7568</v>
      </c>
      <c r="T1961" s="246" t="s">
        <v>7570</v>
      </c>
      <c r="U1961" s="246" t="s">
        <v>237</v>
      </c>
      <c r="V1961" s="246" t="s">
        <v>7571</v>
      </c>
    </row>
    <row r="1962" spans="18:22" ht="15.75">
      <c r="R1962" s="245" t="s">
        <v>7573</v>
      </c>
      <c r="S1962" s="244" t="s">
        <v>7572</v>
      </c>
      <c r="T1962" s="246" t="s">
        <v>7574</v>
      </c>
      <c r="U1962" s="246" t="s">
        <v>237</v>
      </c>
      <c r="V1962" s="246" t="s">
        <v>7575</v>
      </c>
    </row>
    <row r="1963" spans="18:22" ht="15.75">
      <c r="R1963" s="245" t="s">
        <v>7577</v>
      </c>
      <c r="S1963" s="244" t="s">
        <v>7576</v>
      </c>
      <c r="T1963" s="246" t="s">
        <v>7578</v>
      </c>
      <c r="U1963" s="246" t="s">
        <v>237</v>
      </c>
      <c r="V1963" s="246" t="s">
        <v>7579</v>
      </c>
    </row>
    <row r="1964" spans="18:22" ht="15.75">
      <c r="R1964" s="245" t="s">
        <v>7581</v>
      </c>
      <c r="S1964" s="244" t="s">
        <v>7580</v>
      </c>
      <c r="T1964" s="246" t="s">
        <v>7582</v>
      </c>
      <c r="U1964" s="246" t="s">
        <v>237</v>
      </c>
      <c r="V1964" s="246" t="s">
        <v>7583</v>
      </c>
    </row>
    <row r="1965" spans="18:22" ht="15.75">
      <c r="R1965" s="245" t="s">
        <v>7585</v>
      </c>
      <c r="S1965" s="244" t="s">
        <v>7584</v>
      </c>
      <c r="T1965" s="246" t="s">
        <v>7586</v>
      </c>
      <c r="U1965" s="246" t="s">
        <v>237</v>
      </c>
      <c r="V1965" s="246" t="s">
        <v>7587</v>
      </c>
    </row>
    <row r="1966" spans="18:22" ht="15.75">
      <c r="R1966" s="245" t="s">
        <v>7589</v>
      </c>
      <c r="S1966" s="244" t="s">
        <v>7588</v>
      </c>
      <c r="T1966" s="246" t="s">
        <v>7590</v>
      </c>
      <c r="U1966" s="246" t="s">
        <v>237</v>
      </c>
      <c r="V1966" s="246" t="s">
        <v>7591</v>
      </c>
    </row>
    <row r="1967" spans="18:22" ht="15.75">
      <c r="R1967" s="245" t="s">
        <v>7593</v>
      </c>
      <c r="S1967" s="244" t="s">
        <v>7592</v>
      </c>
      <c r="T1967" s="246" t="s">
        <v>7594</v>
      </c>
      <c r="U1967" s="246" t="s">
        <v>237</v>
      </c>
      <c r="V1967" s="246" t="s">
        <v>7595</v>
      </c>
    </row>
    <row r="1968" spans="18:22" ht="15.75">
      <c r="R1968" s="245" t="s">
        <v>7597</v>
      </c>
      <c r="S1968" s="244" t="s">
        <v>7596</v>
      </c>
      <c r="T1968" s="246" t="s">
        <v>7598</v>
      </c>
      <c r="U1968" s="246" t="s">
        <v>237</v>
      </c>
      <c r="V1968" s="246" t="s">
        <v>7599</v>
      </c>
    </row>
    <row r="1969" spans="18:22" ht="15.75">
      <c r="R1969" s="245" t="s">
        <v>7601</v>
      </c>
      <c r="S1969" s="244" t="s">
        <v>7600</v>
      </c>
      <c r="T1969" s="246" t="s">
        <v>7602</v>
      </c>
      <c r="U1969" s="246" t="s">
        <v>237</v>
      </c>
      <c r="V1969" s="246" t="s">
        <v>7603</v>
      </c>
    </row>
    <row r="1970" spans="18:22" ht="15.75">
      <c r="R1970" s="245" t="s">
        <v>7605</v>
      </c>
      <c r="S1970" s="244" t="s">
        <v>7604</v>
      </c>
      <c r="T1970" s="246" t="s">
        <v>7606</v>
      </c>
      <c r="U1970" s="246" t="s">
        <v>237</v>
      </c>
      <c r="V1970" s="246" t="s">
        <v>7607</v>
      </c>
    </row>
    <row r="1971" spans="18:22" ht="15.75">
      <c r="R1971" s="245" t="s">
        <v>7609</v>
      </c>
      <c r="S1971" s="244" t="s">
        <v>7608</v>
      </c>
      <c r="T1971" s="246" t="s">
        <v>7610</v>
      </c>
      <c r="U1971" s="246" t="s">
        <v>237</v>
      </c>
      <c r="V1971" s="246" t="s">
        <v>7611</v>
      </c>
    </row>
    <row r="1972" spans="18:22" ht="15.75">
      <c r="R1972" s="245" t="s">
        <v>7613</v>
      </c>
      <c r="S1972" s="244" t="s">
        <v>7612</v>
      </c>
      <c r="T1972" s="246" t="s">
        <v>7614</v>
      </c>
      <c r="U1972" s="246" t="s">
        <v>237</v>
      </c>
      <c r="V1972" s="246" t="s">
        <v>7615</v>
      </c>
    </row>
    <row r="1973" spans="18:22" ht="15.75">
      <c r="R1973" s="245" t="s">
        <v>7617</v>
      </c>
      <c r="S1973" s="244" t="s">
        <v>7616</v>
      </c>
      <c r="T1973" s="246" t="s">
        <v>7618</v>
      </c>
      <c r="U1973" s="246" t="s">
        <v>237</v>
      </c>
      <c r="V1973" s="246" t="s">
        <v>7619</v>
      </c>
    </row>
    <row r="1974" spans="18:22" ht="15.75">
      <c r="R1974" s="245" t="s">
        <v>7621</v>
      </c>
      <c r="S1974" s="244" t="s">
        <v>7620</v>
      </c>
      <c r="T1974" s="246" t="s">
        <v>7622</v>
      </c>
      <c r="U1974" s="246" t="s">
        <v>237</v>
      </c>
      <c r="V1974" s="246" t="s">
        <v>7623</v>
      </c>
    </row>
    <row r="1975" spans="18:22" ht="15.75">
      <c r="R1975" s="245" t="s">
        <v>7625</v>
      </c>
      <c r="S1975" s="244" t="s">
        <v>7624</v>
      </c>
      <c r="T1975" s="246" t="s">
        <v>7626</v>
      </c>
      <c r="U1975" s="246" t="s">
        <v>237</v>
      </c>
      <c r="V1975" s="246" t="s">
        <v>7627</v>
      </c>
    </row>
    <row r="1976" spans="18:22" ht="15.75">
      <c r="R1976" s="245" t="s">
        <v>7629</v>
      </c>
      <c r="S1976" s="244" t="s">
        <v>7628</v>
      </c>
      <c r="T1976" s="246" t="s">
        <v>7630</v>
      </c>
      <c r="U1976" s="246" t="s">
        <v>237</v>
      </c>
      <c r="V1976" s="246" t="s">
        <v>7631</v>
      </c>
    </row>
    <row r="1977" spans="18:22" ht="15.75">
      <c r="R1977" s="245" t="s">
        <v>7633</v>
      </c>
      <c r="S1977" s="244" t="s">
        <v>7632</v>
      </c>
      <c r="T1977" s="246" t="s">
        <v>7634</v>
      </c>
      <c r="U1977" s="246" t="s">
        <v>237</v>
      </c>
      <c r="V1977" s="246" t="s">
        <v>7635</v>
      </c>
    </row>
    <row r="1978" spans="18:22" ht="15.75">
      <c r="R1978" s="245" t="s">
        <v>7637</v>
      </c>
      <c r="S1978" s="244" t="s">
        <v>7636</v>
      </c>
      <c r="T1978" s="246" t="s">
        <v>7638</v>
      </c>
      <c r="U1978" s="246" t="s">
        <v>237</v>
      </c>
      <c r="V1978" s="246" t="s">
        <v>7639</v>
      </c>
    </row>
    <row r="1979" spans="18:22" ht="15.75">
      <c r="R1979" s="245" t="s">
        <v>7641</v>
      </c>
      <c r="S1979" s="244" t="s">
        <v>7640</v>
      </c>
      <c r="T1979" s="246" t="s">
        <v>7642</v>
      </c>
      <c r="U1979" s="246" t="s">
        <v>237</v>
      </c>
      <c r="V1979" s="246" t="s">
        <v>7643</v>
      </c>
    </row>
    <row r="1980" spans="18:22" ht="15.75">
      <c r="R1980" s="245" t="s">
        <v>7645</v>
      </c>
      <c r="S1980" s="244" t="s">
        <v>7644</v>
      </c>
      <c r="T1980" s="246" t="s">
        <v>7646</v>
      </c>
      <c r="U1980" s="246" t="s">
        <v>237</v>
      </c>
      <c r="V1980" s="246" t="s">
        <v>7647</v>
      </c>
    </row>
    <row r="1981" spans="18:22" ht="15.75">
      <c r="R1981" s="245" t="s">
        <v>7649</v>
      </c>
      <c r="S1981" s="244" t="s">
        <v>7648</v>
      </c>
      <c r="T1981" s="246" t="s">
        <v>7650</v>
      </c>
      <c r="U1981" s="246" t="s">
        <v>237</v>
      </c>
      <c r="V1981" s="246" t="s">
        <v>7651</v>
      </c>
    </row>
    <row r="1982" spans="18:22" ht="15.75">
      <c r="R1982" s="245" t="s">
        <v>7653</v>
      </c>
      <c r="S1982" s="244" t="s">
        <v>7652</v>
      </c>
      <c r="T1982" s="246" t="s">
        <v>7654</v>
      </c>
      <c r="U1982" s="246" t="s">
        <v>237</v>
      </c>
      <c r="V1982" s="246" t="s">
        <v>7655</v>
      </c>
    </row>
    <row r="1983" spans="18:22" ht="15.75">
      <c r="R1983" s="245" t="s">
        <v>7657</v>
      </c>
      <c r="S1983" s="244" t="s">
        <v>7656</v>
      </c>
      <c r="T1983" s="246" t="s">
        <v>7658</v>
      </c>
      <c r="U1983" s="246" t="s">
        <v>237</v>
      </c>
      <c r="V1983" s="246" t="s">
        <v>7659</v>
      </c>
    </row>
    <row r="1984" spans="18:22" ht="15.75">
      <c r="R1984" s="245" t="s">
        <v>7661</v>
      </c>
      <c r="S1984" s="244" t="s">
        <v>7660</v>
      </c>
      <c r="T1984" s="246" t="s">
        <v>7662</v>
      </c>
      <c r="U1984" s="246" t="s">
        <v>237</v>
      </c>
      <c r="V1984" s="246" t="s">
        <v>7663</v>
      </c>
    </row>
    <row r="1985" spans="18:22" ht="15.75">
      <c r="R1985" s="245" t="s">
        <v>7665</v>
      </c>
      <c r="S1985" s="244" t="s">
        <v>7664</v>
      </c>
      <c r="T1985" s="246" t="s">
        <v>7666</v>
      </c>
      <c r="U1985" s="246" t="s">
        <v>237</v>
      </c>
      <c r="V1985" s="246" t="s">
        <v>7667</v>
      </c>
    </row>
    <row r="1986" spans="18:22" ht="15.75">
      <c r="R1986" s="245" t="s">
        <v>7669</v>
      </c>
      <c r="S1986" s="244" t="s">
        <v>7668</v>
      </c>
      <c r="T1986" s="246" t="s">
        <v>7670</v>
      </c>
      <c r="U1986" s="246" t="s">
        <v>237</v>
      </c>
      <c r="V1986" s="246" t="s">
        <v>7671</v>
      </c>
    </row>
    <row r="1987" spans="18:22" ht="15.75">
      <c r="R1987" s="245" t="s">
        <v>7673</v>
      </c>
      <c r="S1987" s="244" t="s">
        <v>7672</v>
      </c>
      <c r="T1987" s="246" t="s">
        <v>7674</v>
      </c>
      <c r="U1987" s="246" t="s">
        <v>237</v>
      </c>
      <c r="V1987" s="246" t="s">
        <v>7675</v>
      </c>
    </row>
    <row r="1988" spans="18:22" ht="15.75">
      <c r="R1988" s="245" t="s">
        <v>7677</v>
      </c>
      <c r="S1988" s="244" t="s">
        <v>7676</v>
      </c>
      <c r="T1988" s="246" t="s">
        <v>7678</v>
      </c>
      <c r="U1988" s="246" t="s">
        <v>237</v>
      </c>
      <c r="V1988" s="246" t="s">
        <v>7679</v>
      </c>
    </row>
    <row r="1989" spans="18:22" ht="15.75">
      <c r="R1989" s="245" t="s">
        <v>7681</v>
      </c>
      <c r="S1989" s="244" t="s">
        <v>7680</v>
      </c>
      <c r="T1989" s="246" t="s">
        <v>7682</v>
      </c>
      <c r="U1989" s="246" t="s">
        <v>237</v>
      </c>
      <c r="V1989" s="246" t="s">
        <v>7683</v>
      </c>
    </row>
    <row r="1990" spans="18:22" ht="15.75">
      <c r="R1990" s="245" t="s">
        <v>7685</v>
      </c>
      <c r="S1990" s="244" t="s">
        <v>7684</v>
      </c>
      <c r="T1990" s="246" t="s">
        <v>7686</v>
      </c>
      <c r="U1990" s="246" t="s">
        <v>237</v>
      </c>
      <c r="V1990" s="246" t="s">
        <v>7687</v>
      </c>
    </row>
    <row r="1991" spans="18:22" ht="15.75">
      <c r="R1991" s="245" t="s">
        <v>7689</v>
      </c>
      <c r="S1991" s="244" t="s">
        <v>7688</v>
      </c>
      <c r="T1991" s="246" t="s">
        <v>7690</v>
      </c>
      <c r="U1991" s="246" t="s">
        <v>237</v>
      </c>
      <c r="V1991" s="246" t="s">
        <v>7691</v>
      </c>
    </row>
    <row r="1992" spans="18:22" ht="15.75">
      <c r="R1992" s="245" t="s">
        <v>7693</v>
      </c>
      <c r="S1992" s="244" t="s">
        <v>7692</v>
      </c>
      <c r="T1992" s="246" t="s">
        <v>7694</v>
      </c>
      <c r="U1992" s="246" t="s">
        <v>237</v>
      </c>
      <c r="V1992" s="246" t="s">
        <v>7695</v>
      </c>
    </row>
    <row r="1993" spans="18:22" ht="15.75">
      <c r="R1993" s="245" t="s">
        <v>7697</v>
      </c>
      <c r="S1993" s="244" t="s">
        <v>7696</v>
      </c>
      <c r="T1993" s="246" t="s">
        <v>7698</v>
      </c>
      <c r="U1993" s="246" t="s">
        <v>237</v>
      </c>
      <c r="V1993" s="246" t="s">
        <v>7699</v>
      </c>
    </row>
    <row r="1994" spans="18:22" ht="15.75">
      <c r="R1994" s="245" t="s">
        <v>7701</v>
      </c>
      <c r="S1994" s="244" t="s">
        <v>7700</v>
      </c>
      <c r="T1994" s="246" t="s">
        <v>7702</v>
      </c>
      <c r="U1994" s="246" t="s">
        <v>237</v>
      </c>
      <c r="V1994" s="246" t="s">
        <v>7703</v>
      </c>
    </row>
    <row r="1995" spans="18:22" ht="15.75">
      <c r="R1995" s="245" t="s">
        <v>7705</v>
      </c>
      <c r="S1995" s="244" t="s">
        <v>7704</v>
      </c>
      <c r="T1995" s="246" t="s">
        <v>7706</v>
      </c>
      <c r="U1995" s="246" t="s">
        <v>237</v>
      </c>
      <c r="V1995" s="246" t="s">
        <v>7707</v>
      </c>
    </row>
    <row r="1996" spans="18:22" ht="15.75">
      <c r="R1996" s="245" t="s">
        <v>7709</v>
      </c>
      <c r="S1996" s="244" t="s">
        <v>7708</v>
      </c>
      <c r="T1996" s="246" t="s">
        <v>7710</v>
      </c>
      <c r="U1996" s="246" t="s">
        <v>237</v>
      </c>
      <c r="V1996" s="246" t="s">
        <v>7711</v>
      </c>
    </row>
    <row r="1997" spans="18:22" ht="15.75">
      <c r="R1997" s="245" t="s">
        <v>7288</v>
      </c>
      <c r="S1997" s="244" t="s">
        <v>7712</v>
      </c>
      <c r="T1997" s="246" t="s">
        <v>7289</v>
      </c>
      <c r="U1997" s="246" t="s">
        <v>237</v>
      </c>
      <c r="V1997" s="246" t="s">
        <v>7290</v>
      </c>
    </row>
    <row r="1998" spans="18:22" ht="15.75">
      <c r="R1998" s="245" t="s">
        <v>7714</v>
      </c>
      <c r="S1998" s="244" t="s">
        <v>7713</v>
      </c>
      <c r="T1998" s="246" t="s">
        <v>7715</v>
      </c>
      <c r="U1998" s="246" t="s">
        <v>237</v>
      </c>
      <c r="V1998" s="246" t="s">
        <v>7716</v>
      </c>
    </row>
    <row r="1999" spans="18:22" ht="15.75">
      <c r="R1999" s="245" t="s">
        <v>7718</v>
      </c>
      <c r="S1999" s="244" t="s">
        <v>7717</v>
      </c>
      <c r="T1999" s="246" t="s">
        <v>7719</v>
      </c>
      <c r="U1999" s="246" t="s">
        <v>237</v>
      </c>
      <c r="V1999" s="246" t="s">
        <v>7720</v>
      </c>
    </row>
    <row r="2000" spans="18:22" ht="15.75">
      <c r="R2000" s="245" t="s">
        <v>7722</v>
      </c>
      <c r="S2000" s="244" t="s">
        <v>7721</v>
      </c>
      <c r="T2000" s="246" t="s">
        <v>7723</v>
      </c>
      <c r="U2000" s="246" t="s">
        <v>237</v>
      </c>
      <c r="V2000" s="246" t="s">
        <v>7724</v>
      </c>
    </row>
    <row r="2001" spans="18:22" ht="15.75">
      <c r="R2001" s="245" t="s">
        <v>7726</v>
      </c>
      <c r="S2001" s="244" t="s">
        <v>7725</v>
      </c>
      <c r="T2001" s="246" t="s">
        <v>1056</v>
      </c>
      <c r="U2001" s="246" t="s">
        <v>237</v>
      </c>
      <c r="V2001" s="246" t="s">
        <v>1057</v>
      </c>
    </row>
    <row r="2002" spans="18:22" ht="15.75">
      <c r="R2002" s="245" t="s">
        <v>7728</v>
      </c>
      <c r="S2002" s="244" t="s">
        <v>7727</v>
      </c>
      <c r="T2002" s="246" t="s">
        <v>1080</v>
      </c>
      <c r="U2002" s="246" t="s">
        <v>237</v>
      </c>
      <c r="V2002" s="246" t="s">
        <v>1081</v>
      </c>
    </row>
    <row r="2003" spans="18:22" ht="15.75">
      <c r="R2003" s="245" t="s">
        <v>63</v>
      </c>
      <c r="S2003" s="244" t="s">
        <v>7729</v>
      </c>
      <c r="T2003" s="246" t="s">
        <v>7730</v>
      </c>
      <c r="U2003" s="246" t="s">
        <v>237</v>
      </c>
      <c r="V2003" s="246" t="s">
        <v>7731</v>
      </c>
    </row>
    <row r="2004" spans="18:22" ht="15.75">
      <c r="R2004" s="245" t="s">
        <v>71</v>
      </c>
      <c r="S2004" s="244" t="s">
        <v>7732</v>
      </c>
      <c r="T2004" s="246" t="s">
        <v>7733</v>
      </c>
      <c r="U2004" s="246" t="s">
        <v>237</v>
      </c>
      <c r="V2004" s="246" t="s">
        <v>7734</v>
      </c>
    </row>
    <row r="2005" spans="18:22" ht="15.75">
      <c r="R2005" s="245" t="s">
        <v>69</v>
      </c>
      <c r="S2005" s="244" t="s">
        <v>7735</v>
      </c>
      <c r="T2005" s="246" t="s">
        <v>229</v>
      </c>
      <c r="U2005" s="246" t="s">
        <v>237</v>
      </c>
      <c r="V2005" s="246" t="s">
        <v>7736</v>
      </c>
    </row>
    <row r="2006" spans="18:22" ht="15.75">
      <c r="R2006" s="245" t="s">
        <v>37</v>
      </c>
      <c r="S2006" s="244" t="s">
        <v>7737</v>
      </c>
      <c r="T2006" s="246" t="s">
        <v>147</v>
      </c>
      <c r="U2006" s="246" t="s">
        <v>237</v>
      </c>
      <c r="V2006" s="246" t="s">
        <v>7738</v>
      </c>
    </row>
    <row r="2007" spans="18:22" ht="15.75">
      <c r="R2007" s="245" t="s">
        <v>7740</v>
      </c>
      <c r="S2007" s="244" t="s">
        <v>7739</v>
      </c>
      <c r="T2007" s="246" t="s">
        <v>7741</v>
      </c>
      <c r="U2007" s="246" t="s">
        <v>237</v>
      </c>
      <c r="V2007" s="246" t="s">
        <v>7742</v>
      </c>
    </row>
    <row r="2008" spans="18:22" ht="15.75">
      <c r="R2008" s="245" t="s">
        <v>7744</v>
      </c>
      <c r="S2008" s="244" t="s">
        <v>7743</v>
      </c>
      <c r="T2008" s="246" t="s">
        <v>7745</v>
      </c>
      <c r="U2008" s="246" t="s">
        <v>237</v>
      </c>
      <c r="V2008" s="246" t="s">
        <v>7746</v>
      </c>
    </row>
    <row r="2009" spans="18:22" ht="15.75">
      <c r="R2009" s="245" t="s">
        <v>7748</v>
      </c>
      <c r="S2009" s="244" t="s">
        <v>7747</v>
      </c>
      <c r="T2009" s="246" t="s">
        <v>7749</v>
      </c>
      <c r="U2009" s="246" t="s">
        <v>237</v>
      </c>
      <c r="V2009" s="246" t="s">
        <v>7750</v>
      </c>
    </row>
    <row r="2010" spans="18:22" ht="15.75">
      <c r="R2010" s="245" t="s">
        <v>697</v>
      </c>
      <c r="S2010" s="244" t="s">
        <v>7751</v>
      </c>
      <c r="T2010" s="246" t="s">
        <v>7752</v>
      </c>
      <c r="U2010" s="246" t="s">
        <v>237</v>
      </c>
      <c r="V2010" s="246" t="s">
        <v>7753</v>
      </c>
    </row>
    <row r="2011" spans="18:22" ht="15.75">
      <c r="R2011" s="245" t="s">
        <v>7755</v>
      </c>
      <c r="S2011" s="244" t="s">
        <v>7754</v>
      </c>
      <c r="T2011" s="246" t="s">
        <v>7756</v>
      </c>
      <c r="U2011" s="246" t="s">
        <v>237</v>
      </c>
      <c r="V2011" s="246" t="s">
        <v>7757</v>
      </c>
    </row>
    <row r="2012" spans="18:22" ht="15.75">
      <c r="R2012" s="245" t="s">
        <v>7759</v>
      </c>
      <c r="S2012" s="244" t="s">
        <v>7758</v>
      </c>
      <c r="T2012" s="246" t="s">
        <v>7760</v>
      </c>
      <c r="U2012" s="246" t="s">
        <v>237</v>
      </c>
      <c r="V2012" s="246" t="s">
        <v>7761</v>
      </c>
    </row>
    <row r="2013" spans="18:22" ht="15.75">
      <c r="R2013" s="245" t="s">
        <v>7763</v>
      </c>
      <c r="S2013" s="244" t="s">
        <v>7762</v>
      </c>
      <c r="T2013" s="246" t="s">
        <v>7764</v>
      </c>
      <c r="U2013" s="246" t="s">
        <v>237</v>
      </c>
      <c r="V2013" s="246" t="s">
        <v>7765</v>
      </c>
    </row>
    <row r="2014" spans="18:22" ht="15.75">
      <c r="R2014" s="245" t="s">
        <v>7767</v>
      </c>
      <c r="S2014" s="244" t="s">
        <v>7766</v>
      </c>
      <c r="T2014" s="246" t="s">
        <v>7768</v>
      </c>
      <c r="U2014" s="246" t="s">
        <v>237</v>
      </c>
      <c r="V2014" s="246" t="s">
        <v>7769</v>
      </c>
    </row>
    <row r="2015" spans="18:22" ht="15.75">
      <c r="R2015" s="245" t="s">
        <v>7771</v>
      </c>
      <c r="S2015" s="244" t="s">
        <v>7770</v>
      </c>
      <c r="T2015" s="246" t="s">
        <v>7772</v>
      </c>
      <c r="U2015" s="246" t="s">
        <v>237</v>
      </c>
      <c r="V2015" s="246" t="s">
        <v>7773</v>
      </c>
    </row>
    <row r="2016" spans="18:22" ht="15.75">
      <c r="R2016" s="245" t="s">
        <v>7775</v>
      </c>
      <c r="S2016" s="244" t="s">
        <v>7774</v>
      </c>
      <c r="T2016" s="246" t="s">
        <v>7776</v>
      </c>
      <c r="U2016" s="246" t="s">
        <v>237</v>
      </c>
      <c r="V2016" s="246" t="s">
        <v>7777</v>
      </c>
    </row>
    <row r="2017" spans="18:22" ht="15.75">
      <c r="R2017" s="245" t="s">
        <v>7779</v>
      </c>
      <c r="S2017" s="244" t="s">
        <v>7778</v>
      </c>
      <c r="T2017" s="246" t="s">
        <v>7780</v>
      </c>
      <c r="U2017" s="246" t="s">
        <v>237</v>
      </c>
      <c r="V2017" s="246" t="s">
        <v>7781</v>
      </c>
    </row>
    <row r="2018" spans="18:22" ht="15.75">
      <c r="R2018" s="245" t="s">
        <v>7783</v>
      </c>
      <c r="S2018" s="244" t="s">
        <v>7782</v>
      </c>
      <c r="T2018" s="246" t="s">
        <v>7784</v>
      </c>
      <c r="U2018" s="246" t="s">
        <v>237</v>
      </c>
      <c r="V2018" s="246" t="s">
        <v>7785</v>
      </c>
    </row>
    <row r="2019" spans="18:22" ht="15.75">
      <c r="R2019" s="245" t="s">
        <v>7787</v>
      </c>
      <c r="S2019" s="244" t="s">
        <v>7786</v>
      </c>
      <c r="T2019" s="246" t="s">
        <v>3660</v>
      </c>
      <c r="U2019" s="246" t="s">
        <v>237</v>
      </c>
      <c r="V2019" s="246" t="s">
        <v>3661</v>
      </c>
    </row>
    <row r="2020" spans="18:22" ht="15.75">
      <c r="R2020" s="245" t="s">
        <v>7789</v>
      </c>
      <c r="S2020" s="244" t="s">
        <v>7788</v>
      </c>
      <c r="T2020" s="246" t="s">
        <v>7790</v>
      </c>
      <c r="U2020" s="246" t="s">
        <v>237</v>
      </c>
      <c r="V2020" s="246" t="s">
        <v>7791</v>
      </c>
    </row>
    <row r="2021" spans="18:22" ht="15.75">
      <c r="R2021" s="245" t="s">
        <v>5326</v>
      </c>
      <c r="S2021" s="244" t="s">
        <v>7792</v>
      </c>
      <c r="T2021" s="246" t="s">
        <v>5327</v>
      </c>
      <c r="U2021" s="246" t="s">
        <v>237</v>
      </c>
      <c r="V2021" s="246" t="s">
        <v>5328</v>
      </c>
    </row>
    <row r="2022" spans="18:22" ht="15.75">
      <c r="R2022" s="245" t="s">
        <v>5334</v>
      </c>
      <c r="S2022" s="244" t="s">
        <v>7793</v>
      </c>
      <c r="T2022" s="246" t="s">
        <v>5335</v>
      </c>
      <c r="U2022" s="246" t="s">
        <v>237</v>
      </c>
      <c r="V2022" s="246" t="s">
        <v>5336</v>
      </c>
    </row>
    <row r="2023" spans="18:22" ht="15.75">
      <c r="R2023" s="245" t="s">
        <v>5342</v>
      </c>
      <c r="S2023" s="244" t="s">
        <v>7794</v>
      </c>
      <c r="T2023" s="246" t="s">
        <v>5343</v>
      </c>
      <c r="U2023" s="246" t="s">
        <v>237</v>
      </c>
      <c r="V2023" s="246" t="s">
        <v>5344</v>
      </c>
    </row>
    <row r="2024" spans="18:22" ht="15.75">
      <c r="R2024" s="245" t="s">
        <v>5346</v>
      </c>
      <c r="S2024" s="244" t="s">
        <v>7795</v>
      </c>
      <c r="T2024" s="246" t="s">
        <v>5347</v>
      </c>
      <c r="U2024" s="246" t="s">
        <v>237</v>
      </c>
      <c r="V2024" s="246" t="s">
        <v>5348</v>
      </c>
    </row>
    <row r="2025" spans="18:22" ht="15.75">
      <c r="R2025" s="245" t="s">
        <v>5350</v>
      </c>
      <c r="S2025" s="244" t="s">
        <v>7796</v>
      </c>
      <c r="T2025" s="246" t="s">
        <v>5351</v>
      </c>
      <c r="U2025" s="246" t="s">
        <v>237</v>
      </c>
      <c r="V2025" s="246" t="s">
        <v>5352</v>
      </c>
    </row>
    <row r="2026" spans="18:22" ht="15.75">
      <c r="R2026" s="245" t="s">
        <v>5358</v>
      </c>
      <c r="S2026" s="244" t="s">
        <v>7797</v>
      </c>
      <c r="T2026" s="246" t="s">
        <v>5359</v>
      </c>
      <c r="U2026" s="246" t="s">
        <v>237</v>
      </c>
      <c r="V2026" s="246" t="s">
        <v>5360</v>
      </c>
    </row>
    <row r="2027" spans="18:22" ht="15.75">
      <c r="R2027" s="245" t="s">
        <v>5366</v>
      </c>
      <c r="S2027" s="244" t="s">
        <v>7798</v>
      </c>
      <c r="T2027" s="246" t="s">
        <v>5367</v>
      </c>
      <c r="U2027" s="246" t="s">
        <v>237</v>
      </c>
      <c r="V2027" s="246" t="s">
        <v>5368</v>
      </c>
    </row>
    <row r="2028" spans="18:22" ht="15.75">
      <c r="R2028" s="245" t="s">
        <v>5374</v>
      </c>
      <c r="S2028" s="244" t="s">
        <v>7799</v>
      </c>
      <c r="T2028" s="246" t="s">
        <v>5375</v>
      </c>
      <c r="U2028" s="246" t="s">
        <v>237</v>
      </c>
      <c r="V2028" s="246" t="s">
        <v>5376</v>
      </c>
    </row>
    <row r="2029" spans="18:22" ht="15.75">
      <c r="R2029" s="245" t="s">
        <v>5378</v>
      </c>
      <c r="S2029" s="244" t="s">
        <v>7800</v>
      </c>
      <c r="T2029" s="246" t="s">
        <v>5379</v>
      </c>
      <c r="U2029" s="246" t="s">
        <v>237</v>
      </c>
      <c r="V2029" s="246" t="s">
        <v>5380</v>
      </c>
    </row>
    <row r="2030" spans="18:22" ht="15.75">
      <c r="R2030" s="245" t="s">
        <v>5390</v>
      </c>
      <c r="S2030" s="244" t="s">
        <v>7801</v>
      </c>
      <c r="T2030" s="246" t="s">
        <v>5391</v>
      </c>
      <c r="U2030" s="246" t="s">
        <v>237</v>
      </c>
      <c r="V2030" s="246" t="s">
        <v>5392</v>
      </c>
    </row>
    <row r="2031" spans="18:22" ht="15.75">
      <c r="R2031" s="245" t="s">
        <v>5394</v>
      </c>
      <c r="S2031" s="244" t="s">
        <v>7802</v>
      </c>
      <c r="T2031" s="246" t="s">
        <v>5395</v>
      </c>
      <c r="U2031" s="246" t="s">
        <v>237</v>
      </c>
      <c r="V2031" s="246" t="s">
        <v>5396</v>
      </c>
    </row>
    <row r="2032" spans="18:22" ht="15.75">
      <c r="R2032" s="245" t="s">
        <v>5398</v>
      </c>
      <c r="S2032" s="244" t="s">
        <v>7803</v>
      </c>
      <c r="T2032" s="246" t="s">
        <v>5399</v>
      </c>
      <c r="U2032" s="246" t="s">
        <v>237</v>
      </c>
      <c r="V2032" s="246" t="s">
        <v>5400</v>
      </c>
    </row>
    <row r="2033" spans="18:22" ht="15.75">
      <c r="R2033" s="245" t="s">
        <v>5402</v>
      </c>
      <c r="S2033" s="244" t="s">
        <v>7804</v>
      </c>
      <c r="T2033" s="246" t="s">
        <v>5403</v>
      </c>
      <c r="U2033" s="246" t="s">
        <v>237</v>
      </c>
      <c r="V2033" s="246" t="s">
        <v>5404</v>
      </c>
    </row>
    <row r="2034" spans="18:22" ht="15.75">
      <c r="R2034" s="245" t="s">
        <v>5410</v>
      </c>
      <c r="S2034" s="244" t="s">
        <v>7805</v>
      </c>
      <c r="T2034" s="246" t="s">
        <v>5411</v>
      </c>
      <c r="U2034" s="246" t="s">
        <v>237</v>
      </c>
      <c r="V2034" s="246" t="s">
        <v>5412</v>
      </c>
    </row>
    <row r="2035" spans="18:22" ht="15.75">
      <c r="R2035" s="245" t="s">
        <v>5414</v>
      </c>
      <c r="S2035" s="244" t="s">
        <v>7806</v>
      </c>
      <c r="T2035" s="246" t="s">
        <v>5415</v>
      </c>
      <c r="U2035" s="246" t="s">
        <v>237</v>
      </c>
      <c r="V2035" s="246" t="s">
        <v>5416</v>
      </c>
    </row>
    <row r="2036" spans="18:22" ht="15.75">
      <c r="R2036" s="245" t="s">
        <v>5418</v>
      </c>
      <c r="S2036" s="244" t="s">
        <v>7807</v>
      </c>
      <c r="T2036" s="246" t="s">
        <v>5419</v>
      </c>
      <c r="U2036" s="246" t="s">
        <v>237</v>
      </c>
      <c r="V2036" s="246" t="s">
        <v>5420</v>
      </c>
    </row>
    <row r="2037" spans="18:22" ht="15.75">
      <c r="R2037" s="245" t="s">
        <v>5422</v>
      </c>
      <c r="S2037" s="244" t="s">
        <v>7808</v>
      </c>
      <c r="T2037" s="246" t="s">
        <v>5423</v>
      </c>
      <c r="U2037" s="246" t="s">
        <v>237</v>
      </c>
      <c r="V2037" s="246" t="s">
        <v>5424</v>
      </c>
    </row>
    <row r="2038" spans="18:22" ht="15.75">
      <c r="R2038" s="245" t="s">
        <v>5430</v>
      </c>
      <c r="S2038" s="244" t="s">
        <v>7809</v>
      </c>
      <c r="T2038" s="246" t="s">
        <v>5431</v>
      </c>
      <c r="U2038" s="246" t="s">
        <v>237</v>
      </c>
      <c r="V2038" s="246" t="s">
        <v>5432</v>
      </c>
    </row>
    <row r="2039" spans="18:22" ht="15.75">
      <c r="R2039" s="245" t="s">
        <v>5442</v>
      </c>
      <c r="S2039" s="244" t="s">
        <v>7810</v>
      </c>
      <c r="T2039" s="246" t="s">
        <v>5443</v>
      </c>
      <c r="U2039" s="246" t="s">
        <v>237</v>
      </c>
      <c r="V2039" s="246" t="s">
        <v>5444</v>
      </c>
    </row>
    <row r="2040" spans="18:22" ht="15.75">
      <c r="R2040" s="245" t="s">
        <v>5446</v>
      </c>
      <c r="S2040" s="244" t="s">
        <v>7811</v>
      </c>
      <c r="T2040" s="246" t="s">
        <v>5447</v>
      </c>
      <c r="U2040" s="246" t="s">
        <v>237</v>
      </c>
      <c r="V2040" s="246" t="s">
        <v>5448</v>
      </c>
    </row>
    <row r="2041" spans="18:22" ht="15.75">
      <c r="R2041" s="245" t="s">
        <v>5362</v>
      </c>
      <c r="S2041" s="244" t="s">
        <v>7812</v>
      </c>
      <c r="T2041" s="246" t="s">
        <v>5363</v>
      </c>
      <c r="U2041" s="246" t="s">
        <v>237</v>
      </c>
      <c r="V2041" s="246" t="s">
        <v>5364</v>
      </c>
    </row>
    <row r="2042" spans="18:22" ht="15.75">
      <c r="R2042" s="245" t="s">
        <v>5386</v>
      </c>
      <c r="S2042" s="244" t="s">
        <v>7813</v>
      </c>
      <c r="T2042" s="246" t="s">
        <v>5387</v>
      </c>
      <c r="U2042" s="246" t="s">
        <v>237</v>
      </c>
      <c r="V2042" s="246" t="s">
        <v>5388</v>
      </c>
    </row>
    <row r="2043" spans="18:22" ht="15.75">
      <c r="R2043" s="245" t="s">
        <v>5406</v>
      </c>
      <c r="S2043" s="244" t="s">
        <v>7814</v>
      </c>
      <c r="T2043" s="246" t="s">
        <v>5407</v>
      </c>
      <c r="U2043" s="246" t="s">
        <v>237</v>
      </c>
      <c r="V2043" s="246" t="s">
        <v>5408</v>
      </c>
    </row>
    <row r="2044" spans="18:22" ht="15.75">
      <c r="R2044" s="245" t="s">
        <v>5434</v>
      </c>
      <c r="S2044" s="244" t="s">
        <v>7815</v>
      </c>
      <c r="T2044" s="246" t="s">
        <v>5435</v>
      </c>
      <c r="U2044" s="246" t="s">
        <v>237</v>
      </c>
      <c r="V2044" s="246" t="s">
        <v>5436</v>
      </c>
    </row>
    <row r="2045" spans="18:22" ht="15.75">
      <c r="R2045" s="245" t="s">
        <v>5338</v>
      </c>
      <c r="S2045" s="244" t="s">
        <v>7816</v>
      </c>
      <c r="T2045" s="246" t="s">
        <v>5339</v>
      </c>
      <c r="U2045" s="246" t="s">
        <v>237</v>
      </c>
      <c r="V2045" s="246" t="s">
        <v>5340</v>
      </c>
    </row>
    <row r="2046" spans="18:22" ht="15.75">
      <c r="R2046" s="245" t="s">
        <v>5370</v>
      </c>
      <c r="S2046" s="244" t="s">
        <v>7817</v>
      </c>
      <c r="T2046" s="246" t="s">
        <v>5371</v>
      </c>
      <c r="U2046" s="246" t="s">
        <v>237</v>
      </c>
      <c r="V2046" s="246" t="s">
        <v>5372</v>
      </c>
    </row>
    <row r="2047" spans="18:22" ht="15.75">
      <c r="R2047" s="245" t="s">
        <v>5458</v>
      </c>
      <c r="S2047" s="244" t="s">
        <v>7818</v>
      </c>
      <c r="T2047" s="246" t="s">
        <v>5459</v>
      </c>
      <c r="U2047" s="246" t="s">
        <v>237</v>
      </c>
      <c r="V2047" s="246" t="s">
        <v>5460</v>
      </c>
    </row>
    <row r="2048" spans="18:22" ht="15.75">
      <c r="R2048" s="245" t="s">
        <v>5462</v>
      </c>
      <c r="S2048" s="244" t="s">
        <v>7819</v>
      </c>
      <c r="T2048" s="246" t="s">
        <v>5463</v>
      </c>
      <c r="U2048" s="246" t="s">
        <v>237</v>
      </c>
      <c r="V2048" s="246" t="s">
        <v>5464</v>
      </c>
    </row>
    <row r="2049" spans="18:22" ht="15.75">
      <c r="R2049" s="245" t="s">
        <v>5466</v>
      </c>
      <c r="S2049" s="244" t="s">
        <v>7820</v>
      </c>
      <c r="T2049" s="246" t="s">
        <v>5467</v>
      </c>
      <c r="U2049" s="246" t="s">
        <v>237</v>
      </c>
      <c r="V2049" s="246" t="s">
        <v>5468</v>
      </c>
    </row>
    <row r="2050" spans="18:22" ht="15.75">
      <c r="R2050" s="245" t="s">
        <v>5470</v>
      </c>
      <c r="S2050" s="244" t="s">
        <v>7821</v>
      </c>
      <c r="T2050" s="246" t="s">
        <v>5471</v>
      </c>
      <c r="U2050" s="246" t="s">
        <v>237</v>
      </c>
      <c r="V2050" s="246" t="s">
        <v>5472</v>
      </c>
    </row>
    <row r="2051" spans="18:22" ht="15.75">
      <c r="R2051" s="245" t="s">
        <v>5474</v>
      </c>
      <c r="S2051" s="244" t="s">
        <v>7822</v>
      </c>
      <c r="T2051" s="246" t="s">
        <v>5475</v>
      </c>
      <c r="U2051" s="246" t="s">
        <v>237</v>
      </c>
      <c r="V2051" s="246" t="s">
        <v>5476</v>
      </c>
    </row>
    <row r="2052" spans="18:22" ht="15.75">
      <c r="R2052" s="245" t="s">
        <v>5478</v>
      </c>
      <c r="S2052" s="244" t="s">
        <v>7823</v>
      </c>
      <c r="T2052" s="246" t="s">
        <v>5479</v>
      </c>
      <c r="U2052" s="246" t="s">
        <v>237</v>
      </c>
      <c r="V2052" s="246" t="s">
        <v>5480</v>
      </c>
    </row>
    <row r="2053" spans="18:22" ht="15.75">
      <c r="R2053" s="245" t="s">
        <v>5482</v>
      </c>
      <c r="S2053" s="244" t="s">
        <v>7824</v>
      </c>
      <c r="T2053" s="246" t="s">
        <v>5483</v>
      </c>
      <c r="U2053" s="246" t="s">
        <v>237</v>
      </c>
      <c r="V2053" s="246" t="s">
        <v>5484</v>
      </c>
    </row>
    <row r="2054" spans="18:22" ht="15.75">
      <c r="R2054" s="245" t="s">
        <v>5486</v>
      </c>
      <c r="S2054" s="244" t="s">
        <v>7825</v>
      </c>
      <c r="T2054" s="246" t="s">
        <v>5487</v>
      </c>
      <c r="U2054" s="246" t="s">
        <v>237</v>
      </c>
      <c r="V2054" s="246" t="s">
        <v>5488</v>
      </c>
    </row>
    <row r="2055" spans="18:22" ht="15.75">
      <c r="R2055" s="245" t="s">
        <v>5490</v>
      </c>
      <c r="S2055" s="244" t="s">
        <v>7826</v>
      </c>
      <c r="T2055" s="246" t="s">
        <v>5491</v>
      </c>
      <c r="U2055" s="246" t="s">
        <v>237</v>
      </c>
      <c r="V2055" s="246" t="s">
        <v>5492</v>
      </c>
    </row>
    <row r="2056" spans="18:22" ht="15.75">
      <c r="R2056" s="245" t="s">
        <v>5494</v>
      </c>
      <c r="S2056" s="244" t="s">
        <v>7827</v>
      </c>
      <c r="T2056" s="246" t="s">
        <v>5495</v>
      </c>
      <c r="U2056" s="246" t="s">
        <v>237</v>
      </c>
      <c r="V2056" s="246" t="s">
        <v>5496</v>
      </c>
    </row>
    <row r="2057" spans="18:22" ht="15.75">
      <c r="R2057" s="245" t="s">
        <v>5498</v>
      </c>
      <c r="S2057" s="244" t="s">
        <v>7828</v>
      </c>
      <c r="T2057" s="246" t="s">
        <v>5499</v>
      </c>
      <c r="U2057" s="246" t="s">
        <v>237</v>
      </c>
      <c r="V2057" s="246" t="s">
        <v>5500</v>
      </c>
    </row>
    <row r="2058" spans="18:22" ht="15.75">
      <c r="R2058" s="245" t="s">
        <v>5502</v>
      </c>
      <c r="S2058" s="244" t="s">
        <v>7829</v>
      </c>
      <c r="T2058" s="246" t="s">
        <v>5503</v>
      </c>
      <c r="U2058" s="246" t="s">
        <v>237</v>
      </c>
      <c r="V2058" s="246" t="s">
        <v>5504</v>
      </c>
    </row>
    <row r="2059" spans="18:22" ht="15.75">
      <c r="R2059" s="245" t="s">
        <v>5506</v>
      </c>
      <c r="S2059" s="244" t="s">
        <v>7830</v>
      </c>
      <c r="T2059" s="246" t="s">
        <v>5507</v>
      </c>
      <c r="U2059" s="246" t="s">
        <v>237</v>
      </c>
      <c r="V2059" s="246" t="s">
        <v>5508</v>
      </c>
    </row>
    <row r="2060" spans="18:22" ht="15.75">
      <c r="R2060" s="245" t="s">
        <v>7832</v>
      </c>
      <c r="S2060" s="244" t="s">
        <v>7831</v>
      </c>
      <c r="T2060" s="246" t="s">
        <v>7833</v>
      </c>
      <c r="U2060" s="246" t="s">
        <v>237</v>
      </c>
      <c r="V2060" s="246" t="s">
        <v>7834</v>
      </c>
    </row>
    <row r="2061" spans="18:22" ht="15.75">
      <c r="R2061" s="245" t="s">
        <v>7836</v>
      </c>
      <c r="S2061" s="244" t="s">
        <v>7835</v>
      </c>
      <c r="T2061" s="246" t="s">
        <v>7837</v>
      </c>
      <c r="U2061" s="246" t="s">
        <v>237</v>
      </c>
      <c r="V2061" s="246" t="s">
        <v>7838</v>
      </c>
    </row>
    <row r="2062" spans="18:22" ht="15.75">
      <c r="R2062" s="245" t="s">
        <v>7840</v>
      </c>
      <c r="S2062" s="244" t="s">
        <v>7839</v>
      </c>
      <c r="T2062" s="246" t="s">
        <v>7841</v>
      </c>
      <c r="U2062" s="246" t="s">
        <v>237</v>
      </c>
      <c r="V2062" s="246" t="s">
        <v>7842</v>
      </c>
    </row>
    <row r="2063" spans="18:22" ht="15.75">
      <c r="R2063" s="245" t="s">
        <v>7844</v>
      </c>
      <c r="S2063" s="244" t="s">
        <v>7843</v>
      </c>
      <c r="T2063" s="246" t="s">
        <v>7845</v>
      </c>
      <c r="U2063" s="246" t="s">
        <v>237</v>
      </c>
      <c r="V2063" s="246" t="s">
        <v>7846</v>
      </c>
    </row>
    <row r="2064" spans="18:22" ht="15.75">
      <c r="R2064" s="245" t="s">
        <v>5454</v>
      </c>
      <c r="S2064" s="244" t="s">
        <v>7847</v>
      </c>
      <c r="T2064" s="246" t="s">
        <v>5455</v>
      </c>
      <c r="U2064" s="246" t="s">
        <v>237</v>
      </c>
      <c r="V2064" s="246" t="s">
        <v>5456</v>
      </c>
    </row>
    <row r="2065" spans="18:22" ht="15.75">
      <c r="R2065" s="245" t="s">
        <v>7849</v>
      </c>
      <c r="S2065" s="244" t="s">
        <v>7848</v>
      </c>
      <c r="T2065" s="246" t="s">
        <v>7850</v>
      </c>
      <c r="U2065" s="246" t="s">
        <v>237</v>
      </c>
      <c r="V2065" s="246" t="s">
        <v>3880</v>
      </c>
    </row>
    <row r="2066" spans="18:22" ht="15.75">
      <c r="R2066" s="245" t="s">
        <v>4075</v>
      </c>
      <c r="S2066" s="244" t="s">
        <v>7851</v>
      </c>
      <c r="T2066" s="246" t="s">
        <v>4076</v>
      </c>
      <c r="U2066" s="246" t="s">
        <v>237</v>
      </c>
      <c r="V2066" s="246" t="s">
        <v>7852</v>
      </c>
    </row>
    <row r="2067" spans="18:22" ht="15.75">
      <c r="R2067" s="245" t="s">
        <v>4072</v>
      </c>
      <c r="S2067" s="244" t="s">
        <v>7853</v>
      </c>
      <c r="T2067" s="246" t="s">
        <v>4073</v>
      </c>
      <c r="U2067" s="246" t="s">
        <v>237</v>
      </c>
      <c r="V2067" s="246" t="s">
        <v>7854</v>
      </c>
    </row>
    <row r="2068" spans="18:22" ht="15.75">
      <c r="R2068" s="245" t="s">
        <v>4088</v>
      </c>
      <c r="S2068" s="244" t="s">
        <v>7855</v>
      </c>
      <c r="T2068" s="246" t="s">
        <v>4089</v>
      </c>
      <c r="U2068" s="246" t="s">
        <v>237</v>
      </c>
      <c r="V2068" s="246" t="s">
        <v>7856</v>
      </c>
    </row>
    <row r="2069" spans="18:22" ht="15.75">
      <c r="R2069" s="245" t="s">
        <v>4064</v>
      </c>
      <c r="S2069" s="244" t="s">
        <v>7857</v>
      </c>
      <c r="T2069" s="246" t="s">
        <v>4065</v>
      </c>
      <c r="U2069" s="246" t="s">
        <v>237</v>
      </c>
      <c r="V2069" s="246" t="s">
        <v>7858</v>
      </c>
    </row>
    <row r="2070" spans="18:22" ht="15.75">
      <c r="R2070" s="245" t="s">
        <v>4085</v>
      </c>
      <c r="S2070" s="244" t="s">
        <v>7859</v>
      </c>
      <c r="T2070" s="246" t="s">
        <v>4086</v>
      </c>
      <c r="U2070" s="246" t="s">
        <v>237</v>
      </c>
      <c r="V2070" s="246" t="s">
        <v>7860</v>
      </c>
    </row>
    <row r="2071" spans="18:22" ht="15.75">
      <c r="R2071" s="245" t="s">
        <v>4078</v>
      </c>
      <c r="S2071" s="244" t="s">
        <v>7861</v>
      </c>
      <c r="T2071" s="246" t="s">
        <v>4079</v>
      </c>
      <c r="U2071" s="246" t="s">
        <v>237</v>
      </c>
      <c r="V2071" s="246" t="s">
        <v>7862</v>
      </c>
    </row>
    <row r="2072" spans="18:22" ht="15.75">
      <c r="R2072" s="245" t="s">
        <v>7864</v>
      </c>
      <c r="S2072" s="244" t="s">
        <v>7863</v>
      </c>
      <c r="T2072" s="246" t="s">
        <v>7865</v>
      </c>
      <c r="U2072" s="246" t="s">
        <v>237</v>
      </c>
      <c r="V2072" s="246" t="s">
        <v>7866</v>
      </c>
    </row>
    <row r="2073" spans="18:22" ht="15.75">
      <c r="R2073" s="245" t="s">
        <v>7868</v>
      </c>
      <c r="S2073" s="244" t="s">
        <v>7867</v>
      </c>
      <c r="T2073" s="246" t="s">
        <v>3981</v>
      </c>
      <c r="U2073" s="246" t="s">
        <v>237</v>
      </c>
      <c r="V2073" s="246" t="s">
        <v>3982</v>
      </c>
    </row>
    <row r="2074" spans="18:22" ht="15.75">
      <c r="R2074" s="245" t="s">
        <v>7870</v>
      </c>
      <c r="S2074" s="244" t="s">
        <v>7869</v>
      </c>
      <c r="T2074" s="246" t="s">
        <v>7871</v>
      </c>
      <c r="U2074" s="246" t="s">
        <v>237</v>
      </c>
      <c r="V2074" s="246" t="s">
        <v>7872</v>
      </c>
    </row>
    <row r="2075" spans="18:22" ht="15.75">
      <c r="R2075" s="245" t="s">
        <v>4246</v>
      </c>
      <c r="S2075" s="244" t="s">
        <v>7873</v>
      </c>
      <c r="T2075" s="246" t="s">
        <v>4247</v>
      </c>
      <c r="U2075" s="246" t="s">
        <v>237</v>
      </c>
      <c r="V2075" s="246" t="s">
        <v>7874</v>
      </c>
    </row>
    <row r="2076" spans="18:22" ht="15.75">
      <c r="R2076" s="245" t="s">
        <v>4107</v>
      </c>
      <c r="S2076" s="244" t="s">
        <v>7875</v>
      </c>
      <c r="T2076" s="246" t="s">
        <v>4108</v>
      </c>
      <c r="U2076" s="246" t="s">
        <v>237</v>
      </c>
      <c r="V2076" s="246" t="s">
        <v>7876</v>
      </c>
    </row>
    <row r="2077" spans="18:22" ht="15.75">
      <c r="R2077" s="245" t="s">
        <v>7878</v>
      </c>
      <c r="S2077" s="244" t="s">
        <v>7877</v>
      </c>
      <c r="T2077" s="246" t="s">
        <v>4131</v>
      </c>
      <c r="U2077" s="246" t="s">
        <v>237</v>
      </c>
      <c r="V2077" s="246" t="s">
        <v>4132</v>
      </c>
    </row>
    <row r="2078" spans="18:22" ht="15.75">
      <c r="R2078" s="245" t="s">
        <v>7880</v>
      </c>
      <c r="S2078" s="244" t="s">
        <v>7879</v>
      </c>
      <c r="T2078" s="246" t="s">
        <v>7881</v>
      </c>
      <c r="U2078" s="246" t="s">
        <v>237</v>
      </c>
      <c r="V2078" s="246" t="s">
        <v>7882</v>
      </c>
    </row>
    <row r="2079" spans="18:22" ht="15.75">
      <c r="R2079" s="245" t="s">
        <v>7884</v>
      </c>
      <c r="S2079" s="244" t="s">
        <v>7883</v>
      </c>
      <c r="T2079" s="246" t="s">
        <v>7885</v>
      </c>
      <c r="U2079" s="246" t="s">
        <v>237</v>
      </c>
      <c r="V2079" s="246" t="s">
        <v>7886</v>
      </c>
    </row>
    <row r="2080" spans="18:22" ht="15.75">
      <c r="R2080" s="245" t="s">
        <v>7888</v>
      </c>
      <c r="S2080" s="244" t="s">
        <v>7887</v>
      </c>
      <c r="T2080" s="246" t="s">
        <v>4139</v>
      </c>
      <c r="U2080" s="246" t="s">
        <v>237</v>
      </c>
      <c r="V2080" s="246" t="s">
        <v>4140</v>
      </c>
    </row>
    <row r="2081" spans="18:22" ht="15.75">
      <c r="R2081" s="245" t="s">
        <v>7890</v>
      </c>
      <c r="S2081" s="244" t="s">
        <v>7889</v>
      </c>
      <c r="T2081" s="246" t="s">
        <v>4151</v>
      </c>
      <c r="U2081" s="246" t="s">
        <v>237</v>
      </c>
      <c r="V2081" s="246" t="s">
        <v>4152</v>
      </c>
    </row>
    <row r="2082" spans="18:22" ht="15.75">
      <c r="R2082" s="245" t="s">
        <v>7892</v>
      </c>
      <c r="S2082" s="244" t="s">
        <v>7891</v>
      </c>
      <c r="T2082" s="246" t="s">
        <v>7893</v>
      </c>
      <c r="U2082" s="246" t="s">
        <v>237</v>
      </c>
      <c r="V2082" s="246" t="s">
        <v>7894</v>
      </c>
    </row>
    <row r="2083" spans="18:22" ht="15.75">
      <c r="R2083" s="245" t="s">
        <v>7896</v>
      </c>
      <c r="S2083" s="244" t="s">
        <v>7895</v>
      </c>
      <c r="T2083" s="246" t="s">
        <v>7897</v>
      </c>
      <c r="U2083" s="246" t="s">
        <v>237</v>
      </c>
      <c r="V2083" s="246" t="s">
        <v>7898</v>
      </c>
    </row>
    <row r="2084" spans="18:22" ht="15.75">
      <c r="R2084" s="245" t="s">
        <v>4379</v>
      </c>
      <c r="S2084" s="244" t="s">
        <v>7899</v>
      </c>
      <c r="T2084" s="246" t="s">
        <v>7900</v>
      </c>
      <c r="U2084" s="246" t="s">
        <v>237</v>
      </c>
      <c r="V2084" s="246" t="s">
        <v>7901</v>
      </c>
    </row>
    <row r="2085" spans="18:22" ht="15.75">
      <c r="R2085" s="245" t="s">
        <v>4381</v>
      </c>
      <c r="S2085" s="244" t="s">
        <v>7902</v>
      </c>
      <c r="T2085" s="246" t="s">
        <v>7903</v>
      </c>
      <c r="U2085" s="246" t="s">
        <v>237</v>
      </c>
      <c r="V2085" s="246" t="s">
        <v>7904</v>
      </c>
    </row>
    <row r="2086" spans="18:22" ht="15.75">
      <c r="R2086" s="245" t="s">
        <v>4511</v>
      </c>
      <c r="S2086" s="244" t="s">
        <v>7905</v>
      </c>
      <c r="T2086" s="246" t="s">
        <v>4512</v>
      </c>
      <c r="U2086" s="246" t="s">
        <v>237</v>
      </c>
      <c r="V2086" s="246" t="s">
        <v>7906</v>
      </c>
    </row>
    <row r="2087" spans="18:22" ht="15.75">
      <c r="R2087" s="245" t="s">
        <v>7908</v>
      </c>
      <c r="S2087" s="244" t="s">
        <v>7907</v>
      </c>
      <c r="T2087" s="246" t="s">
        <v>7909</v>
      </c>
      <c r="U2087" s="246" t="s">
        <v>237</v>
      </c>
      <c r="V2087" s="246" t="s">
        <v>7910</v>
      </c>
    </row>
    <row r="2088" spans="18:22" ht="15.75">
      <c r="R2088" s="245" t="s">
        <v>7912</v>
      </c>
      <c r="S2088" s="244" t="s">
        <v>7911</v>
      </c>
      <c r="T2088" s="246" t="s">
        <v>7913</v>
      </c>
      <c r="U2088" s="246" t="s">
        <v>237</v>
      </c>
      <c r="V2088" s="246" t="s">
        <v>7914</v>
      </c>
    </row>
    <row r="2089" spans="18:22" ht="15.75">
      <c r="R2089" s="245" t="s">
        <v>7916</v>
      </c>
      <c r="S2089" s="244" t="s">
        <v>7915</v>
      </c>
      <c r="T2089" s="246" t="s">
        <v>7917</v>
      </c>
      <c r="U2089" s="246" t="s">
        <v>237</v>
      </c>
      <c r="V2089" s="246" t="s">
        <v>7918</v>
      </c>
    </row>
    <row r="2090" spans="18:22" ht="15.75">
      <c r="R2090" s="245" t="s">
        <v>7920</v>
      </c>
      <c r="S2090" s="244" t="s">
        <v>7919</v>
      </c>
      <c r="T2090" s="246" t="s">
        <v>7921</v>
      </c>
      <c r="U2090" s="246" t="s">
        <v>237</v>
      </c>
      <c r="V2090" s="246" t="s">
        <v>7922</v>
      </c>
    </row>
    <row r="2091" spans="18:22" ht="15.75">
      <c r="R2091" s="245" t="s">
        <v>7924</v>
      </c>
      <c r="S2091" s="244" t="s">
        <v>7923</v>
      </c>
      <c r="T2091" s="246" t="s">
        <v>7925</v>
      </c>
      <c r="U2091" s="246" t="s">
        <v>237</v>
      </c>
      <c r="V2091" s="246" t="s">
        <v>7926</v>
      </c>
    </row>
    <row r="2092" spans="18:22" ht="15.75">
      <c r="R2092" s="245" t="s">
        <v>7928</v>
      </c>
      <c r="S2092" s="244" t="s">
        <v>7927</v>
      </c>
      <c r="T2092" s="246" t="s">
        <v>7929</v>
      </c>
      <c r="U2092" s="246" t="s">
        <v>237</v>
      </c>
      <c r="V2092" s="246" t="s">
        <v>7930</v>
      </c>
    </row>
    <row r="2093" spans="18:22" ht="15.75">
      <c r="R2093" s="245" t="s">
        <v>7932</v>
      </c>
      <c r="S2093" s="244" t="s">
        <v>7931</v>
      </c>
      <c r="T2093" s="246" t="s">
        <v>7933</v>
      </c>
      <c r="U2093" s="246" t="s">
        <v>237</v>
      </c>
      <c r="V2093" s="246" t="s">
        <v>7934</v>
      </c>
    </row>
    <row r="2094" spans="18:22" ht="15.75">
      <c r="R2094" s="245" t="s">
        <v>7936</v>
      </c>
      <c r="S2094" s="244" t="s">
        <v>7935</v>
      </c>
      <c r="T2094" s="246" t="s">
        <v>7937</v>
      </c>
      <c r="U2094" s="246" t="s">
        <v>237</v>
      </c>
      <c r="V2094" s="246" t="s">
        <v>7938</v>
      </c>
    </row>
    <row r="2095" spans="18:22" ht="15.75">
      <c r="R2095" s="245" t="s">
        <v>7940</v>
      </c>
      <c r="S2095" s="244" t="s">
        <v>7939</v>
      </c>
      <c r="T2095" s="246" t="s">
        <v>7941</v>
      </c>
      <c r="U2095" s="246" t="s">
        <v>237</v>
      </c>
      <c r="V2095" s="246" t="s">
        <v>7942</v>
      </c>
    </row>
    <row r="2096" spans="18:22" ht="15.75">
      <c r="R2096" s="245" t="s">
        <v>7944</v>
      </c>
      <c r="S2096" s="244" t="s">
        <v>7943</v>
      </c>
      <c r="T2096" s="246" t="s">
        <v>7945</v>
      </c>
      <c r="U2096" s="246" t="s">
        <v>237</v>
      </c>
      <c r="V2096" s="246" t="s">
        <v>7946</v>
      </c>
    </row>
    <row r="2097" spans="18:22" ht="15.75">
      <c r="R2097" s="245" t="s">
        <v>7948</v>
      </c>
      <c r="S2097" s="244" t="s">
        <v>7947</v>
      </c>
      <c r="T2097" s="246" t="s">
        <v>7949</v>
      </c>
      <c r="U2097" s="246" t="s">
        <v>237</v>
      </c>
      <c r="V2097" s="246" t="s">
        <v>7950</v>
      </c>
    </row>
    <row r="2098" spans="18:22" ht="15.75">
      <c r="R2098" s="245" t="s">
        <v>7952</v>
      </c>
      <c r="S2098" s="244" t="s">
        <v>7951</v>
      </c>
      <c r="T2098" s="246" t="s">
        <v>7953</v>
      </c>
      <c r="U2098" s="246" t="s">
        <v>237</v>
      </c>
      <c r="V2098" s="246" t="s">
        <v>7954</v>
      </c>
    </row>
    <row r="2099" spans="18:22" ht="15.75">
      <c r="R2099" s="245" t="s">
        <v>7956</v>
      </c>
      <c r="S2099" s="244" t="s">
        <v>7955</v>
      </c>
      <c r="T2099" s="246" t="s">
        <v>7957</v>
      </c>
      <c r="U2099" s="246" t="s">
        <v>237</v>
      </c>
      <c r="V2099" s="246" t="s">
        <v>7958</v>
      </c>
    </row>
    <row r="2100" spans="18:22" ht="15.75">
      <c r="R2100" s="245" t="s">
        <v>4738</v>
      </c>
      <c r="S2100" s="244" t="s">
        <v>7959</v>
      </c>
      <c r="T2100" s="246" t="s">
        <v>4739</v>
      </c>
      <c r="U2100" s="246" t="s">
        <v>237</v>
      </c>
      <c r="V2100" s="246" t="s">
        <v>7960</v>
      </c>
    </row>
    <row r="2101" spans="18:22" ht="15.75">
      <c r="R2101" s="245" t="s">
        <v>4750</v>
      </c>
      <c r="S2101" s="244" t="s">
        <v>7961</v>
      </c>
      <c r="T2101" s="246" t="s">
        <v>4751</v>
      </c>
      <c r="U2101" s="246" t="s">
        <v>237</v>
      </c>
      <c r="V2101" s="246" t="s">
        <v>7962</v>
      </c>
    </row>
    <row r="2102" spans="18:22" ht="15.75">
      <c r="R2102" s="245" t="s">
        <v>4753</v>
      </c>
      <c r="S2102" s="244" t="s">
        <v>7963</v>
      </c>
      <c r="T2102" s="246" t="s">
        <v>4754</v>
      </c>
      <c r="U2102" s="246" t="s">
        <v>237</v>
      </c>
      <c r="V2102" s="246" t="s">
        <v>7964</v>
      </c>
    </row>
    <row r="2103" spans="18:22" ht="15.75">
      <c r="R2103" s="245" t="s">
        <v>4756</v>
      </c>
      <c r="S2103" s="244" t="s">
        <v>7965</v>
      </c>
      <c r="T2103" s="246" t="s">
        <v>4757</v>
      </c>
      <c r="U2103" s="246" t="s">
        <v>237</v>
      </c>
      <c r="V2103" s="246" t="s">
        <v>7966</v>
      </c>
    </row>
    <row r="2104" spans="18:22" ht="15.75">
      <c r="R2104" s="252" t="s">
        <v>4728</v>
      </c>
      <c r="S2104" s="260" t="s">
        <v>7967</v>
      </c>
      <c r="T2104" s="253" t="s">
        <v>4729</v>
      </c>
      <c r="U2104" s="253" t="s">
        <v>237</v>
      </c>
      <c r="V2104" s="253" t="s">
        <v>4730</v>
      </c>
    </row>
    <row r="2105" spans="18:22" ht="15.75">
      <c r="R2105" s="245" t="s">
        <v>7969</v>
      </c>
      <c r="S2105" s="244" t="s">
        <v>7968</v>
      </c>
      <c r="T2105" s="246" t="s">
        <v>7970</v>
      </c>
      <c r="U2105" s="246" t="s">
        <v>237</v>
      </c>
      <c r="V2105" s="246" t="s">
        <v>7971</v>
      </c>
    </row>
    <row r="2106" spans="18:22" ht="15.75">
      <c r="R2106" s="252" t="s">
        <v>7973</v>
      </c>
      <c r="S2106" s="260" t="s">
        <v>7972</v>
      </c>
      <c r="T2106" s="253" t="s">
        <v>7974</v>
      </c>
      <c r="U2106" s="253" t="s">
        <v>237</v>
      </c>
      <c r="V2106" s="253" t="s">
        <v>699</v>
      </c>
    </row>
    <row r="2107" spans="18:22" ht="15.75">
      <c r="R2107" s="245" t="s">
        <v>7976</v>
      </c>
      <c r="S2107" s="244" t="s">
        <v>7975</v>
      </c>
      <c r="T2107" s="246" t="s">
        <v>7977</v>
      </c>
      <c r="U2107" s="246" t="s">
        <v>237</v>
      </c>
      <c r="V2107" s="246" t="s">
        <v>7978</v>
      </c>
    </row>
    <row r="2108" spans="18:22" ht="15.75">
      <c r="R2108" s="245" t="s">
        <v>7980</v>
      </c>
      <c r="S2108" s="244" t="s">
        <v>7979</v>
      </c>
      <c r="T2108" s="246" t="s">
        <v>7981</v>
      </c>
      <c r="U2108" s="246" t="s">
        <v>237</v>
      </c>
      <c r="V2108" s="246" t="s">
        <v>7982</v>
      </c>
    </row>
    <row r="2109" spans="18:22" ht="15.75">
      <c r="R2109" s="245" t="s">
        <v>7984</v>
      </c>
      <c r="S2109" s="244" t="s">
        <v>7983</v>
      </c>
      <c r="T2109" s="246" t="s">
        <v>7985</v>
      </c>
      <c r="U2109" s="246" t="s">
        <v>237</v>
      </c>
      <c r="V2109" s="246" t="s">
        <v>7986</v>
      </c>
    </row>
    <row r="2110" spans="18:22" ht="15.75">
      <c r="R2110" s="245" t="s">
        <v>7988</v>
      </c>
      <c r="S2110" s="244" t="s">
        <v>7987</v>
      </c>
      <c r="T2110" s="246" t="s">
        <v>7989</v>
      </c>
      <c r="U2110" s="246" t="s">
        <v>237</v>
      </c>
      <c r="V2110" s="246" t="s">
        <v>7990</v>
      </c>
    </row>
    <row r="2111" spans="18:22" ht="15.75">
      <c r="R2111" s="245" t="s">
        <v>7992</v>
      </c>
      <c r="S2111" s="244" t="s">
        <v>7991</v>
      </c>
      <c r="T2111" s="246" t="s">
        <v>7993</v>
      </c>
      <c r="U2111" s="246" t="s">
        <v>237</v>
      </c>
      <c r="V2111" s="246" t="s">
        <v>7994</v>
      </c>
    </row>
    <row r="2112" spans="18:22" ht="15.75">
      <c r="R2112" s="245" t="s">
        <v>7996</v>
      </c>
      <c r="S2112" s="244" t="s">
        <v>7995</v>
      </c>
      <c r="T2112" s="246" t="s">
        <v>7997</v>
      </c>
      <c r="U2112" s="246" t="s">
        <v>237</v>
      </c>
      <c r="V2112" s="246" t="s">
        <v>7998</v>
      </c>
    </row>
    <row r="2113" spans="18:22" ht="15.75">
      <c r="R2113" s="245" t="s">
        <v>8000</v>
      </c>
      <c r="S2113" s="244" t="s">
        <v>7999</v>
      </c>
      <c r="T2113" s="246" t="s">
        <v>8001</v>
      </c>
      <c r="U2113" s="246" t="s">
        <v>237</v>
      </c>
      <c r="V2113" s="246" t="s">
        <v>8002</v>
      </c>
    </row>
    <row r="2114" spans="18:22" ht="15.75">
      <c r="R2114" s="245" t="s">
        <v>8004</v>
      </c>
      <c r="S2114" s="244" t="s">
        <v>8003</v>
      </c>
      <c r="T2114" s="246" t="s">
        <v>8005</v>
      </c>
      <c r="U2114" s="246" t="s">
        <v>237</v>
      </c>
      <c r="V2114" s="246" t="s">
        <v>8006</v>
      </c>
    </row>
    <row r="2115" spans="18:22" ht="15.75">
      <c r="R2115" s="245" t="s">
        <v>8008</v>
      </c>
      <c r="S2115" s="244" t="s">
        <v>8007</v>
      </c>
      <c r="T2115" s="246" t="s">
        <v>8009</v>
      </c>
      <c r="U2115" s="246" t="s">
        <v>237</v>
      </c>
      <c r="V2115" s="246" t="s">
        <v>8010</v>
      </c>
    </row>
    <row r="2116" spans="18:22" ht="15.75">
      <c r="R2116" s="245" t="s">
        <v>8012</v>
      </c>
      <c r="S2116" s="244" t="s">
        <v>8011</v>
      </c>
      <c r="T2116" s="246" t="s">
        <v>8013</v>
      </c>
      <c r="U2116" s="246" t="s">
        <v>237</v>
      </c>
      <c r="V2116" s="246" t="s">
        <v>8014</v>
      </c>
    </row>
    <row r="2117" spans="18:22" ht="15.75">
      <c r="R2117" s="245" t="s">
        <v>8016</v>
      </c>
      <c r="S2117" s="244" t="s">
        <v>8015</v>
      </c>
      <c r="T2117" s="246" t="s">
        <v>8017</v>
      </c>
      <c r="U2117" s="246" t="s">
        <v>237</v>
      </c>
      <c r="V2117" s="246" t="s">
        <v>8018</v>
      </c>
    </row>
    <row r="2118" spans="18:22" ht="15.75">
      <c r="R2118" s="245" t="s">
        <v>8020</v>
      </c>
      <c r="S2118" s="244" t="s">
        <v>8019</v>
      </c>
      <c r="T2118" s="246" t="s">
        <v>8021</v>
      </c>
      <c r="U2118" s="246" t="s">
        <v>237</v>
      </c>
      <c r="V2118" s="246" t="s">
        <v>8022</v>
      </c>
    </row>
    <row r="2119" spans="18:22" ht="15.75">
      <c r="R2119" s="245" t="s">
        <v>8024</v>
      </c>
      <c r="S2119" s="244" t="s">
        <v>8023</v>
      </c>
      <c r="T2119" s="246" t="s">
        <v>8025</v>
      </c>
      <c r="U2119" s="246" t="s">
        <v>237</v>
      </c>
      <c r="V2119" s="246" t="s">
        <v>8026</v>
      </c>
    </row>
    <row r="2120" spans="18:22" ht="15.75">
      <c r="R2120" s="245" t="s">
        <v>8028</v>
      </c>
      <c r="S2120" s="244" t="s">
        <v>8027</v>
      </c>
      <c r="T2120" s="246" t="s">
        <v>8029</v>
      </c>
      <c r="U2120" s="246" t="s">
        <v>237</v>
      </c>
      <c r="V2120" s="246" t="s">
        <v>4730</v>
      </c>
    </row>
    <row r="2121" spans="18:22" ht="15.75">
      <c r="R2121" s="245" t="s">
        <v>8031</v>
      </c>
      <c r="S2121" s="244" t="s">
        <v>8030</v>
      </c>
      <c r="T2121" s="246" t="s">
        <v>8032</v>
      </c>
      <c r="U2121" s="246" t="s">
        <v>237</v>
      </c>
      <c r="V2121" s="246" t="s">
        <v>8033</v>
      </c>
    </row>
    <row r="2122" spans="18:22" ht="15.75">
      <c r="R2122" s="245" t="s">
        <v>8035</v>
      </c>
      <c r="S2122" s="244" t="s">
        <v>8034</v>
      </c>
      <c r="T2122" s="246" t="s">
        <v>8036</v>
      </c>
      <c r="U2122" s="246" t="s">
        <v>237</v>
      </c>
      <c r="V2122" s="246" t="s">
        <v>8037</v>
      </c>
    </row>
    <row r="2123" spans="18:22" ht="15.75">
      <c r="R2123" s="245" t="s">
        <v>8039</v>
      </c>
      <c r="S2123" s="244" t="s">
        <v>8038</v>
      </c>
      <c r="T2123" s="246" t="s">
        <v>8040</v>
      </c>
      <c r="U2123" s="246" t="s">
        <v>237</v>
      </c>
      <c r="V2123" s="246" t="s">
        <v>8041</v>
      </c>
    </row>
    <row r="2124" spans="18:22" ht="15.75">
      <c r="R2124" s="245" t="s">
        <v>5070</v>
      </c>
      <c r="S2124" s="244" t="s">
        <v>8042</v>
      </c>
      <c r="T2124" s="246" t="s">
        <v>5071</v>
      </c>
      <c r="U2124" s="246" t="s">
        <v>237</v>
      </c>
      <c r="V2124" s="246" t="s">
        <v>8043</v>
      </c>
    </row>
    <row r="2125" spans="18:22" ht="15.75">
      <c r="R2125" s="245" t="s">
        <v>8045</v>
      </c>
      <c r="S2125" s="244" t="s">
        <v>8044</v>
      </c>
      <c r="T2125" s="246" t="s">
        <v>8046</v>
      </c>
      <c r="U2125" s="246" t="s">
        <v>237</v>
      </c>
      <c r="V2125" s="246" t="s">
        <v>8047</v>
      </c>
    </row>
    <row r="2126" spans="18:22" ht="15.75">
      <c r="R2126" s="245" t="s">
        <v>8049</v>
      </c>
      <c r="S2126" s="244" t="s">
        <v>8048</v>
      </c>
      <c r="T2126" s="246" t="s">
        <v>8050</v>
      </c>
      <c r="U2126" s="246" t="s">
        <v>237</v>
      </c>
      <c r="V2126" s="246" t="s">
        <v>8051</v>
      </c>
    </row>
    <row r="2127" spans="18:22" ht="15.75">
      <c r="R2127" s="245" t="s">
        <v>8053</v>
      </c>
      <c r="S2127" s="244" t="s">
        <v>8052</v>
      </c>
      <c r="T2127" s="246" t="s">
        <v>8054</v>
      </c>
      <c r="U2127" s="246" t="s">
        <v>237</v>
      </c>
      <c r="V2127" s="246" t="s">
        <v>8055</v>
      </c>
    </row>
    <row r="2128" spans="18:22" ht="15.75">
      <c r="R2128" s="245" t="s">
        <v>3641</v>
      </c>
      <c r="S2128" s="244" t="s">
        <v>8056</v>
      </c>
      <c r="T2128" s="246" t="s">
        <v>8057</v>
      </c>
      <c r="U2128" s="246" t="s">
        <v>237</v>
      </c>
      <c r="V2128" s="246" t="s">
        <v>8058</v>
      </c>
    </row>
    <row r="2129" spans="18:22" ht="15.75">
      <c r="R2129" s="245" t="s">
        <v>8060</v>
      </c>
      <c r="S2129" s="244" t="s">
        <v>8059</v>
      </c>
      <c r="T2129" s="246" t="s">
        <v>8061</v>
      </c>
      <c r="U2129" s="246" t="s">
        <v>237</v>
      </c>
      <c r="V2129" s="246" t="s">
        <v>8062</v>
      </c>
    </row>
    <row r="2130" spans="18:22" ht="15.75">
      <c r="R2130" s="245" t="s">
        <v>8064</v>
      </c>
      <c r="S2130" s="244" t="s">
        <v>8063</v>
      </c>
      <c r="T2130" s="246" t="s">
        <v>8065</v>
      </c>
      <c r="U2130" s="246" t="s">
        <v>237</v>
      </c>
      <c r="V2130" s="246" t="s">
        <v>8066</v>
      </c>
    </row>
    <row r="2131" spans="18:22" ht="15.75">
      <c r="R2131" s="245" t="s">
        <v>8068</v>
      </c>
      <c r="S2131" s="244" t="s">
        <v>8067</v>
      </c>
      <c r="T2131" s="246" t="s">
        <v>8069</v>
      </c>
      <c r="U2131" s="246" t="s">
        <v>237</v>
      </c>
      <c r="V2131" s="246" t="s">
        <v>8070</v>
      </c>
    </row>
    <row r="2132" spans="18:22" ht="15.75">
      <c r="R2132" s="245" t="s">
        <v>8072</v>
      </c>
      <c r="S2132" s="244" t="s">
        <v>8071</v>
      </c>
      <c r="T2132" s="246" t="s">
        <v>8073</v>
      </c>
      <c r="U2132" s="246" t="s">
        <v>237</v>
      </c>
      <c r="V2132" s="246" t="s">
        <v>8074</v>
      </c>
    </row>
    <row r="2133" spans="18:22" ht="15.75">
      <c r="R2133" s="245" t="s">
        <v>8076</v>
      </c>
      <c r="S2133" s="244" t="s">
        <v>8075</v>
      </c>
      <c r="T2133" s="246" t="s">
        <v>8077</v>
      </c>
      <c r="U2133" s="246" t="s">
        <v>237</v>
      </c>
      <c r="V2133" s="246" t="s">
        <v>8078</v>
      </c>
    </row>
    <row r="2134" spans="18:22" ht="15.75">
      <c r="R2134" s="245" t="s">
        <v>8080</v>
      </c>
      <c r="S2134" s="244" t="s">
        <v>8079</v>
      </c>
      <c r="T2134" s="246" t="s">
        <v>8081</v>
      </c>
      <c r="U2134" s="246" t="s">
        <v>237</v>
      </c>
      <c r="V2134" s="246" t="s">
        <v>8082</v>
      </c>
    </row>
    <row r="2135" spans="18:22" ht="15.75">
      <c r="R2135" s="245" t="s">
        <v>8084</v>
      </c>
      <c r="S2135" s="244" t="s">
        <v>8083</v>
      </c>
      <c r="T2135" s="246" t="s">
        <v>8085</v>
      </c>
      <c r="U2135" s="246" t="s">
        <v>237</v>
      </c>
      <c r="V2135" s="246" t="s">
        <v>8086</v>
      </c>
    </row>
    <row r="2136" spans="18:22" ht="15.75">
      <c r="R2136" s="245" t="s">
        <v>8088</v>
      </c>
      <c r="S2136" s="244" t="s">
        <v>8087</v>
      </c>
      <c r="T2136" s="246" t="s">
        <v>8089</v>
      </c>
      <c r="U2136" s="246" t="s">
        <v>237</v>
      </c>
      <c r="V2136" s="246" t="s">
        <v>8090</v>
      </c>
    </row>
    <row r="2137" spans="18:22" ht="15.75">
      <c r="R2137" s="245" t="s">
        <v>8092</v>
      </c>
      <c r="S2137" s="244" t="s">
        <v>8091</v>
      </c>
      <c r="T2137" s="246" t="s">
        <v>8093</v>
      </c>
      <c r="U2137" s="246" t="s">
        <v>237</v>
      </c>
      <c r="V2137" s="246" t="s">
        <v>8094</v>
      </c>
    </row>
    <row r="2138" spans="18:22" ht="15.75">
      <c r="R2138" s="245" t="s">
        <v>8096</v>
      </c>
      <c r="S2138" s="244" t="s">
        <v>8095</v>
      </c>
      <c r="T2138" s="246" t="s">
        <v>8097</v>
      </c>
      <c r="U2138" s="246" t="s">
        <v>237</v>
      </c>
      <c r="V2138" s="246" t="s">
        <v>8098</v>
      </c>
    </row>
    <row r="2139" spans="18:22" ht="15.75">
      <c r="R2139" s="245" t="s">
        <v>8100</v>
      </c>
      <c r="S2139" s="244" t="s">
        <v>8099</v>
      </c>
      <c r="T2139" s="246" t="s">
        <v>8101</v>
      </c>
      <c r="U2139" s="246" t="s">
        <v>237</v>
      </c>
      <c r="V2139" s="246" t="s">
        <v>8102</v>
      </c>
    </row>
    <row r="2140" spans="18:22" ht="15.75">
      <c r="R2140" s="245" t="s">
        <v>8104</v>
      </c>
      <c r="S2140" s="244" t="s">
        <v>8103</v>
      </c>
      <c r="T2140" s="246" t="s">
        <v>8105</v>
      </c>
      <c r="U2140" s="246" t="s">
        <v>237</v>
      </c>
      <c r="V2140" s="246" t="s">
        <v>8106</v>
      </c>
    </row>
    <row r="2141" spans="18:22" ht="15.75">
      <c r="R2141" s="245" t="s">
        <v>8108</v>
      </c>
      <c r="S2141" s="244" t="s">
        <v>8107</v>
      </c>
      <c r="T2141" s="246" t="s">
        <v>8109</v>
      </c>
      <c r="U2141" s="246" t="s">
        <v>237</v>
      </c>
      <c r="V2141" s="246" t="s">
        <v>8110</v>
      </c>
    </row>
    <row r="2142" spans="18:22" ht="15.75">
      <c r="R2142" s="245" t="s">
        <v>8112</v>
      </c>
      <c r="S2142" s="244" t="s">
        <v>8111</v>
      </c>
      <c r="T2142" s="246" t="s">
        <v>8113</v>
      </c>
      <c r="U2142" s="246" t="s">
        <v>237</v>
      </c>
      <c r="V2142" s="246" t="s">
        <v>8114</v>
      </c>
    </row>
    <row r="2143" spans="18:22" ht="15.75">
      <c r="R2143" s="245" t="s">
        <v>8116</v>
      </c>
      <c r="S2143" s="244" t="s">
        <v>8115</v>
      </c>
      <c r="T2143" s="246" t="s">
        <v>8117</v>
      </c>
      <c r="U2143" s="246" t="s">
        <v>237</v>
      </c>
      <c r="V2143" s="246" t="s">
        <v>8118</v>
      </c>
    </row>
    <row r="2144" spans="18:22" ht="15.75">
      <c r="R2144" s="245" t="s">
        <v>8120</v>
      </c>
      <c r="S2144" s="244" t="s">
        <v>8119</v>
      </c>
      <c r="T2144" s="246" t="s">
        <v>8121</v>
      </c>
      <c r="U2144" s="246" t="s">
        <v>237</v>
      </c>
      <c r="V2144" s="246" t="s">
        <v>8122</v>
      </c>
    </row>
    <row r="2145" spans="18:22" ht="15.75">
      <c r="R2145" s="245" t="s">
        <v>8124</v>
      </c>
      <c r="S2145" s="244" t="s">
        <v>8123</v>
      </c>
      <c r="T2145" s="246" t="s">
        <v>8125</v>
      </c>
      <c r="U2145" s="246" t="s">
        <v>237</v>
      </c>
      <c r="V2145" s="246" t="s">
        <v>8126</v>
      </c>
    </row>
    <row r="2146" spans="18:22" ht="15.75">
      <c r="R2146" s="245" t="s">
        <v>8128</v>
      </c>
      <c r="S2146" s="244" t="s">
        <v>8127</v>
      </c>
      <c r="T2146" s="246" t="s">
        <v>8129</v>
      </c>
      <c r="U2146" s="246" t="s">
        <v>237</v>
      </c>
      <c r="V2146" s="246" t="s">
        <v>8130</v>
      </c>
    </row>
    <row r="2147" spans="18:22" ht="15.75">
      <c r="R2147" s="245" t="s">
        <v>8132</v>
      </c>
      <c r="S2147" s="244" t="s">
        <v>8131</v>
      </c>
      <c r="T2147" s="246" t="s">
        <v>8133</v>
      </c>
      <c r="U2147" s="246" t="s">
        <v>237</v>
      </c>
      <c r="V2147" s="246" t="s">
        <v>8134</v>
      </c>
    </row>
    <row r="2148" spans="18:22" ht="15.75">
      <c r="R2148" s="245" t="s">
        <v>8136</v>
      </c>
      <c r="S2148" s="244" t="s">
        <v>8135</v>
      </c>
      <c r="T2148" s="246" t="s">
        <v>8137</v>
      </c>
      <c r="U2148" s="246" t="s">
        <v>237</v>
      </c>
      <c r="V2148" s="246" t="s">
        <v>8138</v>
      </c>
    </row>
    <row r="2149" spans="18:22" ht="15.75">
      <c r="R2149" s="245" t="s">
        <v>8140</v>
      </c>
      <c r="S2149" s="244" t="s">
        <v>8139</v>
      </c>
      <c r="T2149" s="246" t="s">
        <v>8141</v>
      </c>
      <c r="U2149" s="246" t="s">
        <v>237</v>
      </c>
      <c r="V2149" s="246" t="s">
        <v>8142</v>
      </c>
    </row>
    <row r="2150" spans="18:22" ht="15.75">
      <c r="R2150" s="245" t="s">
        <v>8144</v>
      </c>
      <c r="S2150" s="244" t="s">
        <v>8143</v>
      </c>
      <c r="T2150" s="246" t="s">
        <v>8145</v>
      </c>
      <c r="U2150" s="246" t="s">
        <v>237</v>
      </c>
      <c r="V2150" s="246" t="s">
        <v>8146</v>
      </c>
    </row>
    <row r="2151" spans="18:22" ht="15.75">
      <c r="R2151" s="245" t="s">
        <v>8148</v>
      </c>
      <c r="S2151" s="244" t="s">
        <v>8147</v>
      </c>
      <c r="T2151" s="246" t="s">
        <v>8149</v>
      </c>
      <c r="U2151" s="246" t="s">
        <v>237</v>
      </c>
      <c r="V2151" s="246" t="s">
        <v>8150</v>
      </c>
    </row>
    <row r="2152" spans="18:22" ht="15.75">
      <c r="R2152" s="245" t="s">
        <v>8152</v>
      </c>
      <c r="S2152" s="244" t="s">
        <v>8151</v>
      </c>
      <c r="T2152" s="246" t="s">
        <v>8153</v>
      </c>
      <c r="U2152" s="246" t="s">
        <v>237</v>
      </c>
      <c r="V2152" s="246" t="s">
        <v>8154</v>
      </c>
    </row>
    <row r="2153" spans="18:22" ht="15.75">
      <c r="R2153" s="245" t="s">
        <v>8156</v>
      </c>
      <c r="S2153" s="244" t="s">
        <v>8155</v>
      </c>
      <c r="T2153" s="246" t="s">
        <v>8157</v>
      </c>
      <c r="U2153" s="246" t="s">
        <v>237</v>
      </c>
      <c r="V2153" s="246" t="s">
        <v>8158</v>
      </c>
    </row>
    <row r="2154" spans="18:22" ht="15.75">
      <c r="R2154" s="245" t="s">
        <v>8160</v>
      </c>
      <c r="S2154" s="244" t="s">
        <v>8159</v>
      </c>
      <c r="T2154" s="246" t="s">
        <v>8161</v>
      </c>
      <c r="U2154" s="246" t="s">
        <v>237</v>
      </c>
      <c r="V2154" s="246" t="s">
        <v>8162</v>
      </c>
    </row>
    <row r="2155" spans="18:22" ht="15.75">
      <c r="R2155" s="245" t="s">
        <v>8164</v>
      </c>
      <c r="S2155" s="244" t="s">
        <v>8163</v>
      </c>
      <c r="T2155" s="246" t="s">
        <v>8165</v>
      </c>
      <c r="U2155" s="246" t="s">
        <v>237</v>
      </c>
      <c r="V2155" s="246" t="s">
        <v>8166</v>
      </c>
    </row>
    <row r="2156" spans="18:22" ht="15.75">
      <c r="R2156" s="245" t="s">
        <v>8168</v>
      </c>
      <c r="S2156" s="244" t="s">
        <v>8167</v>
      </c>
      <c r="T2156" s="246" t="s">
        <v>8169</v>
      </c>
      <c r="U2156" s="246" t="s">
        <v>237</v>
      </c>
      <c r="V2156" s="246" t="s">
        <v>8170</v>
      </c>
    </row>
    <row r="2157" spans="18:22" ht="15.75">
      <c r="R2157" s="245" t="s">
        <v>8172</v>
      </c>
      <c r="S2157" s="244" t="s">
        <v>8171</v>
      </c>
      <c r="T2157" s="246" t="s">
        <v>8173</v>
      </c>
      <c r="U2157" s="246" t="s">
        <v>237</v>
      </c>
      <c r="V2157" s="246" t="s">
        <v>8174</v>
      </c>
    </row>
    <row r="2158" spans="18:22" ht="15.75">
      <c r="R2158" s="245" t="s">
        <v>8176</v>
      </c>
      <c r="S2158" s="244" t="s">
        <v>8175</v>
      </c>
      <c r="T2158" s="246" t="s">
        <v>8177</v>
      </c>
      <c r="U2158" s="246" t="s">
        <v>237</v>
      </c>
      <c r="V2158" s="246" t="s">
        <v>8178</v>
      </c>
    </row>
    <row r="2159" spans="18:22" ht="15.75">
      <c r="R2159" s="245" t="s">
        <v>8180</v>
      </c>
      <c r="S2159" s="244" t="s">
        <v>8179</v>
      </c>
      <c r="T2159" s="246" t="s">
        <v>8181</v>
      </c>
      <c r="U2159" s="246" t="s">
        <v>237</v>
      </c>
      <c r="V2159" s="246" t="s">
        <v>8182</v>
      </c>
    </row>
    <row r="2160" spans="18:22" ht="15.75">
      <c r="R2160" s="245" t="s">
        <v>8184</v>
      </c>
      <c r="S2160" s="244" t="s">
        <v>8183</v>
      </c>
      <c r="T2160" s="246" t="s">
        <v>8185</v>
      </c>
      <c r="U2160" s="246" t="s">
        <v>237</v>
      </c>
      <c r="V2160" s="246" t="s">
        <v>8186</v>
      </c>
    </row>
    <row r="2161" spans="18:22" ht="15.75">
      <c r="R2161" s="245" t="s">
        <v>8188</v>
      </c>
      <c r="S2161" s="244" t="s">
        <v>8187</v>
      </c>
      <c r="T2161" s="246" t="s">
        <v>8189</v>
      </c>
      <c r="U2161" s="246" t="s">
        <v>237</v>
      </c>
      <c r="V2161" s="246" t="s">
        <v>8190</v>
      </c>
    </row>
    <row r="2162" spans="18:22" ht="15.75">
      <c r="R2162" s="245" t="s">
        <v>8192</v>
      </c>
      <c r="S2162" s="244" t="s">
        <v>8191</v>
      </c>
      <c r="T2162" s="246" t="s">
        <v>8193</v>
      </c>
      <c r="U2162" s="246" t="s">
        <v>237</v>
      </c>
      <c r="V2162" s="246" t="s">
        <v>8194</v>
      </c>
    </row>
    <row r="2163" spans="18:22" ht="15.75">
      <c r="R2163" s="245" t="s">
        <v>8196</v>
      </c>
      <c r="S2163" s="244" t="s">
        <v>8195</v>
      </c>
      <c r="T2163" s="246" t="s">
        <v>8197</v>
      </c>
      <c r="U2163" s="246" t="s">
        <v>237</v>
      </c>
      <c r="V2163" s="246" t="s">
        <v>8198</v>
      </c>
    </row>
    <row r="2164" spans="18:22" ht="15.75">
      <c r="R2164" s="245" t="s">
        <v>8200</v>
      </c>
      <c r="S2164" s="244" t="s">
        <v>8199</v>
      </c>
      <c r="T2164" s="246" t="s">
        <v>8201</v>
      </c>
      <c r="U2164" s="246" t="s">
        <v>237</v>
      </c>
      <c r="V2164" s="246" t="s">
        <v>8202</v>
      </c>
    </row>
    <row r="2165" spans="18:22" ht="15.75">
      <c r="R2165" s="245" t="s">
        <v>8204</v>
      </c>
      <c r="S2165" s="244" t="s">
        <v>8203</v>
      </c>
      <c r="T2165" s="246" t="s">
        <v>8205</v>
      </c>
      <c r="U2165" s="246" t="s">
        <v>237</v>
      </c>
      <c r="V2165" s="246" t="s">
        <v>8206</v>
      </c>
    </row>
    <row r="2166" spans="18:22" ht="15.75">
      <c r="R2166" s="245" t="s">
        <v>8208</v>
      </c>
      <c r="S2166" s="244" t="s">
        <v>8207</v>
      </c>
      <c r="T2166" s="246" t="s">
        <v>8209</v>
      </c>
      <c r="U2166" s="246" t="s">
        <v>237</v>
      </c>
      <c r="V2166" s="246" t="s">
        <v>8210</v>
      </c>
    </row>
    <row r="2167" spans="18:22" ht="15.75">
      <c r="R2167" s="245" t="s">
        <v>8212</v>
      </c>
      <c r="S2167" s="244" t="s">
        <v>8211</v>
      </c>
      <c r="T2167" s="246" t="s">
        <v>8213</v>
      </c>
      <c r="U2167" s="246" t="s">
        <v>237</v>
      </c>
      <c r="V2167" s="246" t="s">
        <v>8214</v>
      </c>
    </row>
    <row r="2168" spans="18:22" ht="15.75">
      <c r="R2168" s="245" t="s">
        <v>8216</v>
      </c>
      <c r="S2168" s="244" t="s">
        <v>8215</v>
      </c>
      <c r="T2168" s="246" t="s">
        <v>8217</v>
      </c>
      <c r="U2168" s="246" t="s">
        <v>237</v>
      </c>
      <c r="V2168" s="246" t="s">
        <v>8218</v>
      </c>
    </row>
    <row r="2169" spans="18:22" ht="15.75">
      <c r="R2169" s="245" t="s">
        <v>8220</v>
      </c>
      <c r="S2169" s="244" t="s">
        <v>8219</v>
      </c>
      <c r="T2169" s="246" t="s">
        <v>8221</v>
      </c>
      <c r="U2169" s="246" t="s">
        <v>237</v>
      </c>
      <c r="V2169" s="246" t="s">
        <v>8222</v>
      </c>
    </row>
    <row r="2170" spans="18:22" ht="15.75">
      <c r="R2170" s="245" t="s">
        <v>8224</v>
      </c>
      <c r="S2170" s="244" t="s">
        <v>8223</v>
      </c>
      <c r="T2170" s="246" t="s">
        <v>8225</v>
      </c>
      <c r="U2170" s="246" t="s">
        <v>237</v>
      </c>
      <c r="V2170" s="246" t="s">
        <v>8226</v>
      </c>
    </row>
    <row r="2171" spans="18:22" ht="15.75">
      <c r="R2171" s="245" t="s">
        <v>8228</v>
      </c>
      <c r="S2171" s="244" t="s">
        <v>8227</v>
      </c>
      <c r="T2171" s="246" t="s">
        <v>8229</v>
      </c>
      <c r="U2171" s="246" t="s">
        <v>237</v>
      </c>
      <c r="V2171" s="246" t="s">
        <v>8230</v>
      </c>
    </row>
    <row r="2172" spans="18:22" ht="15.75">
      <c r="R2172" s="245" t="s">
        <v>8232</v>
      </c>
      <c r="S2172" s="244" t="s">
        <v>8231</v>
      </c>
      <c r="T2172" s="246" t="s">
        <v>8233</v>
      </c>
      <c r="U2172" s="246" t="s">
        <v>237</v>
      </c>
      <c r="V2172" s="246" t="s">
        <v>8234</v>
      </c>
    </row>
    <row r="2173" spans="18:22" ht="15.75">
      <c r="R2173" s="245" t="s">
        <v>8236</v>
      </c>
      <c r="S2173" s="244" t="s">
        <v>8235</v>
      </c>
      <c r="T2173" s="246" t="s">
        <v>8237</v>
      </c>
      <c r="U2173" s="246" t="s">
        <v>237</v>
      </c>
      <c r="V2173" s="246" t="s">
        <v>8238</v>
      </c>
    </row>
    <row r="2174" spans="18:22" ht="15.75">
      <c r="R2174" s="245" t="s">
        <v>8240</v>
      </c>
      <c r="S2174" s="244" t="s">
        <v>8239</v>
      </c>
      <c r="T2174" s="246" t="s">
        <v>8241</v>
      </c>
      <c r="U2174" s="246" t="s">
        <v>237</v>
      </c>
      <c r="V2174" s="246" t="s">
        <v>8242</v>
      </c>
    </row>
    <row r="2175" spans="18:22" ht="15.75">
      <c r="R2175" s="245" t="s">
        <v>8244</v>
      </c>
      <c r="S2175" s="244" t="s">
        <v>8243</v>
      </c>
      <c r="T2175" s="246" t="s">
        <v>8245</v>
      </c>
      <c r="U2175" s="246" t="s">
        <v>237</v>
      </c>
      <c r="V2175" s="246" t="s">
        <v>8246</v>
      </c>
    </row>
    <row r="2176" spans="18:22" ht="15.75">
      <c r="R2176" s="245" t="s">
        <v>8248</v>
      </c>
      <c r="S2176" s="244" t="s">
        <v>8247</v>
      </c>
      <c r="T2176" s="246" t="s">
        <v>8249</v>
      </c>
      <c r="U2176" s="246" t="s">
        <v>237</v>
      </c>
      <c r="V2176" s="246" t="s">
        <v>8250</v>
      </c>
    </row>
    <row r="2177" spans="18:22" ht="15.75">
      <c r="R2177" s="245" t="s">
        <v>8252</v>
      </c>
      <c r="S2177" s="244" t="s">
        <v>8251</v>
      </c>
      <c r="T2177" s="246" t="s">
        <v>8253</v>
      </c>
      <c r="U2177" s="246" t="s">
        <v>237</v>
      </c>
      <c r="V2177" s="246" t="s">
        <v>8254</v>
      </c>
    </row>
    <row r="2178" spans="18:22" ht="15.75">
      <c r="R2178" s="245" t="s">
        <v>8256</v>
      </c>
      <c r="S2178" s="244" t="s">
        <v>8255</v>
      </c>
      <c r="T2178" s="246" t="s">
        <v>8257</v>
      </c>
      <c r="U2178" s="246" t="s">
        <v>237</v>
      </c>
      <c r="V2178" s="246" t="s">
        <v>8258</v>
      </c>
    </row>
    <row r="2179" spans="18:22" ht="15.75">
      <c r="R2179" s="245" t="s">
        <v>8260</v>
      </c>
      <c r="S2179" s="244" t="s">
        <v>8259</v>
      </c>
      <c r="T2179" s="246" t="s">
        <v>8261</v>
      </c>
      <c r="U2179" s="246" t="s">
        <v>237</v>
      </c>
      <c r="V2179" s="246" t="s">
        <v>8262</v>
      </c>
    </row>
    <row r="2180" spans="18:22" ht="15.75">
      <c r="R2180" s="245" t="s">
        <v>8264</v>
      </c>
      <c r="S2180" s="244" t="s">
        <v>8263</v>
      </c>
      <c r="T2180" s="246" t="s">
        <v>8265</v>
      </c>
      <c r="U2180" s="246" t="s">
        <v>237</v>
      </c>
      <c r="V2180" s="246" t="s">
        <v>8266</v>
      </c>
    </row>
    <row r="2181" spans="18:22" ht="15.75">
      <c r="R2181" s="245" t="s">
        <v>8268</v>
      </c>
      <c r="S2181" s="244" t="s">
        <v>8267</v>
      </c>
      <c r="T2181" s="246" t="s">
        <v>8269</v>
      </c>
      <c r="U2181" s="246" t="s">
        <v>237</v>
      </c>
      <c r="V2181" s="246" t="s">
        <v>8270</v>
      </c>
    </row>
    <row r="2182" spans="18:22" ht="15.75">
      <c r="R2182" s="245" t="s">
        <v>8272</v>
      </c>
      <c r="S2182" s="244" t="s">
        <v>8271</v>
      </c>
      <c r="T2182" s="246" t="s">
        <v>8273</v>
      </c>
      <c r="U2182" s="246" t="s">
        <v>237</v>
      </c>
      <c r="V2182" s="246" t="s">
        <v>8274</v>
      </c>
    </row>
    <row r="2183" spans="18:22" ht="15.75">
      <c r="R2183" s="245" t="s">
        <v>8276</v>
      </c>
      <c r="S2183" s="244" t="s">
        <v>8275</v>
      </c>
      <c r="T2183" s="246" t="s">
        <v>8277</v>
      </c>
      <c r="U2183" s="246" t="s">
        <v>237</v>
      </c>
      <c r="V2183" s="246" t="s">
        <v>8278</v>
      </c>
    </row>
    <row r="2184" spans="18:22" ht="15.75">
      <c r="R2184" s="245" t="s">
        <v>8280</v>
      </c>
      <c r="S2184" s="244" t="s">
        <v>8279</v>
      </c>
      <c r="T2184" s="246" t="s">
        <v>8281</v>
      </c>
      <c r="U2184" s="246" t="s">
        <v>237</v>
      </c>
      <c r="V2184" s="246" t="s">
        <v>8282</v>
      </c>
    </row>
    <row r="2185" spans="18:22" ht="15.75">
      <c r="R2185" s="245" t="s">
        <v>8284</v>
      </c>
      <c r="S2185" s="244" t="s">
        <v>8283</v>
      </c>
      <c r="T2185" s="246" t="s">
        <v>8285</v>
      </c>
      <c r="U2185" s="246" t="s">
        <v>237</v>
      </c>
      <c r="V2185" s="246" t="s">
        <v>8286</v>
      </c>
    </row>
    <row r="2186" spans="18:22" ht="15.75">
      <c r="R2186" s="245" t="s">
        <v>8288</v>
      </c>
      <c r="S2186" s="244" t="s">
        <v>8287</v>
      </c>
      <c r="T2186" s="246" t="s">
        <v>8289</v>
      </c>
      <c r="U2186" s="246" t="s">
        <v>237</v>
      </c>
      <c r="V2186" s="246" t="s">
        <v>8290</v>
      </c>
    </row>
    <row r="2187" spans="18:22" ht="15.75">
      <c r="R2187" s="245" t="s">
        <v>8292</v>
      </c>
      <c r="S2187" s="244" t="s">
        <v>8291</v>
      </c>
      <c r="T2187" s="246" t="s">
        <v>8293</v>
      </c>
      <c r="U2187" s="246" t="s">
        <v>237</v>
      </c>
      <c r="V2187" s="246" t="s">
        <v>8294</v>
      </c>
    </row>
    <row r="2188" spans="18:22" ht="15.75">
      <c r="R2188" s="245" t="s">
        <v>8296</v>
      </c>
      <c r="S2188" s="244" t="s">
        <v>8295</v>
      </c>
      <c r="T2188" s="246" t="s">
        <v>8297</v>
      </c>
      <c r="U2188" s="246" t="s">
        <v>237</v>
      </c>
      <c r="V2188" s="246" t="s">
        <v>8298</v>
      </c>
    </row>
    <row r="2189" spans="18:22" ht="15.75">
      <c r="R2189" s="245" t="s">
        <v>8300</v>
      </c>
      <c r="S2189" s="244" t="s">
        <v>8299</v>
      </c>
      <c r="T2189" s="246" t="s">
        <v>8301</v>
      </c>
      <c r="U2189" s="246" t="s">
        <v>237</v>
      </c>
      <c r="V2189" s="246" t="s">
        <v>8302</v>
      </c>
    </row>
    <row r="2190" spans="18:22" ht="15.75">
      <c r="R2190" s="245" t="s">
        <v>8304</v>
      </c>
      <c r="S2190" s="244" t="s">
        <v>8303</v>
      </c>
      <c r="T2190" s="246" t="s">
        <v>8305</v>
      </c>
      <c r="U2190" s="246" t="s">
        <v>237</v>
      </c>
      <c r="V2190" s="246" t="s">
        <v>8306</v>
      </c>
    </row>
    <row r="2191" spans="18:22" ht="15.75">
      <c r="R2191" s="245" t="s">
        <v>8308</v>
      </c>
      <c r="S2191" s="244" t="s">
        <v>8307</v>
      </c>
      <c r="T2191" s="246" t="s">
        <v>8309</v>
      </c>
      <c r="U2191" s="246" t="s">
        <v>237</v>
      </c>
      <c r="V2191" s="246" t="s">
        <v>8310</v>
      </c>
    </row>
    <row r="2192" spans="18:22" ht="15.75">
      <c r="R2192" s="245" t="s">
        <v>8312</v>
      </c>
      <c r="S2192" s="244" t="s">
        <v>8311</v>
      </c>
      <c r="T2192" s="246" t="s">
        <v>8313</v>
      </c>
      <c r="U2192" s="246" t="s">
        <v>237</v>
      </c>
      <c r="V2192" s="246" t="s">
        <v>8314</v>
      </c>
    </row>
    <row r="2193" spans="18:22" ht="15.75">
      <c r="R2193" s="245" t="s">
        <v>8316</v>
      </c>
      <c r="S2193" s="244" t="s">
        <v>8315</v>
      </c>
      <c r="T2193" s="246" t="s">
        <v>8317</v>
      </c>
      <c r="U2193" s="246" t="s">
        <v>237</v>
      </c>
      <c r="V2193" s="246" t="s">
        <v>8318</v>
      </c>
    </row>
    <row r="2194" spans="18:22" ht="15.75">
      <c r="R2194" s="245" t="s">
        <v>8320</v>
      </c>
      <c r="S2194" s="244" t="s">
        <v>8319</v>
      </c>
      <c r="T2194" s="246" t="s">
        <v>8321</v>
      </c>
      <c r="U2194" s="246" t="s">
        <v>237</v>
      </c>
      <c r="V2194" s="246" t="s">
        <v>8322</v>
      </c>
    </row>
    <row r="2195" spans="18:22" ht="15.75">
      <c r="R2195" s="245" t="s">
        <v>8324</v>
      </c>
      <c r="S2195" s="244" t="s">
        <v>8323</v>
      </c>
      <c r="T2195" s="246" t="s">
        <v>8325</v>
      </c>
      <c r="U2195" s="246" t="s">
        <v>237</v>
      </c>
      <c r="V2195" s="246" t="s">
        <v>8326</v>
      </c>
    </row>
    <row r="2196" spans="18:22" ht="15.75">
      <c r="R2196" s="245" t="s">
        <v>8328</v>
      </c>
      <c r="S2196" s="244" t="s">
        <v>8327</v>
      </c>
      <c r="T2196" s="246" t="s">
        <v>8329</v>
      </c>
      <c r="U2196" s="246" t="s">
        <v>237</v>
      </c>
      <c r="V2196" s="246" t="s">
        <v>8330</v>
      </c>
    </row>
    <row r="2197" spans="18:22" ht="15.75">
      <c r="R2197" s="245" t="s">
        <v>8332</v>
      </c>
      <c r="S2197" s="244" t="s">
        <v>8331</v>
      </c>
      <c r="T2197" s="246" t="s">
        <v>8333</v>
      </c>
      <c r="U2197" s="246" t="s">
        <v>237</v>
      </c>
      <c r="V2197" s="246" t="s">
        <v>8334</v>
      </c>
    </row>
    <row r="2198" spans="18:22" ht="15.75">
      <c r="R2198" s="245" t="s">
        <v>8336</v>
      </c>
      <c r="S2198" s="244" t="s">
        <v>8335</v>
      </c>
      <c r="T2198" s="246" t="s">
        <v>8337</v>
      </c>
      <c r="U2198" s="246" t="s">
        <v>237</v>
      </c>
      <c r="V2198" s="246" t="s">
        <v>8338</v>
      </c>
    </row>
    <row r="2199" spans="18:22" ht="15.75">
      <c r="R2199" s="245" t="s">
        <v>8340</v>
      </c>
      <c r="S2199" s="244" t="s">
        <v>8339</v>
      </c>
      <c r="T2199" s="246" t="s">
        <v>8341</v>
      </c>
      <c r="U2199" s="246" t="s">
        <v>237</v>
      </c>
      <c r="V2199" s="246" t="s">
        <v>8342</v>
      </c>
    </row>
    <row r="2200" spans="18:22" ht="15.75">
      <c r="R2200" s="245" t="s">
        <v>8344</v>
      </c>
      <c r="S2200" s="244" t="s">
        <v>8343</v>
      </c>
      <c r="T2200" s="246" t="s">
        <v>8345</v>
      </c>
      <c r="U2200" s="246" t="s">
        <v>237</v>
      </c>
      <c r="V2200" s="246" t="s">
        <v>8346</v>
      </c>
    </row>
    <row r="2201" spans="18:22" ht="15.75">
      <c r="R2201" s="245" t="s">
        <v>8348</v>
      </c>
      <c r="S2201" s="244" t="s">
        <v>8347</v>
      </c>
      <c r="T2201" s="246" t="s">
        <v>8349</v>
      </c>
      <c r="U2201" s="246" t="s">
        <v>237</v>
      </c>
      <c r="V2201" s="246" t="s">
        <v>8350</v>
      </c>
    </row>
    <row r="2202" spans="18:22" ht="15.75">
      <c r="R2202" s="245" t="s">
        <v>8352</v>
      </c>
      <c r="S2202" s="244" t="s">
        <v>8351</v>
      </c>
      <c r="T2202" s="246" t="s">
        <v>8353</v>
      </c>
      <c r="U2202" s="246" t="s">
        <v>237</v>
      </c>
      <c r="V2202" s="246" t="s">
        <v>8354</v>
      </c>
    </row>
    <row r="2203" spans="18:22" ht="15.75">
      <c r="R2203" s="245" t="s">
        <v>8356</v>
      </c>
      <c r="S2203" s="244" t="s">
        <v>8355</v>
      </c>
      <c r="T2203" s="246" t="s">
        <v>8357</v>
      </c>
      <c r="U2203" s="246" t="s">
        <v>237</v>
      </c>
      <c r="V2203" s="246" t="s">
        <v>8358</v>
      </c>
    </row>
    <row r="2204" spans="18:22" ht="15.75">
      <c r="R2204" s="245" t="s">
        <v>7759</v>
      </c>
      <c r="S2204" s="244" t="s">
        <v>8359</v>
      </c>
      <c r="T2204" s="246"/>
      <c r="U2204" s="246" t="s">
        <v>237</v>
      </c>
      <c r="V2204" s="246" t="s">
        <v>7761</v>
      </c>
    </row>
    <row r="2205" spans="18:22" ht="15.75">
      <c r="R2205" s="245" t="s">
        <v>7763</v>
      </c>
      <c r="S2205" s="244" t="s">
        <v>8360</v>
      </c>
      <c r="T2205" s="246"/>
      <c r="U2205" s="246" t="s">
        <v>237</v>
      </c>
      <c r="V2205" s="246" t="s">
        <v>7765</v>
      </c>
    </row>
    <row r="2206" spans="18:22" ht="15.75">
      <c r="R2206" s="245" t="s">
        <v>7767</v>
      </c>
      <c r="S2206" s="244" t="s">
        <v>8361</v>
      </c>
      <c r="T2206" s="246"/>
      <c r="U2206" s="246" t="s">
        <v>237</v>
      </c>
      <c r="V2206" s="246" t="s">
        <v>7769</v>
      </c>
    </row>
    <row r="2207" spans="18:22" ht="15.75">
      <c r="R2207" s="245" t="s">
        <v>7771</v>
      </c>
      <c r="S2207" s="244" t="s">
        <v>8362</v>
      </c>
      <c r="T2207" s="246"/>
      <c r="U2207" s="246" t="s">
        <v>237</v>
      </c>
      <c r="V2207" s="246" t="s">
        <v>7773</v>
      </c>
    </row>
    <row r="2208" spans="18:22" ht="15.75">
      <c r="R2208" s="245" t="s">
        <v>7775</v>
      </c>
      <c r="S2208" s="244" t="s">
        <v>8363</v>
      </c>
      <c r="T2208" s="246"/>
      <c r="U2208" s="246" t="s">
        <v>237</v>
      </c>
      <c r="V2208" s="246" t="s">
        <v>7777</v>
      </c>
    </row>
    <row r="2209" spans="18:22" ht="15.75">
      <c r="R2209" s="245" t="s">
        <v>7779</v>
      </c>
      <c r="S2209" s="244" t="s">
        <v>8364</v>
      </c>
      <c r="T2209" s="246"/>
      <c r="U2209" s="246" t="s">
        <v>237</v>
      </c>
      <c r="V2209" s="246" t="s">
        <v>7781</v>
      </c>
    </row>
    <row r="2210" spans="18:22" ht="15.75">
      <c r="R2210" s="245" t="s">
        <v>7783</v>
      </c>
      <c r="S2210" s="244" t="s">
        <v>8365</v>
      </c>
      <c r="T2210" s="246"/>
      <c r="U2210" s="246" t="s">
        <v>237</v>
      </c>
      <c r="V2210" s="246" t="s">
        <v>7785</v>
      </c>
    </row>
    <row r="2211" spans="18:22" ht="15.75">
      <c r="R2211" s="245" t="s">
        <v>8367</v>
      </c>
      <c r="S2211" s="244" t="s">
        <v>8366</v>
      </c>
      <c r="T2211" s="246"/>
      <c r="U2211" s="246" t="s">
        <v>237</v>
      </c>
      <c r="V2211" s="246" t="s">
        <v>8368</v>
      </c>
    </row>
    <row r="2212" spans="18:22" ht="15.75">
      <c r="R2212" s="245" t="s">
        <v>8370</v>
      </c>
      <c r="S2212" s="244" t="s">
        <v>8369</v>
      </c>
      <c r="T2212" s="246"/>
      <c r="U2212" s="246" t="s">
        <v>237</v>
      </c>
      <c r="V2212" s="246" t="s">
        <v>8371</v>
      </c>
    </row>
    <row r="2213" spans="18:22" ht="15.75">
      <c r="R2213" s="245" t="s">
        <v>8373</v>
      </c>
      <c r="S2213" s="244" t="s">
        <v>8372</v>
      </c>
      <c r="T2213" s="246"/>
      <c r="U2213" s="246" t="s">
        <v>6754</v>
      </c>
      <c r="V2213" s="246" t="s">
        <v>8374</v>
      </c>
    </row>
    <row r="2214" spans="18:22" ht="15.75">
      <c r="R2214" s="245" t="s">
        <v>8376</v>
      </c>
      <c r="S2214" s="244" t="s">
        <v>8375</v>
      </c>
      <c r="T2214" s="246"/>
      <c r="U2214" s="246" t="s">
        <v>6754</v>
      </c>
      <c r="V2214" s="246" t="s">
        <v>8377</v>
      </c>
    </row>
    <row r="2215" spans="18:22" ht="15.75">
      <c r="R2215" s="245" t="s">
        <v>8379</v>
      </c>
      <c r="S2215" s="244" t="s">
        <v>8378</v>
      </c>
      <c r="T2215" s="246"/>
      <c r="U2215" s="246" t="s">
        <v>6754</v>
      </c>
      <c r="V2215" s="246" t="s">
        <v>8380</v>
      </c>
    </row>
    <row r="2216" spans="18:22" ht="15.75">
      <c r="R2216" s="245" t="s">
        <v>8382</v>
      </c>
      <c r="S2216" s="244" t="s">
        <v>8381</v>
      </c>
      <c r="T2216" s="246"/>
      <c r="U2216" s="246" t="s">
        <v>6754</v>
      </c>
      <c r="V2216" s="246" t="s">
        <v>8383</v>
      </c>
    </row>
    <row r="2217" spans="18:22" ht="15.75">
      <c r="R2217" s="245" t="s">
        <v>8385</v>
      </c>
      <c r="S2217" s="244" t="s">
        <v>8384</v>
      </c>
      <c r="T2217" s="246"/>
      <c r="U2217" s="246" t="s">
        <v>6754</v>
      </c>
      <c r="V2217" s="246" t="s">
        <v>8386</v>
      </c>
    </row>
    <row r="2218" spans="18:22" ht="15.75">
      <c r="R2218" s="245" t="s">
        <v>8388</v>
      </c>
      <c r="S2218" s="244" t="s">
        <v>8387</v>
      </c>
      <c r="T2218" s="246"/>
      <c r="U2218" s="246" t="s">
        <v>6754</v>
      </c>
      <c r="V2218" s="246" t="s">
        <v>8389</v>
      </c>
    </row>
    <row r="2219" spans="18:22" ht="15.75">
      <c r="R2219" s="245" t="s">
        <v>8391</v>
      </c>
      <c r="S2219" s="244" t="s">
        <v>8390</v>
      </c>
      <c r="T2219" s="246"/>
      <c r="U2219" s="246" t="s">
        <v>6754</v>
      </c>
      <c r="V2219" s="246" t="s">
        <v>8392</v>
      </c>
    </row>
    <row r="2220" spans="18:22" ht="15.75">
      <c r="R2220" s="245" t="s">
        <v>8394</v>
      </c>
      <c r="S2220" s="244" t="s">
        <v>8393</v>
      </c>
      <c r="T2220" s="246"/>
      <c r="U2220" s="246" t="s">
        <v>6754</v>
      </c>
      <c r="V2220" s="246" t="s">
        <v>8395</v>
      </c>
    </row>
    <row r="2221" spans="18:22" ht="15.75">
      <c r="R2221" s="245" t="s">
        <v>8397</v>
      </c>
      <c r="S2221" s="244" t="s">
        <v>8396</v>
      </c>
      <c r="T2221" s="246"/>
      <c r="U2221" s="246" t="s">
        <v>8398</v>
      </c>
      <c r="V2221" s="246" t="s">
        <v>8399</v>
      </c>
    </row>
    <row r="2222" spans="18:22" ht="15.75">
      <c r="R2222" s="245" t="s">
        <v>8401</v>
      </c>
      <c r="S2222" s="244" t="s">
        <v>8400</v>
      </c>
      <c r="T2222" s="246"/>
      <c r="U2222" s="246" t="s">
        <v>6754</v>
      </c>
      <c r="V2222" s="246" t="s">
        <v>8402</v>
      </c>
    </row>
    <row r="2223" spans="18:22" ht="15.75">
      <c r="R2223" s="245" t="s">
        <v>8404</v>
      </c>
      <c r="S2223" s="244" t="s">
        <v>8403</v>
      </c>
      <c r="T2223" s="246"/>
      <c r="U2223" s="246" t="s">
        <v>8405</v>
      </c>
      <c r="V2223" s="246" t="s">
        <v>8406</v>
      </c>
    </row>
    <row r="2224" spans="18:22" ht="15.75">
      <c r="R2224" s="245" t="s">
        <v>8408</v>
      </c>
      <c r="S2224" s="244" t="s">
        <v>8407</v>
      </c>
      <c r="T2224" s="246"/>
      <c r="U2224" s="246" t="s">
        <v>6754</v>
      </c>
      <c r="V2224" s="246" t="s">
        <v>8380</v>
      </c>
    </row>
    <row r="2225" spans="18:22" ht="15.75">
      <c r="R2225" s="245" t="s">
        <v>8410</v>
      </c>
      <c r="S2225" s="244" t="s">
        <v>8409</v>
      </c>
      <c r="T2225" s="246" t="s">
        <v>8411</v>
      </c>
      <c r="U2225" s="246"/>
      <c r="V2225" s="246" t="s">
        <v>8412</v>
      </c>
    </row>
    <row r="2226" spans="18:22" ht="15.75">
      <c r="R2226" s="245" t="s">
        <v>8414</v>
      </c>
      <c r="S2226" s="244" t="s">
        <v>8413</v>
      </c>
      <c r="T2226" s="246" t="s">
        <v>8415</v>
      </c>
      <c r="U2226" s="246"/>
      <c r="V2226" s="246" t="s">
        <v>8416</v>
      </c>
    </row>
    <row r="2227" spans="18:22" ht="15.75">
      <c r="R2227" s="245" t="s">
        <v>8418</v>
      </c>
      <c r="S2227" s="244" t="s">
        <v>8417</v>
      </c>
      <c r="T2227" s="246" t="s">
        <v>7780</v>
      </c>
      <c r="U2227" s="246"/>
      <c r="V2227" s="246" t="s">
        <v>7781</v>
      </c>
    </row>
    <row r="2228" spans="18:22" ht="15.75">
      <c r="R2228" s="245" t="s">
        <v>8420</v>
      </c>
      <c r="S2228" s="244" t="s">
        <v>8419</v>
      </c>
      <c r="T2228" s="246" t="s">
        <v>7776</v>
      </c>
      <c r="U2228" s="246"/>
      <c r="V2228" s="246" t="s">
        <v>7777</v>
      </c>
    </row>
    <row r="2229" spans="18:22" ht="15.75">
      <c r="R2229" s="245" t="s">
        <v>8422</v>
      </c>
      <c r="S2229" s="244" t="s">
        <v>8421</v>
      </c>
      <c r="T2229" s="246" t="s">
        <v>8423</v>
      </c>
      <c r="U2229" s="246"/>
      <c r="V2229" s="246" t="s">
        <v>8424</v>
      </c>
    </row>
    <row r="2230" spans="18:22" ht="15.75">
      <c r="R2230" s="245" t="s">
        <v>8426</v>
      </c>
      <c r="S2230" s="244" t="s">
        <v>8425</v>
      </c>
      <c r="T2230" s="246" t="s">
        <v>8427</v>
      </c>
      <c r="U2230" s="246"/>
      <c r="V2230" s="246" t="s">
        <v>8428</v>
      </c>
    </row>
    <row r="2231" spans="18:22" ht="15.75">
      <c r="R2231" s="245" t="s">
        <v>8430</v>
      </c>
      <c r="S2231" s="244" t="s">
        <v>8429</v>
      </c>
      <c r="T2231" s="246" t="s">
        <v>8431</v>
      </c>
      <c r="U2231" s="246"/>
      <c r="V2231" s="246" t="s">
        <v>8432</v>
      </c>
    </row>
    <row r="2232" spans="18:22" ht="15.75">
      <c r="R2232" s="245" t="s">
        <v>8434</v>
      </c>
      <c r="S2232" s="244" t="s">
        <v>8433</v>
      </c>
      <c r="T2232" s="246" t="s">
        <v>8435</v>
      </c>
      <c r="U2232" s="246"/>
      <c r="V2232" s="246" t="s">
        <v>8436</v>
      </c>
    </row>
    <row r="2233" spans="18:22" ht="15.75">
      <c r="R2233" s="245" t="s">
        <v>8438</v>
      </c>
      <c r="S2233" s="244" t="s">
        <v>8437</v>
      </c>
      <c r="T2233" s="246" t="s">
        <v>8439</v>
      </c>
      <c r="U2233" s="246"/>
      <c r="V2233" s="246" t="s">
        <v>8440</v>
      </c>
    </row>
    <row r="2234" spans="18:22" ht="15.75">
      <c r="R2234" s="245" t="s">
        <v>8442</v>
      </c>
      <c r="S2234" s="244" t="s">
        <v>8441</v>
      </c>
      <c r="T2234" s="246" t="s">
        <v>8443</v>
      </c>
      <c r="U2234" s="246"/>
      <c r="V2234" s="246" t="s">
        <v>8444</v>
      </c>
    </row>
    <row r="2235" spans="18:22" ht="15.75">
      <c r="R2235" s="245" t="s">
        <v>8446</v>
      </c>
      <c r="S2235" s="244" t="s">
        <v>8445</v>
      </c>
      <c r="T2235" s="246" t="s">
        <v>8447</v>
      </c>
      <c r="U2235" s="246"/>
      <c r="V2235" s="246" t="s">
        <v>8448</v>
      </c>
    </row>
    <row r="2236" spans="18:22" ht="15.75">
      <c r="R2236" s="245" t="s">
        <v>8450</v>
      </c>
      <c r="S2236" s="244" t="s">
        <v>8449</v>
      </c>
      <c r="T2236" s="246" t="s">
        <v>8451</v>
      </c>
      <c r="U2236" s="246"/>
      <c r="V2236" s="246" t="s">
        <v>8452</v>
      </c>
    </row>
    <row r="2237" spans="18:22" ht="15.75">
      <c r="R2237" s="245" t="s">
        <v>8454</v>
      </c>
      <c r="S2237" s="244" t="s">
        <v>8453</v>
      </c>
      <c r="T2237" s="246" t="s">
        <v>7715</v>
      </c>
      <c r="U2237" s="246"/>
      <c r="V2237" s="246" t="s">
        <v>7716</v>
      </c>
    </row>
    <row r="2238" spans="18:22" ht="15.75">
      <c r="R2238" s="245" t="s">
        <v>8456</v>
      </c>
      <c r="S2238" s="244" t="s">
        <v>8455</v>
      </c>
      <c r="T2238" s="246" t="s">
        <v>7719</v>
      </c>
      <c r="U2238" s="246"/>
      <c r="V2238" s="246" t="s">
        <v>7720</v>
      </c>
    </row>
    <row r="2239" spans="18:22" ht="15.75">
      <c r="R2239" s="245" t="s">
        <v>8458</v>
      </c>
      <c r="S2239" s="244" t="s">
        <v>8457</v>
      </c>
      <c r="T2239" s="246" t="s">
        <v>8459</v>
      </c>
      <c r="U2239" s="246"/>
      <c r="V2239" s="246" t="s">
        <v>8460</v>
      </c>
    </row>
    <row r="2240" spans="18:22" ht="15.75">
      <c r="R2240" s="245" t="s">
        <v>8370</v>
      </c>
      <c r="S2240" s="244" t="s">
        <v>8461</v>
      </c>
      <c r="T2240" s="246" t="s">
        <v>8462</v>
      </c>
      <c r="U2240" s="246"/>
      <c r="V2240" s="246" t="s">
        <v>8463</v>
      </c>
    </row>
    <row r="2241" spans="18:22" ht="15.75">
      <c r="R2241" s="245" t="s">
        <v>8465</v>
      </c>
      <c r="S2241" s="244" t="s">
        <v>8464</v>
      </c>
      <c r="T2241" s="246" t="s">
        <v>8466</v>
      </c>
      <c r="U2241" s="246"/>
      <c r="V2241" s="246" t="s">
        <v>8467</v>
      </c>
    </row>
    <row r="2242" spans="18:22" ht="15.75">
      <c r="R2242" s="245" t="s">
        <v>8469</v>
      </c>
      <c r="S2242" s="244" t="s">
        <v>8468</v>
      </c>
      <c r="T2242" s="246" t="s">
        <v>8470</v>
      </c>
      <c r="U2242" s="246"/>
      <c r="V2242" s="246" t="s">
        <v>8471</v>
      </c>
    </row>
    <row r="2243" spans="18:22" ht="15.75">
      <c r="R2243" s="245" t="s">
        <v>8473</v>
      </c>
      <c r="S2243" s="244" t="s">
        <v>8472</v>
      </c>
      <c r="T2243" s="246" t="s">
        <v>8474</v>
      </c>
      <c r="U2243" s="246"/>
      <c r="V2243" s="246" t="s">
        <v>8475</v>
      </c>
    </row>
    <row r="2244" spans="18:22" ht="15.75">
      <c r="R2244" s="245" t="s">
        <v>8477</v>
      </c>
      <c r="S2244" s="244" t="s">
        <v>8476</v>
      </c>
      <c r="T2244" s="246" t="s">
        <v>6814</v>
      </c>
      <c r="U2244" s="246"/>
      <c r="V2244" s="246" t="s">
        <v>6815</v>
      </c>
    </row>
    <row r="2245" spans="18:22" ht="15.75">
      <c r="R2245" s="245" t="s">
        <v>8479</v>
      </c>
      <c r="S2245" s="244" t="s">
        <v>8478</v>
      </c>
      <c r="T2245" s="246"/>
      <c r="U2245" s="246" t="s">
        <v>237</v>
      </c>
      <c r="V2245" s="246" t="s">
        <v>8480</v>
      </c>
    </row>
    <row r="2246" spans="18:22" ht="15.75">
      <c r="R2246" s="245" t="s">
        <v>8482</v>
      </c>
      <c r="S2246" s="244" t="s">
        <v>8481</v>
      </c>
      <c r="T2246" s="246"/>
      <c r="U2246" s="246" t="s">
        <v>6754</v>
      </c>
      <c r="V2246" s="246" t="s">
        <v>8483</v>
      </c>
    </row>
    <row r="2247" spans="18:22" ht="15.75">
      <c r="R2247" s="245" t="s">
        <v>8485</v>
      </c>
      <c r="S2247" s="244" t="s">
        <v>8484</v>
      </c>
      <c r="T2247" s="246"/>
      <c r="U2247" s="246" t="s">
        <v>6754</v>
      </c>
      <c r="V2247" s="246" t="s">
        <v>8486</v>
      </c>
    </row>
    <row r="2248" spans="18:22" ht="15.75">
      <c r="R2248" s="245" t="s">
        <v>8488</v>
      </c>
      <c r="S2248" s="244" t="s">
        <v>8487</v>
      </c>
      <c r="T2248" s="246"/>
      <c r="U2248" s="246" t="s">
        <v>6754</v>
      </c>
      <c r="V2248" s="246" t="s">
        <v>8489</v>
      </c>
    </row>
    <row r="2249" spans="18:22" ht="15.75">
      <c r="R2249" s="245" t="s">
        <v>8491</v>
      </c>
      <c r="S2249" s="244" t="s">
        <v>8490</v>
      </c>
      <c r="T2249" s="246"/>
      <c r="U2249" s="246" t="s">
        <v>6754</v>
      </c>
      <c r="V2249" s="246" t="s">
        <v>8492</v>
      </c>
    </row>
    <row r="2250" spans="18:22" ht="15.75">
      <c r="R2250" s="245" t="s">
        <v>8494</v>
      </c>
      <c r="S2250" s="244" t="s">
        <v>8493</v>
      </c>
      <c r="T2250" s="246"/>
      <c r="U2250" s="246" t="s">
        <v>6754</v>
      </c>
      <c r="V2250" s="246" t="s">
        <v>8495</v>
      </c>
    </row>
    <row r="2251" spans="18:22" ht="15.75">
      <c r="R2251" s="245" t="s">
        <v>8497</v>
      </c>
      <c r="S2251" s="244" t="s">
        <v>8496</v>
      </c>
      <c r="T2251" s="246"/>
      <c r="U2251" s="246" t="s">
        <v>6754</v>
      </c>
      <c r="V2251" s="246" t="s">
        <v>8498</v>
      </c>
    </row>
    <row r="2252" spans="18:22" ht="15.75">
      <c r="R2252" s="245" t="s">
        <v>8500</v>
      </c>
      <c r="S2252" s="244" t="s">
        <v>8499</v>
      </c>
      <c r="T2252" s="246"/>
      <c r="U2252" s="246" t="s">
        <v>6754</v>
      </c>
      <c r="V2252" s="246" t="s">
        <v>8501</v>
      </c>
    </row>
    <row r="2253" spans="18:22" ht="15.75">
      <c r="R2253" s="245" t="s">
        <v>8503</v>
      </c>
      <c r="S2253" s="244" t="s">
        <v>8502</v>
      </c>
      <c r="T2253" s="246"/>
      <c r="U2253" s="246" t="s">
        <v>6754</v>
      </c>
      <c r="V2253" s="246" t="s">
        <v>8504</v>
      </c>
    </row>
    <row r="2254" spans="18:22" ht="15.75">
      <c r="R2254" s="245" t="s">
        <v>8506</v>
      </c>
      <c r="S2254" s="244" t="s">
        <v>8505</v>
      </c>
      <c r="T2254" s="246"/>
      <c r="U2254" s="246" t="s">
        <v>6754</v>
      </c>
      <c r="V2254" s="246" t="s">
        <v>8507</v>
      </c>
    </row>
    <row r="2255" spans="18:22" ht="15.75">
      <c r="R2255" s="245" t="s">
        <v>8509</v>
      </c>
      <c r="S2255" s="244" t="s">
        <v>8508</v>
      </c>
      <c r="T2255" s="246"/>
      <c r="U2255" s="246" t="s">
        <v>6754</v>
      </c>
      <c r="V2255" s="246" t="s">
        <v>8510</v>
      </c>
    </row>
    <row r="2256" spans="18:22" ht="15.75">
      <c r="R2256" s="245" t="s">
        <v>8512</v>
      </c>
      <c r="S2256" s="244" t="s">
        <v>8511</v>
      </c>
      <c r="T2256" s="246"/>
      <c r="U2256" s="246" t="s">
        <v>6754</v>
      </c>
      <c r="V2256" s="246" t="s">
        <v>8501</v>
      </c>
    </row>
    <row r="2257" spans="18:22" ht="15.75">
      <c r="R2257" s="245" t="s">
        <v>8514</v>
      </c>
      <c r="S2257" s="244" t="s">
        <v>8513</v>
      </c>
      <c r="T2257" s="246"/>
      <c r="U2257" s="246" t="s">
        <v>6754</v>
      </c>
      <c r="V2257" s="246" t="s">
        <v>8515</v>
      </c>
    </row>
    <row r="2258" spans="18:22" ht="15.75">
      <c r="R2258" s="245" t="s">
        <v>8517</v>
      </c>
      <c r="S2258" s="244" t="s">
        <v>8516</v>
      </c>
      <c r="T2258" s="246"/>
      <c r="U2258" s="246" t="s">
        <v>6754</v>
      </c>
      <c r="V2258" s="246" t="s">
        <v>8518</v>
      </c>
    </row>
    <row r="2259" spans="18:22" ht="15.75">
      <c r="R2259" s="245" t="s">
        <v>8520</v>
      </c>
      <c r="S2259" s="244" t="s">
        <v>8519</v>
      </c>
      <c r="T2259" s="246"/>
      <c r="U2259" s="246" t="s">
        <v>6754</v>
      </c>
      <c r="V2259" s="246" t="s">
        <v>8521</v>
      </c>
    </row>
    <row r="2260" spans="18:22" ht="15.75">
      <c r="R2260" s="245" t="s">
        <v>8523</v>
      </c>
      <c r="S2260" s="244" t="s">
        <v>8522</v>
      </c>
      <c r="T2260" s="246"/>
      <c r="U2260" s="246" t="s">
        <v>6754</v>
      </c>
      <c r="V2260" s="246" t="s">
        <v>8524</v>
      </c>
    </row>
    <row r="2261" spans="18:22" ht="15.75">
      <c r="R2261" s="245" t="s">
        <v>8526</v>
      </c>
      <c r="S2261" s="244" t="s">
        <v>8525</v>
      </c>
      <c r="T2261" s="246"/>
      <c r="U2261" s="246" t="s">
        <v>6754</v>
      </c>
      <c r="V2261" s="246" t="s">
        <v>8527</v>
      </c>
    </row>
    <row r="2262" spans="18:22" ht="15.75">
      <c r="R2262" s="245" t="s">
        <v>8529</v>
      </c>
      <c r="S2262" s="244" t="s">
        <v>8528</v>
      </c>
      <c r="T2262" s="246"/>
      <c r="U2262" s="246" t="s">
        <v>6754</v>
      </c>
      <c r="V2262" s="246" t="s">
        <v>8530</v>
      </c>
    </row>
    <row r="2263" spans="18:22" ht="15.75">
      <c r="R2263" s="245" t="s">
        <v>8532</v>
      </c>
      <c r="S2263" s="244" t="s">
        <v>8531</v>
      </c>
      <c r="T2263" s="246"/>
      <c r="U2263" s="246" t="s">
        <v>6754</v>
      </c>
      <c r="V2263" s="246" t="s">
        <v>8533</v>
      </c>
    </row>
    <row r="2264" spans="18:22" ht="15.75">
      <c r="R2264" s="245" t="s">
        <v>8535</v>
      </c>
      <c r="S2264" s="244" t="s">
        <v>8534</v>
      </c>
      <c r="T2264" s="246"/>
      <c r="U2264" s="246" t="s">
        <v>6754</v>
      </c>
      <c r="V2264" s="246" t="s">
        <v>8536</v>
      </c>
    </row>
    <row r="2265" spans="18:22" ht="15.75">
      <c r="R2265" s="245" t="s">
        <v>8538</v>
      </c>
      <c r="S2265" s="244" t="s">
        <v>8537</v>
      </c>
      <c r="T2265" s="246"/>
      <c r="U2265" s="246" t="s">
        <v>6754</v>
      </c>
      <c r="V2265" s="246" t="s">
        <v>8539</v>
      </c>
    </row>
    <row r="2266" spans="18:22" ht="15.75">
      <c r="R2266" s="245" t="s">
        <v>8541</v>
      </c>
      <c r="S2266" s="244" t="s">
        <v>8540</v>
      </c>
      <c r="T2266" s="246"/>
      <c r="U2266" s="246" t="s">
        <v>6754</v>
      </c>
      <c r="V2266" s="246" t="s">
        <v>8542</v>
      </c>
    </row>
    <row r="2267" spans="18:22" ht="15.75">
      <c r="R2267" s="245" t="s">
        <v>8544</v>
      </c>
      <c r="S2267" s="244" t="s">
        <v>8543</v>
      </c>
      <c r="T2267" s="246"/>
      <c r="U2267" s="246" t="s">
        <v>6754</v>
      </c>
      <c r="V2267" s="246" t="s">
        <v>8545</v>
      </c>
    </row>
    <row r="2268" spans="18:22" ht="15.75">
      <c r="R2268" s="245" t="s">
        <v>8547</v>
      </c>
      <c r="S2268" s="244" t="s">
        <v>8546</v>
      </c>
      <c r="T2268" s="246"/>
      <c r="U2268" s="246" t="s">
        <v>6754</v>
      </c>
      <c r="V2268" s="246" t="s">
        <v>8548</v>
      </c>
    </row>
    <row r="2269" spans="18:22" ht="15.75">
      <c r="R2269" s="245" t="s">
        <v>8550</v>
      </c>
      <c r="S2269" s="244" t="s">
        <v>8549</v>
      </c>
      <c r="T2269" s="246"/>
      <c r="U2269" s="246" t="s">
        <v>6754</v>
      </c>
      <c r="V2269" s="246" t="s">
        <v>8551</v>
      </c>
    </row>
    <row r="2270" spans="18:22" ht="15.75">
      <c r="R2270" s="245" t="s">
        <v>8553</v>
      </c>
      <c r="S2270" s="244" t="s">
        <v>8552</v>
      </c>
      <c r="T2270" s="246"/>
      <c r="U2270" s="246" t="s">
        <v>6754</v>
      </c>
      <c r="V2270" s="246" t="s">
        <v>8554</v>
      </c>
    </row>
    <row r="2271" spans="18:22" ht="15.75">
      <c r="R2271" s="245" t="s">
        <v>8556</v>
      </c>
      <c r="S2271" s="244" t="s">
        <v>8555</v>
      </c>
      <c r="T2271" s="246"/>
      <c r="U2271" s="246" t="s">
        <v>6754</v>
      </c>
      <c r="V2271" s="246" t="s">
        <v>8557</v>
      </c>
    </row>
    <row r="2272" spans="18:22" ht="15.75">
      <c r="R2272" s="245" t="s">
        <v>8559</v>
      </c>
      <c r="S2272" s="244" t="s">
        <v>8558</v>
      </c>
      <c r="T2272" s="246"/>
      <c r="U2272" s="246" t="s">
        <v>6754</v>
      </c>
      <c r="V2272" s="246" t="s">
        <v>8560</v>
      </c>
    </row>
    <row r="2273" spans="18:22" ht="15.75">
      <c r="R2273" s="245" t="s">
        <v>8562</v>
      </c>
      <c r="S2273" s="244" t="s">
        <v>8561</v>
      </c>
      <c r="T2273" s="246"/>
      <c r="U2273" s="246" t="s">
        <v>6754</v>
      </c>
      <c r="V2273" s="246" t="s">
        <v>8563</v>
      </c>
    </row>
    <row r="2274" spans="18:22" ht="15.75">
      <c r="R2274" s="245" t="s">
        <v>8565</v>
      </c>
      <c r="S2274" s="244" t="s">
        <v>8564</v>
      </c>
      <c r="T2274" s="246"/>
      <c r="U2274" s="246" t="s">
        <v>6754</v>
      </c>
      <c r="V2274" s="246" t="s">
        <v>8566</v>
      </c>
    </row>
    <row r="2275" spans="18:22" ht="15.75">
      <c r="R2275" s="245" t="s">
        <v>8568</v>
      </c>
      <c r="S2275" s="244" t="s">
        <v>8567</v>
      </c>
      <c r="T2275" s="246"/>
      <c r="U2275" s="246" t="s">
        <v>6754</v>
      </c>
      <c r="V2275" s="246" t="s">
        <v>8569</v>
      </c>
    </row>
    <row r="2276" spans="18:22" ht="15.75">
      <c r="R2276" s="245" t="s">
        <v>8571</v>
      </c>
      <c r="S2276" s="244" t="s">
        <v>8570</v>
      </c>
      <c r="T2276" s="246"/>
      <c r="U2276" s="246" t="s">
        <v>8405</v>
      </c>
      <c r="V2276" s="246" t="s">
        <v>8572</v>
      </c>
    </row>
    <row r="2277" spans="18:22" ht="15.75">
      <c r="R2277" s="245" t="s">
        <v>8574</v>
      </c>
      <c r="S2277" s="244" t="s">
        <v>8573</v>
      </c>
      <c r="T2277" s="246"/>
      <c r="U2277" s="246" t="s">
        <v>6754</v>
      </c>
      <c r="V2277" s="246" t="s">
        <v>8575</v>
      </c>
    </row>
    <row r="2278" spans="18:22" ht="15.75">
      <c r="R2278" s="245" t="s">
        <v>8577</v>
      </c>
      <c r="S2278" s="244" t="s">
        <v>8576</v>
      </c>
      <c r="T2278" s="246"/>
      <c r="U2278" s="246" t="s">
        <v>6754</v>
      </c>
      <c r="V2278" s="246" t="s">
        <v>8578</v>
      </c>
    </row>
    <row r="2279" spans="18:22" ht="15.75">
      <c r="R2279" s="245" t="s">
        <v>8580</v>
      </c>
      <c r="S2279" s="244" t="s">
        <v>8579</v>
      </c>
      <c r="T2279" s="246"/>
      <c r="U2279" s="246" t="s">
        <v>6754</v>
      </c>
      <c r="V2279" s="246" t="s">
        <v>8581</v>
      </c>
    </row>
    <row r="2280" spans="18:22" ht="15.75">
      <c r="R2280" s="245" t="s">
        <v>8583</v>
      </c>
      <c r="S2280" s="244" t="s">
        <v>8582</v>
      </c>
      <c r="T2280" s="246"/>
      <c r="U2280" s="246" t="s">
        <v>6754</v>
      </c>
      <c r="V2280" s="246" t="s">
        <v>8584</v>
      </c>
    </row>
    <row r="2281" spans="18:22" ht="15.75">
      <c r="R2281" s="245" t="s">
        <v>8586</v>
      </c>
      <c r="S2281" s="244" t="s">
        <v>8585</v>
      </c>
      <c r="T2281" s="246"/>
      <c r="U2281" s="246" t="s">
        <v>6754</v>
      </c>
      <c r="V2281" s="246" t="s">
        <v>8587</v>
      </c>
    </row>
    <row r="2282" spans="18:22" ht="15.75">
      <c r="R2282" s="245" t="s">
        <v>8589</v>
      </c>
      <c r="S2282" s="244" t="s">
        <v>8588</v>
      </c>
      <c r="T2282" s="246"/>
      <c r="U2282" s="246" t="s">
        <v>6754</v>
      </c>
      <c r="V2282" s="246" t="s">
        <v>8590</v>
      </c>
    </row>
    <row r="2283" spans="18:22" ht="15.75">
      <c r="R2283" s="245" t="s">
        <v>8592</v>
      </c>
      <c r="S2283" s="244" t="s">
        <v>8591</v>
      </c>
      <c r="T2283" s="246"/>
      <c r="U2283" s="246" t="s">
        <v>6754</v>
      </c>
      <c r="V2283" s="246" t="s">
        <v>8593</v>
      </c>
    </row>
    <row r="2284" spans="18:22" ht="15.75">
      <c r="R2284" s="245" t="s">
        <v>8595</v>
      </c>
      <c r="S2284" s="244" t="s">
        <v>8594</v>
      </c>
      <c r="T2284" s="246"/>
      <c r="U2284" s="246" t="s">
        <v>6754</v>
      </c>
      <c r="V2284" s="246" t="s">
        <v>8596</v>
      </c>
    </row>
    <row r="2285" spans="18:22" ht="15.75">
      <c r="R2285" s="245" t="s">
        <v>8598</v>
      </c>
      <c r="S2285" s="244" t="s">
        <v>8597</v>
      </c>
      <c r="T2285" s="246"/>
      <c r="U2285" s="246" t="s">
        <v>6754</v>
      </c>
      <c r="V2285" s="246" t="s">
        <v>8599</v>
      </c>
    </row>
    <row r="2286" spans="18:22" ht="15.75">
      <c r="R2286" s="245" t="s">
        <v>8601</v>
      </c>
      <c r="S2286" s="244" t="s">
        <v>8600</v>
      </c>
      <c r="T2286" s="246"/>
      <c r="U2286" s="246" t="s">
        <v>6754</v>
      </c>
      <c r="V2286" s="246" t="s">
        <v>8602</v>
      </c>
    </row>
    <row r="2287" spans="18:22" ht="15.75">
      <c r="R2287" s="245" t="s">
        <v>8604</v>
      </c>
      <c r="S2287" s="244" t="s">
        <v>8603</v>
      </c>
      <c r="T2287" s="246"/>
      <c r="U2287" s="246" t="s">
        <v>6754</v>
      </c>
      <c r="V2287" s="246" t="s">
        <v>8605</v>
      </c>
    </row>
    <row r="2288" spans="18:22" ht="15.75">
      <c r="R2288" s="245" t="s">
        <v>8607</v>
      </c>
      <c r="S2288" s="244" t="s">
        <v>8606</v>
      </c>
      <c r="T2288" s="246"/>
      <c r="U2288" s="246" t="s">
        <v>6754</v>
      </c>
      <c r="V2288" s="246" t="s">
        <v>8608</v>
      </c>
    </row>
    <row r="2289" spans="18:22" ht="15.75">
      <c r="R2289" s="245" t="s">
        <v>8610</v>
      </c>
      <c r="S2289" s="244" t="s">
        <v>8609</v>
      </c>
      <c r="T2289" s="246"/>
      <c r="U2289" s="246" t="s">
        <v>6754</v>
      </c>
      <c r="V2289" s="246" t="s">
        <v>8611</v>
      </c>
    </row>
    <row r="2290" spans="18:22" ht="15.75">
      <c r="R2290" s="245" t="s">
        <v>8613</v>
      </c>
      <c r="S2290" s="244" t="s">
        <v>8612</v>
      </c>
      <c r="T2290" s="246"/>
      <c r="U2290" s="246" t="s">
        <v>6754</v>
      </c>
      <c r="V2290" s="246" t="s">
        <v>8614</v>
      </c>
    </row>
    <row r="2291" spans="18:22" ht="15.75">
      <c r="R2291" s="245" t="s">
        <v>8616</v>
      </c>
      <c r="S2291" s="244" t="s">
        <v>8615</v>
      </c>
      <c r="T2291" s="246"/>
      <c r="U2291" s="246" t="s">
        <v>6754</v>
      </c>
      <c r="V2291" s="246" t="s">
        <v>8617</v>
      </c>
    </row>
    <row r="2292" spans="18:22" ht="15.75">
      <c r="R2292" s="245" t="s">
        <v>8619</v>
      </c>
      <c r="S2292" s="244" t="s">
        <v>8618</v>
      </c>
      <c r="T2292" s="246"/>
      <c r="U2292" s="246" t="s">
        <v>6754</v>
      </c>
      <c r="V2292" s="246" t="s">
        <v>8620</v>
      </c>
    </row>
    <row r="2293" spans="18:22" ht="15.75">
      <c r="R2293" s="245" t="s">
        <v>8622</v>
      </c>
      <c r="S2293" s="244" t="s">
        <v>8621</v>
      </c>
      <c r="T2293" s="246"/>
      <c r="U2293" s="246" t="s">
        <v>6754</v>
      </c>
      <c r="V2293" s="246" t="s">
        <v>8623</v>
      </c>
    </row>
    <row r="2294" spans="18:22" ht="15.75">
      <c r="R2294" s="245" t="s">
        <v>8625</v>
      </c>
      <c r="S2294" s="244" t="s">
        <v>8624</v>
      </c>
      <c r="T2294" s="246"/>
      <c r="U2294" s="246" t="s">
        <v>6754</v>
      </c>
      <c r="V2294" s="246" t="s">
        <v>8626</v>
      </c>
    </row>
    <row r="2295" spans="18:22" ht="15.75">
      <c r="R2295" s="245" t="s">
        <v>8628</v>
      </c>
      <c r="S2295" s="244" t="s">
        <v>8627</v>
      </c>
      <c r="T2295" s="246"/>
      <c r="U2295" s="246" t="s">
        <v>6754</v>
      </c>
      <c r="V2295" s="246" t="s">
        <v>8629</v>
      </c>
    </row>
    <row r="2296" spans="18:22" ht="15.75">
      <c r="R2296" s="245" t="s">
        <v>8631</v>
      </c>
      <c r="S2296" s="244" t="s">
        <v>8630</v>
      </c>
      <c r="T2296" s="246"/>
      <c r="U2296" s="246" t="s">
        <v>6754</v>
      </c>
      <c r="V2296" s="246" t="s">
        <v>8632</v>
      </c>
    </row>
    <row r="2297" spans="18:22" ht="15.75">
      <c r="R2297" s="245" t="s">
        <v>8634</v>
      </c>
      <c r="S2297" s="244" t="s">
        <v>8633</v>
      </c>
      <c r="T2297" s="246"/>
      <c r="U2297" s="246" t="s">
        <v>6754</v>
      </c>
      <c r="V2297" s="246" t="s">
        <v>8635</v>
      </c>
    </row>
    <row r="2298" spans="18:22" ht="15.75">
      <c r="R2298" s="245" t="s">
        <v>8637</v>
      </c>
      <c r="S2298" s="244" t="s">
        <v>8636</v>
      </c>
      <c r="T2298" s="246"/>
      <c r="U2298" s="246" t="s">
        <v>6754</v>
      </c>
      <c r="V2298" s="246" t="s">
        <v>8638</v>
      </c>
    </row>
    <row r="2299" spans="18:22" ht="15.75">
      <c r="R2299" s="245" t="s">
        <v>8640</v>
      </c>
      <c r="S2299" s="244" t="s">
        <v>8639</v>
      </c>
      <c r="T2299" s="246"/>
      <c r="U2299" s="246" t="s">
        <v>237</v>
      </c>
      <c r="V2299" s="246" t="s">
        <v>8641</v>
      </c>
    </row>
    <row r="2300" spans="18:22" ht="15.75">
      <c r="R2300" s="245" t="s">
        <v>8643</v>
      </c>
      <c r="S2300" s="244" t="s">
        <v>8642</v>
      </c>
      <c r="T2300" s="246"/>
      <c r="U2300" s="246" t="s">
        <v>6754</v>
      </c>
      <c r="V2300" s="246" t="s">
        <v>8644</v>
      </c>
    </row>
    <row r="2301" spans="18:22" ht="15.75">
      <c r="R2301" s="245" t="s">
        <v>8646</v>
      </c>
      <c r="S2301" s="244" t="s">
        <v>8645</v>
      </c>
      <c r="T2301" s="246"/>
      <c r="U2301" s="246" t="s">
        <v>6754</v>
      </c>
      <c r="V2301" s="246" t="s">
        <v>8647</v>
      </c>
    </row>
    <row r="2302" spans="18:22" ht="15.75">
      <c r="R2302" s="245" t="s">
        <v>8649</v>
      </c>
      <c r="S2302" s="244" t="s">
        <v>8648</v>
      </c>
      <c r="T2302" s="246"/>
      <c r="U2302" s="246" t="s">
        <v>238</v>
      </c>
      <c r="V2302" s="246" t="s">
        <v>8650</v>
      </c>
    </row>
    <row r="2303" spans="18:22" ht="15.75">
      <c r="R2303" s="245" t="s">
        <v>8652</v>
      </c>
      <c r="S2303" s="244" t="s">
        <v>8651</v>
      </c>
      <c r="T2303" s="246"/>
      <c r="U2303" s="246" t="s">
        <v>6754</v>
      </c>
      <c r="V2303" s="246" t="s">
        <v>8653</v>
      </c>
    </row>
    <row r="2304" spans="18:22" ht="15.75">
      <c r="R2304" s="245" t="s">
        <v>8655</v>
      </c>
      <c r="S2304" s="244" t="s">
        <v>8654</v>
      </c>
      <c r="T2304" s="246"/>
      <c r="U2304" s="246" t="s">
        <v>6754</v>
      </c>
      <c r="V2304" s="246" t="s">
        <v>8656</v>
      </c>
    </row>
    <row r="2305" spans="18:22" ht="15.75">
      <c r="R2305" s="245" t="s">
        <v>8658</v>
      </c>
      <c r="S2305" s="244" t="s">
        <v>8657</v>
      </c>
      <c r="T2305" s="246"/>
      <c r="U2305" s="246" t="s">
        <v>6754</v>
      </c>
      <c r="V2305" s="246" t="s">
        <v>8659</v>
      </c>
    </row>
    <row r="2306" spans="18:22" ht="15.75">
      <c r="R2306" s="245" t="s">
        <v>8661</v>
      </c>
      <c r="S2306" s="244" t="s">
        <v>8660</v>
      </c>
      <c r="T2306" s="246"/>
      <c r="U2306" s="246" t="s">
        <v>6754</v>
      </c>
      <c r="V2306" s="246" t="s">
        <v>8662</v>
      </c>
    </row>
    <row r="2307" spans="18:22" ht="15.75">
      <c r="R2307" s="245" t="s">
        <v>8664</v>
      </c>
      <c r="S2307" s="244" t="s">
        <v>8663</v>
      </c>
      <c r="T2307" s="246"/>
      <c r="U2307" s="246" t="s">
        <v>6754</v>
      </c>
      <c r="V2307" s="246" t="s">
        <v>8665</v>
      </c>
    </row>
    <row r="2308" spans="18:22" ht="15.75">
      <c r="R2308" s="245" t="s">
        <v>8667</v>
      </c>
      <c r="S2308" s="244" t="s">
        <v>8666</v>
      </c>
      <c r="T2308" s="246"/>
      <c r="U2308" s="246" t="s">
        <v>6754</v>
      </c>
      <c r="V2308" s="246" t="s">
        <v>8668</v>
      </c>
    </row>
    <row r="2309" spans="18:22" ht="15.75">
      <c r="R2309" s="245" t="s">
        <v>8670</v>
      </c>
      <c r="S2309" s="244" t="s">
        <v>8669</v>
      </c>
      <c r="T2309" s="246"/>
      <c r="U2309" s="246" t="s">
        <v>6754</v>
      </c>
      <c r="V2309" s="246" t="s">
        <v>8671</v>
      </c>
    </row>
    <row r="2310" spans="18:22" ht="15.75">
      <c r="R2310" s="245" t="s">
        <v>8673</v>
      </c>
      <c r="S2310" s="244" t="s">
        <v>8672</v>
      </c>
      <c r="T2310" s="246"/>
      <c r="U2310" s="246" t="s">
        <v>6754</v>
      </c>
      <c r="V2310" s="246" t="s">
        <v>8674</v>
      </c>
    </row>
    <row r="2311" spans="18:22" ht="15.75">
      <c r="R2311" s="245" t="s">
        <v>8676</v>
      </c>
      <c r="S2311" s="244" t="s">
        <v>8675</v>
      </c>
      <c r="T2311" s="246"/>
      <c r="U2311" s="246" t="s">
        <v>6754</v>
      </c>
      <c r="V2311" s="246" t="s">
        <v>8677</v>
      </c>
    </row>
    <row r="2312" spans="18:22" ht="15.75">
      <c r="R2312" s="245" t="s">
        <v>8679</v>
      </c>
      <c r="S2312" s="244" t="s">
        <v>8678</v>
      </c>
      <c r="T2312" s="246"/>
      <c r="U2312" s="246" t="s">
        <v>6754</v>
      </c>
      <c r="V2312" s="246" t="s">
        <v>8680</v>
      </c>
    </row>
    <row r="2313" spans="18:22" ht="15.75">
      <c r="R2313" s="245" t="s">
        <v>8682</v>
      </c>
      <c r="S2313" s="244" t="s">
        <v>8681</v>
      </c>
      <c r="T2313" s="246"/>
      <c r="U2313" s="246" t="s">
        <v>6754</v>
      </c>
      <c r="V2313" s="246" t="s">
        <v>8683</v>
      </c>
    </row>
    <row r="2314" spans="18:22" ht="15.75">
      <c r="R2314" s="245" t="s">
        <v>8685</v>
      </c>
      <c r="S2314" s="244" t="s">
        <v>8684</v>
      </c>
      <c r="T2314" s="246"/>
      <c r="U2314" s="246" t="s">
        <v>6754</v>
      </c>
      <c r="V2314" s="246" t="s">
        <v>8686</v>
      </c>
    </row>
    <row r="2315" spans="18:22" ht="15.75">
      <c r="R2315" s="245" t="s">
        <v>8688</v>
      </c>
      <c r="S2315" s="244" t="s">
        <v>8687</v>
      </c>
      <c r="T2315" s="246"/>
      <c r="U2315" s="246" t="s">
        <v>6754</v>
      </c>
      <c r="V2315" s="246" t="s">
        <v>8689</v>
      </c>
    </row>
    <row r="2316" spans="18:22" ht="15.75">
      <c r="R2316" s="245" t="s">
        <v>8691</v>
      </c>
      <c r="S2316" s="244" t="s">
        <v>8690</v>
      </c>
      <c r="T2316" s="246"/>
      <c r="U2316" s="246" t="s">
        <v>6754</v>
      </c>
      <c r="V2316" s="246" t="s">
        <v>8692</v>
      </c>
    </row>
    <row r="2317" spans="18:22" ht="15.75">
      <c r="R2317" s="245" t="s">
        <v>8694</v>
      </c>
      <c r="S2317" s="244" t="s">
        <v>8693</v>
      </c>
      <c r="T2317" s="246"/>
      <c r="U2317" s="246" t="s">
        <v>6754</v>
      </c>
      <c r="V2317" s="246" t="s">
        <v>8695</v>
      </c>
    </row>
    <row r="2318" spans="18:22" ht="15.75">
      <c r="R2318" s="245" t="s">
        <v>8697</v>
      </c>
      <c r="S2318" s="244" t="s">
        <v>8696</v>
      </c>
      <c r="T2318" s="246"/>
      <c r="U2318" s="246" t="s">
        <v>6754</v>
      </c>
      <c r="V2318" s="246" t="s">
        <v>8698</v>
      </c>
    </row>
    <row r="2319" spans="18:22" ht="15.75">
      <c r="R2319" s="245" t="s">
        <v>8700</v>
      </c>
      <c r="S2319" s="244" t="s">
        <v>8699</v>
      </c>
      <c r="T2319" s="246"/>
      <c r="U2319" s="246" t="s">
        <v>6754</v>
      </c>
      <c r="V2319" s="246" t="s">
        <v>8701</v>
      </c>
    </row>
    <row r="2320" spans="18:22" ht="15.75">
      <c r="R2320" s="245" t="s">
        <v>8703</v>
      </c>
      <c r="S2320" s="244" t="s">
        <v>8702</v>
      </c>
      <c r="T2320" s="246"/>
      <c r="U2320" s="246" t="s">
        <v>8405</v>
      </c>
      <c r="V2320" s="246" t="s">
        <v>8704</v>
      </c>
    </row>
    <row r="2321" spans="18:22" ht="15.75">
      <c r="R2321" s="245" t="s">
        <v>8706</v>
      </c>
      <c r="S2321" s="244" t="s">
        <v>8705</v>
      </c>
      <c r="T2321" s="246"/>
      <c r="U2321" s="246" t="s">
        <v>6754</v>
      </c>
      <c r="V2321" s="246" t="s">
        <v>8707</v>
      </c>
    </row>
    <row r="2322" spans="18:22" ht="15.75">
      <c r="R2322" s="245" t="s">
        <v>8709</v>
      </c>
      <c r="S2322" s="244" t="s">
        <v>8708</v>
      </c>
      <c r="T2322" s="246"/>
      <c r="U2322" s="246" t="s">
        <v>6754</v>
      </c>
      <c r="V2322" s="246" t="s">
        <v>8710</v>
      </c>
    </row>
    <row r="2323" spans="18:22" ht="15.75">
      <c r="R2323" s="245" t="s">
        <v>8712</v>
      </c>
      <c r="S2323" s="244" t="s">
        <v>8711</v>
      </c>
      <c r="T2323" s="246"/>
      <c r="U2323" s="246" t="s">
        <v>6754</v>
      </c>
      <c r="V2323" s="246" t="s">
        <v>8713</v>
      </c>
    </row>
    <row r="2324" spans="18:22" ht="15.75">
      <c r="R2324" s="245" t="s">
        <v>8715</v>
      </c>
      <c r="S2324" s="244" t="s">
        <v>8714</v>
      </c>
      <c r="T2324" s="246"/>
      <c r="U2324" s="246" t="s">
        <v>6754</v>
      </c>
      <c r="V2324" s="246" t="s">
        <v>8716</v>
      </c>
    </row>
    <row r="2325" spans="18:22" ht="15.75">
      <c r="R2325" s="245" t="s">
        <v>8718</v>
      </c>
      <c r="S2325" s="244" t="s">
        <v>8717</v>
      </c>
      <c r="T2325" s="246"/>
      <c r="U2325" s="246" t="s">
        <v>6754</v>
      </c>
      <c r="V2325" s="246" t="s">
        <v>8719</v>
      </c>
    </row>
    <row r="2326" spans="18:22" ht="15.75">
      <c r="R2326" s="245" t="s">
        <v>8721</v>
      </c>
      <c r="S2326" s="244" t="s">
        <v>8720</v>
      </c>
      <c r="T2326" s="246"/>
      <c r="U2326" s="246" t="s">
        <v>6754</v>
      </c>
      <c r="V2326" s="246" t="s">
        <v>8722</v>
      </c>
    </row>
    <row r="2327" spans="18:22" ht="15.75">
      <c r="R2327" s="245" t="s">
        <v>8724</v>
      </c>
      <c r="S2327" s="244" t="s">
        <v>8723</v>
      </c>
      <c r="T2327" s="246"/>
      <c r="U2327" s="246" t="s">
        <v>6754</v>
      </c>
      <c r="V2327" s="246" t="s">
        <v>8725</v>
      </c>
    </row>
    <row r="2328" spans="18:22" ht="15.75">
      <c r="R2328" s="245" t="s">
        <v>8727</v>
      </c>
      <c r="S2328" s="244" t="s">
        <v>8726</v>
      </c>
      <c r="T2328" s="246"/>
      <c r="U2328" s="246" t="s">
        <v>8405</v>
      </c>
      <c r="V2328" s="246" t="s">
        <v>8406</v>
      </c>
    </row>
    <row r="2329" spans="18:22" ht="15.75">
      <c r="R2329" s="245" t="s">
        <v>8729</v>
      </c>
      <c r="S2329" s="244" t="s">
        <v>8728</v>
      </c>
      <c r="T2329" s="246"/>
      <c r="U2329" s="246" t="s">
        <v>6754</v>
      </c>
      <c r="V2329" s="246" t="s">
        <v>8730</v>
      </c>
    </row>
    <row r="2330" spans="18:22" ht="15.75">
      <c r="R2330" s="245" t="s">
        <v>8732</v>
      </c>
      <c r="S2330" s="244" t="s">
        <v>8731</v>
      </c>
      <c r="T2330" s="246"/>
      <c r="U2330" s="246" t="s">
        <v>6754</v>
      </c>
      <c r="V2330" s="246" t="s">
        <v>8733</v>
      </c>
    </row>
    <row r="2331" spans="18:22" ht="15.75">
      <c r="R2331" s="245" t="s">
        <v>8735</v>
      </c>
      <c r="S2331" s="244" t="s">
        <v>8734</v>
      </c>
      <c r="T2331" s="246"/>
      <c r="U2331" s="246" t="s">
        <v>6754</v>
      </c>
      <c r="V2331" s="246" t="s">
        <v>8736</v>
      </c>
    </row>
    <row r="2332" spans="18:22" ht="15.75">
      <c r="R2332" s="245" t="s">
        <v>8738</v>
      </c>
      <c r="S2332" s="244" t="s">
        <v>8737</v>
      </c>
      <c r="T2332" s="246"/>
      <c r="U2332" s="246" t="s">
        <v>6754</v>
      </c>
      <c r="V2332" s="246" t="s">
        <v>8739</v>
      </c>
    </row>
    <row r="2333" spans="18:22" ht="15.75">
      <c r="R2333" s="245" t="s">
        <v>8741</v>
      </c>
      <c r="S2333" s="244" t="s">
        <v>8740</v>
      </c>
      <c r="T2333" s="246"/>
      <c r="U2333" s="246" t="s">
        <v>6754</v>
      </c>
      <c r="V2333" s="246" t="s">
        <v>8742</v>
      </c>
    </row>
    <row r="2334" spans="18:22" ht="15.75">
      <c r="R2334" s="245" t="s">
        <v>8744</v>
      </c>
      <c r="S2334" s="244" t="s">
        <v>8743</v>
      </c>
      <c r="T2334" s="246"/>
      <c r="U2334" s="246" t="s">
        <v>6754</v>
      </c>
      <c r="V2334" s="246" t="s">
        <v>8745</v>
      </c>
    </row>
    <row r="2335" spans="18:22" ht="15.75">
      <c r="R2335" s="245" t="s">
        <v>8747</v>
      </c>
      <c r="S2335" s="244" t="s">
        <v>8746</v>
      </c>
      <c r="T2335" s="246"/>
      <c r="U2335" s="246" t="s">
        <v>6754</v>
      </c>
      <c r="V2335" s="246" t="s">
        <v>8748</v>
      </c>
    </row>
    <row r="2336" spans="18:22" ht="15.75">
      <c r="R2336" s="245" t="s">
        <v>8750</v>
      </c>
      <c r="S2336" s="244" t="s">
        <v>8749</v>
      </c>
      <c r="T2336" s="246"/>
      <c r="U2336" s="246" t="s">
        <v>6754</v>
      </c>
      <c r="V2336" s="246" t="s">
        <v>8751</v>
      </c>
    </row>
    <row r="2337" spans="18:22" ht="15.75">
      <c r="R2337" s="245" t="s">
        <v>8753</v>
      </c>
      <c r="S2337" s="244" t="s">
        <v>8752</v>
      </c>
      <c r="T2337" s="246"/>
      <c r="U2337" s="246" t="s">
        <v>6754</v>
      </c>
      <c r="V2337" s="246" t="s">
        <v>8754</v>
      </c>
    </row>
    <row r="2338" spans="18:22" ht="15.75">
      <c r="R2338" s="245" t="s">
        <v>8756</v>
      </c>
      <c r="S2338" s="244" t="s">
        <v>8755</v>
      </c>
      <c r="T2338" s="246"/>
      <c r="U2338" s="246" t="s">
        <v>6754</v>
      </c>
      <c r="V2338" s="246" t="s">
        <v>8757</v>
      </c>
    </row>
    <row r="2339" spans="18:22" ht="15.75">
      <c r="R2339" s="245" t="s">
        <v>8759</v>
      </c>
      <c r="S2339" s="244" t="s">
        <v>8758</v>
      </c>
      <c r="T2339" s="246"/>
      <c r="U2339" s="246" t="s">
        <v>6754</v>
      </c>
      <c r="V2339" s="246" t="s">
        <v>8760</v>
      </c>
    </row>
    <row r="2340" spans="18:22" ht="15.75">
      <c r="R2340" s="245" t="s">
        <v>8762</v>
      </c>
      <c r="S2340" s="244" t="s">
        <v>8761</v>
      </c>
      <c r="T2340" s="246"/>
      <c r="U2340" s="246" t="s">
        <v>6754</v>
      </c>
      <c r="V2340" s="246" t="s">
        <v>8763</v>
      </c>
    </row>
    <row r="2341" spans="18:22" ht="15.75">
      <c r="R2341" s="245" t="s">
        <v>8765</v>
      </c>
      <c r="S2341" s="244" t="s">
        <v>8764</v>
      </c>
      <c r="T2341" s="246"/>
      <c r="U2341" s="246" t="s">
        <v>6754</v>
      </c>
      <c r="V2341" s="246" t="s">
        <v>8766</v>
      </c>
    </row>
    <row r="2342" spans="18:22" ht="15.75">
      <c r="R2342" s="245" t="s">
        <v>8768</v>
      </c>
      <c r="S2342" s="244" t="s">
        <v>8767</v>
      </c>
      <c r="T2342" s="246"/>
      <c r="U2342" s="246" t="s">
        <v>6754</v>
      </c>
      <c r="V2342" s="246" t="s">
        <v>8769</v>
      </c>
    </row>
    <row r="2343" spans="18:22" ht="15.75">
      <c r="R2343" s="245" t="s">
        <v>8771</v>
      </c>
      <c r="S2343" s="244" t="s">
        <v>8770</v>
      </c>
      <c r="T2343" s="246"/>
      <c r="U2343" s="246" t="s">
        <v>6754</v>
      </c>
      <c r="V2343" s="246" t="s">
        <v>8772</v>
      </c>
    </row>
    <row r="2344" spans="18:22" ht="15.75">
      <c r="R2344" s="245" t="s">
        <v>8774</v>
      </c>
      <c r="S2344" s="244" t="s">
        <v>8773</v>
      </c>
      <c r="T2344" s="246"/>
      <c r="U2344" s="246" t="s">
        <v>6754</v>
      </c>
      <c r="V2344" s="246" t="s">
        <v>8775</v>
      </c>
    </row>
    <row r="2345" spans="18:22" ht="15.75">
      <c r="R2345" s="245" t="s">
        <v>8777</v>
      </c>
      <c r="S2345" s="244" t="s">
        <v>8776</v>
      </c>
      <c r="T2345" s="246"/>
      <c r="U2345" s="246" t="s">
        <v>6754</v>
      </c>
      <c r="V2345" s="246" t="s">
        <v>8778</v>
      </c>
    </row>
    <row r="2346" spans="18:22" ht="15.75">
      <c r="R2346" s="245" t="s">
        <v>8780</v>
      </c>
      <c r="S2346" s="244" t="s">
        <v>8779</v>
      </c>
      <c r="T2346" s="246"/>
      <c r="U2346" s="246" t="s">
        <v>6754</v>
      </c>
      <c r="V2346" s="246" t="s">
        <v>8781</v>
      </c>
    </row>
    <row r="2347" spans="18:22" ht="15.75">
      <c r="R2347" s="245" t="s">
        <v>8783</v>
      </c>
      <c r="S2347" s="244" t="s">
        <v>8782</v>
      </c>
      <c r="T2347" s="246"/>
      <c r="U2347" s="246" t="s">
        <v>6754</v>
      </c>
      <c r="V2347" s="246" t="s">
        <v>8784</v>
      </c>
    </row>
    <row r="2348" spans="18:22" ht="15.75">
      <c r="R2348" s="245" t="s">
        <v>8786</v>
      </c>
      <c r="S2348" s="244" t="s">
        <v>8785</v>
      </c>
      <c r="T2348" s="246"/>
      <c r="U2348" s="246" t="s">
        <v>6754</v>
      </c>
      <c r="V2348" s="246" t="s">
        <v>8787</v>
      </c>
    </row>
    <row r="2349" spans="18:22" ht="15.75">
      <c r="R2349" s="245" t="s">
        <v>8789</v>
      </c>
      <c r="S2349" s="244" t="s">
        <v>8788</v>
      </c>
      <c r="T2349" s="246"/>
      <c r="U2349" s="246" t="s">
        <v>6754</v>
      </c>
      <c r="V2349" s="246" t="s">
        <v>8790</v>
      </c>
    </row>
    <row r="2350" spans="18:22" ht="15.75">
      <c r="R2350" s="245" t="s">
        <v>8792</v>
      </c>
      <c r="S2350" s="244" t="s">
        <v>8791</v>
      </c>
      <c r="T2350" s="246"/>
      <c r="U2350" s="246" t="s">
        <v>6754</v>
      </c>
      <c r="V2350" s="246" t="s">
        <v>8793</v>
      </c>
    </row>
    <row r="2351" spans="18:22" ht="15.75">
      <c r="R2351" s="245" t="s">
        <v>8795</v>
      </c>
      <c r="S2351" s="244" t="s">
        <v>8794</v>
      </c>
      <c r="T2351" s="246"/>
      <c r="U2351" s="246" t="s">
        <v>6754</v>
      </c>
      <c r="V2351" s="246" t="s">
        <v>8796</v>
      </c>
    </row>
    <row r="2352" spans="18:22" ht="15.75">
      <c r="R2352" s="245" t="s">
        <v>8798</v>
      </c>
      <c r="S2352" s="244" t="s">
        <v>8797</v>
      </c>
      <c r="T2352" s="246"/>
      <c r="U2352" s="246" t="s">
        <v>6754</v>
      </c>
      <c r="V2352" s="246" t="s">
        <v>8799</v>
      </c>
    </row>
    <row r="2353" spans="18:22" ht="15.75">
      <c r="R2353" s="245" t="s">
        <v>8801</v>
      </c>
      <c r="S2353" s="244" t="s">
        <v>8800</v>
      </c>
      <c r="T2353" s="246"/>
      <c r="U2353" s="246" t="s">
        <v>6754</v>
      </c>
      <c r="V2353" s="246" t="s">
        <v>8802</v>
      </c>
    </row>
    <row r="2354" spans="18:22" ht="15.75">
      <c r="R2354" s="245" t="s">
        <v>8804</v>
      </c>
      <c r="S2354" s="244" t="s">
        <v>8803</v>
      </c>
      <c r="T2354" s="246"/>
      <c r="U2354" s="246" t="s">
        <v>6754</v>
      </c>
      <c r="V2354" s="246" t="s">
        <v>8805</v>
      </c>
    </row>
    <row r="2355" spans="18:22" ht="15.75">
      <c r="R2355" s="245" t="s">
        <v>8807</v>
      </c>
      <c r="S2355" s="244" t="s">
        <v>8806</v>
      </c>
      <c r="T2355" s="246"/>
      <c r="U2355" s="246" t="s">
        <v>6754</v>
      </c>
      <c r="V2355" s="246" t="s">
        <v>8808</v>
      </c>
    </row>
    <row r="2356" spans="18:22" ht="15.75">
      <c r="R2356" s="245" t="s">
        <v>8810</v>
      </c>
      <c r="S2356" s="244" t="s">
        <v>8809</v>
      </c>
      <c r="T2356" s="246"/>
      <c r="U2356" s="246" t="s">
        <v>6754</v>
      </c>
      <c r="V2356" s="246" t="s">
        <v>8811</v>
      </c>
    </row>
    <row r="2357" spans="18:22" ht="15.75">
      <c r="R2357" s="245" t="s">
        <v>8813</v>
      </c>
      <c r="S2357" s="244" t="s">
        <v>8812</v>
      </c>
      <c r="T2357" s="246"/>
      <c r="U2357" s="246" t="s">
        <v>6754</v>
      </c>
      <c r="V2357" s="246" t="s">
        <v>8814</v>
      </c>
    </row>
    <row r="2358" spans="18:22" ht="15.75">
      <c r="R2358" s="245" t="s">
        <v>8816</v>
      </c>
      <c r="S2358" s="244" t="s">
        <v>8815</v>
      </c>
      <c r="T2358" s="246"/>
      <c r="U2358" s="246" t="s">
        <v>6754</v>
      </c>
      <c r="V2358" s="246" t="s">
        <v>8817</v>
      </c>
    </row>
    <row r="2359" spans="18:22" ht="15.75">
      <c r="R2359" s="245" t="s">
        <v>8819</v>
      </c>
      <c r="S2359" s="244" t="s">
        <v>8818</v>
      </c>
      <c r="T2359" s="246"/>
      <c r="U2359" s="246" t="s">
        <v>6754</v>
      </c>
      <c r="V2359" s="246" t="s">
        <v>8820</v>
      </c>
    </row>
    <row r="2360" spans="18:22" ht="15.75">
      <c r="R2360" s="245" t="s">
        <v>8822</v>
      </c>
      <c r="S2360" s="244" t="s">
        <v>8821</v>
      </c>
      <c r="T2360" s="246"/>
      <c r="U2360" s="246" t="s">
        <v>6754</v>
      </c>
      <c r="V2360" s="246" t="s">
        <v>8823</v>
      </c>
    </row>
    <row r="2361" spans="18:22" ht="15.75">
      <c r="R2361" s="245" t="s">
        <v>8825</v>
      </c>
      <c r="S2361" s="244" t="s">
        <v>8824</v>
      </c>
      <c r="T2361" s="246"/>
      <c r="U2361" s="246" t="s">
        <v>6754</v>
      </c>
      <c r="V2361" s="246" t="s">
        <v>8826</v>
      </c>
    </row>
    <row r="2362" spans="18:22" ht="15.75">
      <c r="R2362" s="245" t="s">
        <v>8828</v>
      </c>
      <c r="S2362" s="244" t="s">
        <v>8827</v>
      </c>
      <c r="T2362" s="246"/>
      <c r="U2362" s="246" t="s">
        <v>6754</v>
      </c>
      <c r="V2362" s="246" t="s">
        <v>8829</v>
      </c>
    </row>
    <row r="2363" spans="18:22" ht="15.75">
      <c r="R2363" s="245" t="s">
        <v>8831</v>
      </c>
      <c r="S2363" s="244" t="s">
        <v>8830</v>
      </c>
      <c r="T2363" s="246"/>
      <c r="U2363" s="246" t="s">
        <v>6754</v>
      </c>
      <c r="V2363" s="246" t="s">
        <v>8832</v>
      </c>
    </row>
    <row r="2364" spans="18:22" ht="15.75">
      <c r="R2364" s="245" t="s">
        <v>8834</v>
      </c>
      <c r="S2364" s="244" t="s">
        <v>8833</v>
      </c>
      <c r="T2364" s="246"/>
      <c r="U2364" s="246" t="s">
        <v>6754</v>
      </c>
      <c r="V2364" s="246" t="s">
        <v>8835</v>
      </c>
    </row>
    <row r="2365" spans="18:22" ht="15.75">
      <c r="R2365" s="245" t="s">
        <v>8837</v>
      </c>
      <c r="S2365" s="244" t="s">
        <v>8836</v>
      </c>
      <c r="T2365" s="246"/>
      <c r="U2365" s="246" t="s">
        <v>6754</v>
      </c>
      <c r="V2365" s="246" t="s">
        <v>8838</v>
      </c>
    </row>
    <row r="2366" spans="18:22" ht="15.75">
      <c r="R2366" s="245" t="s">
        <v>8840</v>
      </c>
      <c r="S2366" s="244" t="s">
        <v>8839</v>
      </c>
      <c r="T2366" s="246"/>
      <c r="U2366" s="246" t="s">
        <v>6754</v>
      </c>
      <c r="V2366" s="246" t="s">
        <v>8841</v>
      </c>
    </row>
    <row r="2367" spans="18:22" ht="15.75">
      <c r="R2367" s="245" t="s">
        <v>8843</v>
      </c>
      <c r="S2367" s="244" t="s">
        <v>8842</v>
      </c>
      <c r="T2367" s="246"/>
      <c r="U2367" s="246" t="s">
        <v>6754</v>
      </c>
      <c r="V2367" s="246" t="s">
        <v>8844</v>
      </c>
    </row>
    <row r="2368" spans="18:22" ht="15.75">
      <c r="R2368" s="245" t="s">
        <v>8846</v>
      </c>
      <c r="S2368" s="244" t="s">
        <v>8845</v>
      </c>
      <c r="T2368" s="246"/>
      <c r="U2368" s="246" t="s">
        <v>6754</v>
      </c>
      <c r="V2368" s="246" t="s">
        <v>8847</v>
      </c>
    </row>
    <row r="2369" spans="18:22" ht="15.75">
      <c r="R2369" s="245" t="s">
        <v>8849</v>
      </c>
      <c r="S2369" s="244" t="s">
        <v>8848</v>
      </c>
      <c r="T2369" s="246"/>
      <c r="U2369" s="246" t="s">
        <v>6754</v>
      </c>
      <c r="V2369" s="246" t="s">
        <v>8850</v>
      </c>
    </row>
    <row r="2370" spans="18:22" ht="15.75">
      <c r="R2370" s="245" t="s">
        <v>8852</v>
      </c>
      <c r="S2370" s="244" t="s">
        <v>8851</v>
      </c>
      <c r="T2370" s="246"/>
      <c r="U2370" s="246" t="s">
        <v>6754</v>
      </c>
      <c r="V2370" s="246" t="s">
        <v>8853</v>
      </c>
    </row>
    <row r="2371" spans="18:22" ht="15.75">
      <c r="R2371" s="245" t="s">
        <v>8855</v>
      </c>
      <c r="S2371" s="244" t="s">
        <v>8854</v>
      </c>
      <c r="T2371" s="246"/>
      <c r="U2371" s="246" t="s">
        <v>6754</v>
      </c>
      <c r="V2371" s="246" t="s">
        <v>8856</v>
      </c>
    </row>
    <row r="2372" spans="18:22" ht="15.75">
      <c r="R2372" s="245" t="s">
        <v>8858</v>
      </c>
      <c r="S2372" s="244" t="s">
        <v>8857</v>
      </c>
      <c r="T2372" s="246"/>
      <c r="U2372" s="246" t="s">
        <v>6754</v>
      </c>
      <c r="V2372" s="246" t="s">
        <v>8859</v>
      </c>
    </row>
    <row r="2373" spans="18:22" ht="15.75">
      <c r="R2373" s="245" t="s">
        <v>8861</v>
      </c>
      <c r="S2373" s="244" t="s">
        <v>8860</v>
      </c>
      <c r="T2373" s="246"/>
      <c r="U2373" s="246" t="s">
        <v>6754</v>
      </c>
      <c r="V2373" s="246" t="s">
        <v>8862</v>
      </c>
    </row>
    <row r="2374" spans="18:22" ht="15.75">
      <c r="R2374" s="245" t="s">
        <v>8864</v>
      </c>
      <c r="S2374" s="244" t="s">
        <v>8863</v>
      </c>
      <c r="T2374" s="246"/>
      <c r="U2374" s="246" t="s">
        <v>6754</v>
      </c>
      <c r="V2374" s="246" t="s">
        <v>8865</v>
      </c>
    </row>
    <row r="2375" spans="18:22" ht="15.75">
      <c r="R2375" s="245" t="s">
        <v>8867</v>
      </c>
      <c r="S2375" s="244" t="s">
        <v>8866</v>
      </c>
      <c r="T2375" s="246"/>
      <c r="U2375" s="246" t="s">
        <v>6754</v>
      </c>
      <c r="V2375" s="246" t="s">
        <v>8868</v>
      </c>
    </row>
    <row r="2376" spans="18:22" ht="15.75">
      <c r="R2376" s="245" t="s">
        <v>8870</v>
      </c>
      <c r="S2376" s="244" t="s">
        <v>8869</v>
      </c>
      <c r="T2376" s="246"/>
      <c r="U2376" s="246" t="s">
        <v>6754</v>
      </c>
      <c r="V2376" s="246" t="s">
        <v>8871</v>
      </c>
    </row>
    <row r="2377" spans="18:22" ht="15.75">
      <c r="R2377" s="245" t="s">
        <v>8873</v>
      </c>
      <c r="S2377" s="244" t="s">
        <v>8872</v>
      </c>
      <c r="T2377" s="246"/>
      <c r="U2377" s="246" t="s">
        <v>6754</v>
      </c>
      <c r="V2377" s="246" t="s">
        <v>8874</v>
      </c>
    </row>
    <row r="2378" spans="18:22" ht="15.75">
      <c r="R2378" s="245" t="s">
        <v>8876</v>
      </c>
      <c r="S2378" s="244" t="s">
        <v>8875</v>
      </c>
      <c r="T2378" s="246"/>
      <c r="U2378" s="246" t="s">
        <v>6754</v>
      </c>
      <c r="V2378" s="246" t="s">
        <v>8877</v>
      </c>
    </row>
    <row r="2379" spans="18:22" ht="15.75">
      <c r="R2379" s="245" t="s">
        <v>8879</v>
      </c>
      <c r="S2379" s="244" t="s">
        <v>8878</v>
      </c>
      <c r="T2379" s="246"/>
      <c r="U2379" s="246" t="s">
        <v>6754</v>
      </c>
      <c r="V2379" s="246" t="s">
        <v>8880</v>
      </c>
    </row>
    <row r="2380" spans="18:22" ht="15.75">
      <c r="R2380" s="245" t="s">
        <v>8882</v>
      </c>
      <c r="S2380" s="244" t="s">
        <v>8881</v>
      </c>
      <c r="T2380" s="246"/>
      <c r="U2380" s="246" t="s">
        <v>6754</v>
      </c>
      <c r="V2380" s="246" t="s">
        <v>8883</v>
      </c>
    </row>
    <row r="2381" spans="18:22" ht="15.75">
      <c r="R2381" s="245" t="s">
        <v>8885</v>
      </c>
      <c r="S2381" s="244" t="s">
        <v>8884</v>
      </c>
      <c r="T2381" s="246"/>
      <c r="U2381" s="246" t="s">
        <v>6754</v>
      </c>
      <c r="V2381" s="246" t="s">
        <v>8886</v>
      </c>
    </row>
    <row r="2382" spans="18:22" ht="15.75">
      <c r="R2382" s="245" t="s">
        <v>8888</v>
      </c>
      <c r="S2382" s="244" t="s">
        <v>8887</v>
      </c>
      <c r="T2382" s="246"/>
      <c r="U2382" s="246" t="s">
        <v>6754</v>
      </c>
      <c r="V2382" s="246" t="s">
        <v>8889</v>
      </c>
    </row>
    <row r="2383" spans="18:22" ht="15.75">
      <c r="R2383" s="245" t="s">
        <v>8891</v>
      </c>
      <c r="S2383" s="244" t="s">
        <v>8890</v>
      </c>
      <c r="T2383" s="246"/>
      <c r="U2383" s="246" t="s">
        <v>6754</v>
      </c>
      <c r="V2383" s="246" t="s">
        <v>8892</v>
      </c>
    </row>
    <row r="2384" spans="18:22" ht="15.75">
      <c r="R2384" s="245" t="s">
        <v>8894</v>
      </c>
      <c r="S2384" s="244" t="s">
        <v>8893</v>
      </c>
      <c r="T2384" s="246"/>
      <c r="U2384" s="246" t="s">
        <v>6754</v>
      </c>
      <c r="V2384" s="246" t="s">
        <v>8895</v>
      </c>
    </row>
    <row r="2385" spans="18:22" ht="15.75">
      <c r="R2385" s="245" t="s">
        <v>8897</v>
      </c>
      <c r="S2385" s="244" t="s">
        <v>8896</v>
      </c>
      <c r="T2385" s="246"/>
      <c r="U2385" s="246" t="s">
        <v>6754</v>
      </c>
      <c r="V2385" s="246" t="s">
        <v>8898</v>
      </c>
    </row>
    <row r="2386" spans="18:22" ht="15.75">
      <c r="R2386" s="245" t="s">
        <v>8900</v>
      </c>
      <c r="S2386" s="244" t="s">
        <v>8899</v>
      </c>
      <c r="T2386" s="246"/>
      <c r="U2386" s="246" t="s">
        <v>6754</v>
      </c>
      <c r="V2386" s="246" t="s">
        <v>8901</v>
      </c>
    </row>
    <row r="2387" spans="18:22" ht="15.75">
      <c r="R2387" s="245" t="s">
        <v>8903</v>
      </c>
      <c r="S2387" s="244" t="s">
        <v>8902</v>
      </c>
      <c r="T2387" s="246"/>
      <c r="U2387" s="246" t="s">
        <v>6754</v>
      </c>
      <c r="V2387" s="246" t="s">
        <v>8904</v>
      </c>
    </row>
    <row r="2388" spans="18:22" ht="15.75">
      <c r="R2388" s="245" t="s">
        <v>8906</v>
      </c>
      <c r="S2388" s="244" t="s">
        <v>8905</v>
      </c>
      <c r="T2388" s="246"/>
      <c r="U2388" s="246" t="s">
        <v>6754</v>
      </c>
      <c r="V2388" s="246" t="s">
        <v>8907</v>
      </c>
    </row>
    <row r="2389" spans="18:22" ht="15.75">
      <c r="R2389" s="245" t="s">
        <v>8909</v>
      </c>
      <c r="S2389" s="244" t="s">
        <v>8908</v>
      </c>
      <c r="T2389" s="246"/>
      <c r="U2389" s="246" t="s">
        <v>6754</v>
      </c>
      <c r="V2389" s="246" t="s">
        <v>8910</v>
      </c>
    </row>
    <row r="2390" spans="18:22" ht="15.75">
      <c r="R2390" s="245" t="s">
        <v>8912</v>
      </c>
      <c r="S2390" s="244" t="s">
        <v>8911</v>
      </c>
      <c r="T2390" s="246"/>
      <c r="U2390" s="246" t="s">
        <v>6754</v>
      </c>
      <c r="V2390" s="246" t="s">
        <v>8913</v>
      </c>
    </row>
    <row r="2391" spans="18:22" ht="15.75">
      <c r="R2391" s="245" t="s">
        <v>8915</v>
      </c>
      <c r="S2391" s="244" t="s">
        <v>8914</v>
      </c>
      <c r="T2391" s="246"/>
      <c r="U2391" s="246" t="s">
        <v>6754</v>
      </c>
      <c r="V2391" s="246" t="s">
        <v>8916</v>
      </c>
    </row>
    <row r="2392" spans="18:22" ht="15.75">
      <c r="R2392" s="245" t="s">
        <v>8918</v>
      </c>
      <c r="S2392" s="244" t="s">
        <v>8917</v>
      </c>
      <c r="T2392" s="246"/>
      <c r="U2392" s="246" t="s">
        <v>6754</v>
      </c>
      <c r="V2392" s="246" t="s">
        <v>8919</v>
      </c>
    </row>
    <row r="2393" spans="18:22" ht="15.75">
      <c r="R2393" s="245" t="s">
        <v>8921</v>
      </c>
      <c r="S2393" s="244" t="s">
        <v>8920</v>
      </c>
      <c r="T2393" s="246"/>
      <c r="U2393" s="246" t="s">
        <v>6754</v>
      </c>
      <c r="V2393" s="246" t="s">
        <v>8922</v>
      </c>
    </row>
    <row r="2394" spans="18:22" ht="15.75">
      <c r="R2394" s="245" t="s">
        <v>8924</v>
      </c>
      <c r="S2394" s="244" t="s">
        <v>8923</v>
      </c>
      <c r="T2394" s="246"/>
      <c r="U2394" s="246" t="s">
        <v>6754</v>
      </c>
      <c r="V2394" s="246" t="s">
        <v>8925</v>
      </c>
    </row>
    <row r="2395" spans="18:22" ht="15.75">
      <c r="R2395" s="245" t="s">
        <v>8927</v>
      </c>
      <c r="S2395" s="244" t="s">
        <v>8926</v>
      </c>
      <c r="T2395" s="246"/>
      <c r="U2395" s="246" t="s">
        <v>6754</v>
      </c>
      <c r="V2395" s="246" t="s">
        <v>8928</v>
      </c>
    </row>
    <row r="2396" spans="18:22" ht="15.75">
      <c r="R2396" s="245" t="s">
        <v>8930</v>
      </c>
      <c r="S2396" s="244" t="s">
        <v>8929</v>
      </c>
      <c r="T2396" s="246"/>
      <c r="U2396" s="246" t="s">
        <v>6754</v>
      </c>
      <c r="V2396" s="246" t="s">
        <v>8931</v>
      </c>
    </row>
    <row r="2397" spans="18:22" ht="15.75">
      <c r="R2397" s="245" t="s">
        <v>8933</v>
      </c>
      <c r="S2397" s="244" t="s">
        <v>8932</v>
      </c>
      <c r="T2397" s="246"/>
      <c r="U2397" s="246" t="s">
        <v>6754</v>
      </c>
      <c r="V2397" s="246" t="s">
        <v>8934</v>
      </c>
    </row>
    <row r="2398" spans="18:22" ht="15.75">
      <c r="R2398" s="245" t="s">
        <v>8936</v>
      </c>
      <c r="S2398" s="244" t="s">
        <v>8935</v>
      </c>
      <c r="T2398" s="246"/>
      <c r="U2398" s="246" t="s">
        <v>6754</v>
      </c>
      <c r="V2398" s="246" t="s">
        <v>8937</v>
      </c>
    </row>
    <row r="2399" spans="18:22" ht="15.75">
      <c r="R2399" s="245" t="s">
        <v>8939</v>
      </c>
      <c r="S2399" s="244" t="s">
        <v>8938</v>
      </c>
      <c r="T2399" s="246"/>
      <c r="U2399" s="246" t="s">
        <v>6754</v>
      </c>
      <c r="V2399" s="246" t="s">
        <v>8940</v>
      </c>
    </row>
    <row r="2400" spans="18:22" ht="15.75">
      <c r="R2400" s="245" t="s">
        <v>8942</v>
      </c>
      <c r="S2400" s="244" t="s">
        <v>8941</v>
      </c>
      <c r="T2400" s="246"/>
      <c r="U2400" s="246" t="s">
        <v>8405</v>
      </c>
      <c r="V2400" s="246" t="s">
        <v>8943</v>
      </c>
    </row>
    <row r="2401" spans="18:22" ht="15.75">
      <c r="R2401" s="245" t="s">
        <v>8945</v>
      </c>
      <c r="S2401" s="244" t="s">
        <v>8944</v>
      </c>
      <c r="T2401" s="246"/>
      <c r="U2401" s="246" t="s">
        <v>6754</v>
      </c>
      <c r="V2401" s="246" t="s">
        <v>8946</v>
      </c>
    </row>
    <row r="2402" spans="18:22" ht="15.75">
      <c r="R2402" s="245" t="s">
        <v>8948</v>
      </c>
      <c r="S2402" s="244" t="s">
        <v>8947</v>
      </c>
      <c r="T2402" s="246"/>
      <c r="U2402" s="246" t="s">
        <v>6754</v>
      </c>
      <c r="V2402" s="246" t="s">
        <v>8949</v>
      </c>
    </row>
    <row r="2403" spans="18:22" ht="15.75">
      <c r="R2403" s="245" t="s">
        <v>8951</v>
      </c>
      <c r="S2403" s="244" t="s">
        <v>8950</v>
      </c>
      <c r="T2403" s="246"/>
      <c r="U2403" s="246" t="s">
        <v>6754</v>
      </c>
      <c r="V2403" s="246" t="s">
        <v>8952</v>
      </c>
    </row>
    <row r="2404" spans="18:22" ht="15.75">
      <c r="R2404" s="245" t="s">
        <v>8954</v>
      </c>
      <c r="S2404" s="244" t="s">
        <v>8953</v>
      </c>
      <c r="T2404" s="246"/>
      <c r="U2404" s="246" t="s">
        <v>6754</v>
      </c>
      <c r="V2404" s="246" t="s">
        <v>8955</v>
      </c>
    </row>
    <row r="2405" spans="18:22" ht="15.75">
      <c r="R2405" s="245" t="s">
        <v>8957</v>
      </c>
      <c r="S2405" s="244" t="s">
        <v>8956</v>
      </c>
      <c r="T2405" s="246"/>
      <c r="U2405" s="246" t="s">
        <v>6754</v>
      </c>
      <c r="V2405" s="246" t="s">
        <v>8958</v>
      </c>
    </row>
    <row r="2406" spans="18:22" ht="15.75">
      <c r="R2406" s="245" t="s">
        <v>8960</v>
      </c>
      <c r="S2406" s="244" t="s">
        <v>8959</v>
      </c>
      <c r="T2406" s="246"/>
      <c r="U2406" s="246" t="s">
        <v>6754</v>
      </c>
      <c r="V2406" s="246" t="s">
        <v>8961</v>
      </c>
    </row>
    <row r="2407" spans="18:22" ht="15.75">
      <c r="R2407" s="245" t="s">
        <v>8963</v>
      </c>
      <c r="S2407" s="244" t="s">
        <v>8962</v>
      </c>
      <c r="T2407" s="246"/>
      <c r="U2407" s="246" t="s">
        <v>6754</v>
      </c>
      <c r="V2407" s="246" t="s">
        <v>8964</v>
      </c>
    </row>
    <row r="2408" spans="18:22" ht="15.75">
      <c r="R2408" s="245" t="s">
        <v>8966</v>
      </c>
      <c r="S2408" s="244" t="s">
        <v>8965</v>
      </c>
      <c r="T2408" s="246"/>
      <c r="U2408" s="246" t="s">
        <v>238</v>
      </c>
      <c r="V2408" s="246" t="s">
        <v>8967</v>
      </c>
    </row>
    <row r="2409" spans="18:22" ht="15.75">
      <c r="R2409" s="245" t="s">
        <v>8969</v>
      </c>
      <c r="S2409" s="244" t="s">
        <v>8968</v>
      </c>
      <c r="T2409" s="246"/>
      <c r="U2409" s="246" t="s">
        <v>6754</v>
      </c>
      <c r="V2409" s="246" t="s">
        <v>8970</v>
      </c>
    </row>
    <row r="2410" spans="18:22" ht="15.75">
      <c r="R2410" s="245" t="s">
        <v>8972</v>
      </c>
      <c r="S2410" s="244" t="s">
        <v>8971</v>
      </c>
      <c r="T2410" s="246"/>
      <c r="U2410" s="246" t="s">
        <v>6754</v>
      </c>
      <c r="V2410" s="246" t="s">
        <v>8973</v>
      </c>
    </row>
    <row r="2411" spans="18:22" ht="15.75">
      <c r="R2411" s="245" t="s">
        <v>8975</v>
      </c>
      <c r="S2411" s="244" t="s">
        <v>8974</v>
      </c>
      <c r="T2411" s="246"/>
      <c r="U2411" s="246" t="s">
        <v>6754</v>
      </c>
      <c r="V2411" s="246" t="s">
        <v>8976</v>
      </c>
    </row>
    <row r="2412" spans="18:22" ht="15.75">
      <c r="R2412" s="245" t="s">
        <v>8978</v>
      </c>
      <c r="S2412" s="244" t="s">
        <v>8977</v>
      </c>
      <c r="T2412" s="246"/>
      <c r="U2412" s="246" t="s">
        <v>6754</v>
      </c>
      <c r="V2412" s="246" t="s">
        <v>8979</v>
      </c>
    </row>
    <row r="2413" spans="18:22" ht="15.75">
      <c r="R2413" s="245" t="s">
        <v>8981</v>
      </c>
      <c r="S2413" s="244" t="s">
        <v>8980</v>
      </c>
      <c r="T2413" s="246"/>
      <c r="U2413" s="246" t="s">
        <v>6754</v>
      </c>
      <c r="V2413" s="246" t="s">
        <v>8982</v>
      </c>
    </row>
    <row r="2414" spans="18:22" ht="15.75">
      <c r="R2414" s="245" t="s">
        <v>8984</v>
      </c>
      <c r="S2414" s="244" t="s">
        <v>8983</v>
      </c>
      <c r="T2414" s="246"/>
      <c r="U2414" s="246" t="s">
        <v>6754</v>
      </c>
      <c r="V2414" s="246" t="s">
        <v>8985</v>
      </c>
    </row>
    <row r="2415" spans="18:22" ht="15.75">
      <c r="R2415" s="245" t="s">
        <v>8987</v>
      </c>
      <c r="S2415" s="244" t="s">
        <v>8986</v>
      </c>
      <c r="T2415" s="246"/>
      <c r="U2415" s="246" t="s">
        <v>6754</v>
      </c>
      <c r="V2415" s="246" t="s">
        <v>8988</v>
      </c>
    </row>
    <row r="2416" spans="18:22" ht="15.75">
      <c r="R2416" s="245" t="s">
        <v>8990</v>
      </c>
      <c r="S2416" s="244" t="s">
        <v>8989</v>
      </c>
      <c r="T2416" s="246"/>
      <c r="U2416" s="246" t="s">
        <v>6754</v>
      </c>
      <c r="V2416" s="246" t="s">
        <v>8991</v>
      </c>
    </row>
    <row r="2417" spans="18:22" ht="15.75">
      <c r="R2417" s="245" t="s">
        <v>8993</v>
      </c>
      <c r="S2417" s="244" t="s">
        <v>8992</v>
      </c>
      <c r="T2417" s="246"/>
      <c r="U2417" s="246" t="s">
        <v>6754</v>
      </c>
      <c r="V2417" s="246" t="s">
        <v>8994</v>
      </c>
    </row>
    <row r="2418" spans="18:22" ht="15.75">
      <c r="R2418" s="245" t="s">
        <v>8996</v>
      </c>
      <c r="S2418" s="244" t="s">
        <v>8995</v>
      </c>
      <c r="T2418" s="246"/>
      <c r="U2418" s="246" t="s">
        <v>6754</v>
      </c>
      <c r="V2418" s="246" t="s">
        <v>8997</v>
      </c>
    </row>
    <row r="2419" spans="18:22" ht="15.75">
      <c r="R2419" s="245" t="s">
        <v>8999</v>
      </c>
      <c r="S2419" s="244" t="s">
        <v>8998</v>
      </c>
      <c r="T2419" s="246"/>
      <c r="U2419" s="246" t="s">
        <v>6754</v>
      </c>
      <c r="V2419" s="246" t="s">
        <v>9000</v>
      </c>
    </row>
    <row r="2420" spans="18:22" ht="15.75">
      <c r="R2420" s="245" t="s">
        <v>9002</v>
      </c>
      <c r="S2420" s="244" t="s">
        <v>9001</v>
      </c>
      <c r="T2420" s="246"/>
      <c r="U2420" s="246" t="s">
        <v>6754</v>
      </c>
      <c r="V2420" s="246" t="s">
        <v>8919</v>
      </c>
    </row>
    <row r="2421" spans="18:22" ht="15.75">
      <c r="R2421" s="245" t="s">
        <v>9004</v>
      </c>
      <c r="S2421" s="244" t="s">
        <v>9003</v>
      </c>
      <c r="T2421" s="246"/>
      <c r="U2421" s="246" t="s">
        <v>6754</v>
      </c>
      <c r="V2421" s="246" t="s">
        <v>9005</v>
      </c>
    </row>
    <row r="2422" spans="18:22" ht="15.75">
      <c r="R2422" s="245" t="s">
        <v>9007</v>
      </c>
      <c r="S2422" s="244" t="s">
        <v>9006</v>
      </c>
      <c r="T2422" s="246"/>
      <c r="U2422" s="246" t="s">
        <v>6754</v>
      </c>
      <c r="V2422" s="246" t="s">
        <v>9008</v>
      </c>
    </row>
    <row r="2423" spans="18:22" ht="15.75">
      <c r="R2423" s="245" t="s">
        <v>9010</v>
      </c>
      <c r="S2423" s="244" t="s">
        <v>9009</v>
      </c>
      <c r="T2423" s="246"/>
      <c r="U2423" s="246" t="s">
        <v>6754</v>
      </c>
      <c r="V2423" s="246" t="s">
        <v>9011</v>
      </c>
    </row>
    <row r="2424" spans="18:22" ht="15.75">
      <c r="R2424" s="245" t="s">
        <v>9013</v>
      </c>
      <c r="S2424" s="244" t="s">
        <v>9012</v>
      </c>
      <c r="T2424" s="246"/>
      <c r="U2424" s="246" t="s">
        <v>6754</v>
      </c>
      <c r="V2424" s="246" t="s">
        <v>9014</v>
      </c>
    </row>
    <row r="2425" spans="18:22" ht="15.75">
      <c r="R2425" s="245" t="s">
        <v>9016</v>
      </c>
      <c r="S2425" s="244" t="s">
        <v>9015</v>
      </c>
      <c r="T2425" s="246"/>
      <c r="U2425" s="246" t="s">
        <v>6754</v>
      </c>
      <c r="V2425" s="246" t="s">
        <v>9017</v>
      </c>
    </row>
    <row r="2426" spans="18:22" ht="15.75">
      <c r="R2426" s="245" t="s">
        <v>9019</v>
      </c>
      <c r="S2426" s="244" t="s">
        <v>9018</v>
      </c>
      <c r="T2426" s="246"/>
      <c r="U2426" s="246" t="s">
        <v>6754</v>
      </c>
      <c r="V2426" s="246" t="s">
        <v>9020</v>
      </c>
    </row>
    <row r="2427" spans="18:22" ht="15.75">
      <c r="R2427" s="245" t="s">
        <v>9022</v>
      </c>
      <c r="S2427" s="244" t="s">
        <v>9021</v>
      </c>
      <c r="T2427" s="246"/>
      <c r="U2427" s="246" t="s">
        <v>6754</v>
      </c>
      <c r="V2427" s="246" t="s">
        <v>9023</v>
      </c>
    </row>
    <row r="2428" spans="18:22" ht="15.75">
      <c r="R2428" s="245" t="s">
        <v>9025</v>
      </c>
      <c r="S2428" s="244" t="s">
        <v>9024</v>
      </c>
      <c r="T2428" s="246"/>
      <c r="U2428" s="246" t="s">
        <v>6754</v>
      </c>
      <c r="V2428" s="246" t="s">
        <v>9026</v>
      </c>
    </row>
    <row r="2429" spans="18:22" ht="15.75">
      <c r="R2429" s="245" t="s">
        <v>9028</v>
      </c>
      <c r="S2429" s="244" t="s">
        <v>9027</v>
      </c>
      <c r="T2429" s="246"/>
      <c r="U2429" s="246" t="s">
        <v>6754</v>
      </c>
      <c r="V2429" s="246" t="s">
        <v>8524</v>
      </c>
    </row>
    <row r="2430" spans="18:22" ht="15.75">
      <c r="R2430" s="245" t="s">
        <v>9030</v>
      </c>
      <c r="S2430" s="244" t="s">
        <v>9029</v>
      </c>
      <c r="T2430" s="246"/>
      <c r="U2430" s="246" t="s">
        <v>6754</v>
      </c>
      <c r="V2430" s="246" t="s">
        <v>9031</v>
      </c>
    </row>
    <row r="2431" spans="18:22" ht="15.75">
      <c r="R2431" s="245" t="s">
        <v>9033</v>
      </c>
      <c r="S2431" s="244" t="s">
        <v>9032</v>
      </c>
      <c r="T2431" s="246"/>
      <c r="U2431" s="246" t="s">
        <v>237</v>
      </c>
      <c r="V2431" s="246" t="s">
        <v>9034</v>
      </c>
    </row>
    <row r="2432" spans="18:22" ht="15.75">
      <c r="R2432" s="245" t="s">
        <v>9036</v>
      </c>
      <c r="S2432" s="244" t="s">
        <v>9035</v>
      </c>
      <c r="T2432" s="246"/>
      <c r="U2432" s="246" t="s">
        <v>6754</v>
      </c>
      <c r="V2432" s="246" t="s">
        <v>9037</v>
      </c>
    </row>
    <row r="2433" spans="18:22" ht="15.75">
      <c r="R2433" s="245" t="s">
        <v>9039</v>
      </c>
      <c r="S2433" s="244" t="s">
        <v>9038</v>
      </c>
      <c r="T2433" s="246"/>
      <c r="U2433" s="246" t="s">
        <v>6754</v>
      </c>
      <c r="V2433" s="246" t="s">
        <v>9040</v>
      </c>
    </row>
    <row r="2434" spans="18:22" ht="15.75">
      <c r="R2434" s="245" t="s">
        <v>9042</v>
      </c>
      <c r="S2434" s="261" t="s">
        <v>9041</v>
      </c>
      <c r="T2434" s="246">
        <v>1407779836</v>
      </c>
      <c r="U2434" s="246" t="s">
        <v>237</v>
      </c>
      <c r="V2434" s="246" t="s">
        <v>9043</v>
      </c>
    </row>
    <row r="2435" spans="18:22" ht="15.75">
      <c r="R2435" s="245" t="s">
        <v>9045</v>
      </c>
      <c r="S2435" s="244" t="s">
        <v>9044</v>
      </c>
      <c r="T2435" s="246">
        <v>2860015229</v>
      </c>
      <c r="U2435" s="246" t="s">
        <v>237</v>
      </c>
      <c r="V2435" s="246" t="s">
        <v>9046</v>
      </c>
    </row>
    <row r="2436" spans="18:22" ht="15.75">
      <c r="R2436" s="245" t="s">
        <v>9048</v>
      </c>
      <c r="S2436" s="244" t="s">
        <v>9047</v>
      </c>
      <c r="T2436" s="246">
        <v>1175980984</v>
      </c>
      <c r="U2436" s="246" t="s">
        <v>237</v>
      </c>
      <c r="V2436" s="246" t="s">
        <v>9049</v>
      </c>
    </row>
    <row r="2437" spans="18:22" ht="15.75">
      <c r="R2437" s="245" t="s">
        <v>9051</v>
      </c>
      <c r="S2437" s="244" t="s">
        <v>9050</v>
      </c>
      <c r="T2437" s="246">
        <v>1256161685</v>
      </c>
      <c r="U2437" s="246" t="s">
        <v>237</v>
      </c>
      <c r="V2437" s="246" t="s">
        <v>9052</v>
      </c>
    </row>
    <row r="2438" spans="18:22" ht="15.75">
      <c r="R2438" s="245" t="s">
        <v>9054</v>
      </c>
      <c r="S2438" s="244" t="s">
        <v>9053</v>
      </c>
      <c r="T2438" s="246">
        <v>2778034427</v>
      </c>
      <c r="U2438" s="246" t="s">
        <v>237</v>
      </c>
      <c r="V2438" s="246" t="s">
        <v>9055</v>
      </c>
    </row>
    <row r="2439" spans="18:22" ht="15.75">
      <c r="R2439" s="245" t="s">
        <v>9057</v>
      </c>
      <c r="S2439" s="244" t="s">
        <v>9056</v>
      </c>
      <c r="T2439" s="246">
        <v>1448427941</v>
      </c>
      <c r="U2439" s="246" t="s">
        <v>237</v>
      </c>
      <c r="V2439" s="246" t="s">
        <v>555</v>
      </c>
    </row>
    <row r="2440" spans="18:22" ht="15.75">
      <c r="R2440" s="245" t="s">
        <v>9058</v>
      </c>
      <c r="S2440" s="244">
        <v>2434</v>
      </c>
      <c r="T2440" s="246">
        <v>1125547245</v>
      </c>
      <c r="U2440" s="246" t="s">
        <v>237</v>
      </c>
      <c r="V2440" s="246" t="s">
        <v>9059</v>
      </c>
    </row>
    <row r="2441" spans="18:22" ht="15.75">
      <c r="R2441" s="262" t="s">
        <v>9060</v>
      </c>
      <c r="S2441" s="260">
        <v>2435</v>
      </c>
      <c r="T2441" s="263">
        <v>2927821478</v>
      </c>
      <c r="U2441" s="263" t="s">
        <v>237</v>
      </c>
      <c r="V2441" s="262" t="s">
        <v>9061</v>
      </c>
    </row>
    <row r="2442" spans="18:22" ht="15.75">
      <c r="R2442" s="264" t="s">
        <v>9062</v>
      </c>
      <c r="S2442" s="244">
        <v>2436</v>
      </c>
      <c r="T2442" s="265">
        <v>2970143170</v>
      </c>
      <c r="U2442" s="265" t="s">
        <v>237</v>
      </c>
      <c r="V2442" s="264" t="s">
        <v>7024</v>
      </c>
    </row>
    <row r="2443" spans="18:22" ht="15.75">
      <c r="R2443" s="264" t="s">
        <v>9063</v>
      </c>
      <c r="S2443" s="244">
        <v>2437</v>
      </c>
      <c r="T2443" s="265">
        <v>1126119700</v>
      </c>
      <c r="U2443" s="265" t="s">
        <v>237</v>
      </c>
      <c r="V2443" s="264" t="s">
        <v>9064</v>
      </c>
    </row>
    <row r="2444" spans="18:22" ht="15.75">
      <c r="R2444" s="264" t="s">
        <v>9066</v>
      </c>
      <c r="S2444" s="244" t="s">
        <v>9065</v>
      </c>
      <c r="T2444" s="265">
        <v>1127295456</v>
      </c>
      <c r="U2444" s="265" t="s">
        <v>237</v>
      </c>
      <c r="V2444" s="264" t="s">
        <v>9067</v>
      </c>
    </row>
    <row r="2445" spans="18:22" ht="15.75">
      <c r="R2445" s="264" t="s">
        <v>9069</v>
      </c>
      <c r="S2445" s="244" t="s">
        <v>9068</v>
      </c>
      <c r="T2445" s="265">
        <v>1129150625</v>
      </c>
      <c r="U2445" s="265" t="s">
        <v>237</v>
      </c>
      <c r="V2445" s="264" t="s">
        <v>9070</v>
      </c>
    </row>
    <row r="2446" spans="18:22" ht="15.75">
      <c r="R2446" s="264" t="s">
        <v>9072</v>
      </c>
      <c r="S2446" s="244" t="s">
        <v>9071</v>
      </c>
      <c r="T2446" s="265">
        <v>1131863606</v>
      </c>
      <c r="U2446" s="265" t="s">
        <v>237</v>
      </c>
      <c r="V2446" s="264" t="s">
        <v>9073</v>
      </c>
    </row>
    <row r="2447" spans="18:22" ht="15.75">
      <c r="R2447" s="264" t="s">
        <v>9075</v>
      </c>
      <c r="S2447" s="244" t="s">
        <v>9074</v>
      </c>
      <c r="T2447" s="265">
        <v>1457340478</v>
      </c>
      <c r="U2447" s="265" t="s">
        <v>237</v>
      </c>
      <c r="V2447" s="264" t="s">
        <v>9076</v>
      </c>
    </row>
    <row r="2448" spans="18:22" ht="15.75">
      <c r="R2448" s="264" t="s">
        <v>9078</v>
      </c>
      <c r="S2448" s="244" t="s">
        <v>9077</v>
      </c>
      <c r="T2448" s="265" t="s">
        <v>9079</v>
      </c>
      <c r="U2448" s="265" t="s">
        <v>237</v>
      </c>
      <c r="V2448" s="264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85" t="s">
        <v>87</v>
      </c>
      <c r="B5" s="485" t="s">
        <v>88</v>
      </c>
      <c r="C5" s="485" t="s">
        <v>89</v>
      </c>
      <c r="D5" s="79"/>
      <c r="E5" s="485" t="s">
        <v>90</v>
      </c>
      <c r="F5" s="20"/>
      <c r="G5" s="479" t="s">
        <v>91</v>
      </c>
      <c r="H5" s="479" t="s">
        <v>92</v>
      </c>
      <c r="I5" s="479" t="s">
        <v>93</v>
      </c>
      <c r="J5" s="479" t="s">
        <v>94</v>
      </c>
      <c r="K5" s="479" t="s">
        <v>95</v>
      </c>
      <c r="L5" s="20"/>
      <c r="M5" s="479" t="s">
        <v>96</v>
      </c>
      <c r="N5" s="479" t="s">
        <v>97</v>
      </c>
      <c r="O5" s="479" t="s">
        <v>98</v>
      </c>
      <c r="P5" s="479" t="s">
        <v>99</v>
      </c>
      <c r="Q5" s="479" t="s">
        <v>100</v>
      </c>
      <c r="R5" s="479" t="s">
        <v>101</v>
      </c>
      <c r="S5" s="479" t="s">
        <v>102</v>
      </c>
      <c r="T5" s="479" t="s">
        <v>103</v>
      </c>
      <c r="U5" s="479" t="s">
        <v>104</v>
      </c>
      <c r="V5" s="479" t="s">
        <v>105</v>
      </c>
      <c r="W5" s="481" t="s">
        <v>106</v>
      </c>
      <c r="X5" s="482"/>
      <c r="Y5" s="21"/>
      <c r="Z5" s="483" t="s">
        <v>107</v>
      </c>
      <c r="AA5" s="478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86"/>
      <c r="B6" s="486"/>
      <c r="C6" s="486"/>
      <c r="D6" s="80" t="s">
        <v>109</v>
      </c>
      <c r="E6" s="486"/>
      <c r="F6" s="46" t="s">
        <v>110</v>
      </c>
      <c r="G6" s="480"/>
      <c r="H6" s="480"/>
      <c r="I6" s="480"/>
      <c r="J6" s="480"/>
      <c r="K6" s="480"/>
      <c r="L6" s="46" t="s">
        <v>111</v>
      </c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7" t="s">
        <v>112</v>
      </c>
      <c r="X6" s="47" t="s">
        <v>113</v>
      </c>
      <c r="Y6" s="23" t="s">
        <v>114</v>
      </c>
      <c r="Z6" s="483"/>
      <c r="AA6" s="47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2" customFormat="1">
      <c r="A7" s="189"/>
      <c r="B7" s="189"/>
      <c r="C7" s="189"/>
      <c r="D7" s="189"/>
      <c r="E7" s="189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6"/>
      <c r="X7" s="156"/>
      <c r="Y7" s="156"/>
      <c r="Z7" s="190"/>
      <c r="AA7" s="190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2" customFormat="1">
      <c r="A8" s="189"/>
      <c r="B8" s="189"/>
      <c r="C8" s="189"/>
      <c r="D8" s="189"/>
      <c r="E8" s="189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6"/>
      <c r="X8" s="156"/>
      <c r="Y8" s="156"/>
      <c r="Z8" s="190"/>
      <c r="AA8" s="190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2" customFormat="1">
      <c r="A9" s="189"/>
      <c r="B9" s="189"/>
      <c r="C9" s="189"/>
      <c r="D9" s="189"/>
      <c r="E9" s="189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156"/>
      <c r="Y9" s="156"/>
      <c r="Z9" s="190"/>
      <c r="AA9" s="190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2" customFormat="1">
      <c r="A10" s="189"/>
      <c r="B10" s="189"/>
      <c r="C10" s="189"/>
      <c r="D10" s="189"/>
      <c r="E10" s="189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6"/>
      <c r="X10" s="156"/>
      <c r="Y10" s="156"/>
      <c r="Z10" s="190"/>
      <c r="AA10" s="190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2" customFormat="1">
      <c r="A11" s="189"/>
      <c r="B11" s="189"/>
      <c r="C11" s="189"/>
      <c r="D11" s="189"/>
      <c r="E11" s="189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6"/>
      <c r="X11" s="156"/>
      <c r="Y11" s="156"/>
      <c r="Z11" s="190"/>
      <c r="AA11" s="190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2" customFormat="1">
      <c r="A12" s="189"/>
      <c r="B12" s="189"/>
      <c r="C12" s="189"/>
      <c r="D12" s="189"/>
      <c r="E12" s="189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6"/>
      <c r="X12" s="156"/>
      <c r="Y12" s="156"/>
      <c r="Z12" s="190"/>
      <c r="AA12" s="190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1">
        <f>+SINDICATO!G51+INGENIERIA!J52</f>
        <v>8272.35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84" t="s">
        <v>189</v>
      </c>
      <c r="B50" s="48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  <mergeCell ref="AA5:AA6"/>
    <mergeCell ref="T5:T6"/>
    <mergeCell ref="Q5:Q6"/>
    <mergeCell ref="S5:S6"/>
    <mergeCell ref="W5:X5"/>
    <mergeCell ref="R5:R6"/>
    <mergeCell ref="Z5:Z6"/>
    <mergeCell ref="V5:V6"/>
    <mergeCell ref="U5:U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19.85546875" style="431" customWidth="1"/>
    <col min="2" max="2" width="11.5703125" style="431" bestFit="1" customWidth="1"/>
    <col min="3" max="5" width="11.42578125" style="431"/>
    <col min="6" max="6" width="12.42578125" style="431" bestFit="1" customWidth="1"/>
    <col min="7" max="16384" width="11.42578125" style="431"/>
  </cols>
  <sheetData>
    <row r="1" spans="1:6">
      <c r="A1" s="487" t="s">
        <v>9134</v>
      </c>
      <c r="B1" s="487"/>
      <c r="C1" s="488"/>
      <c r="D1" s="489"/>
      <c r="E1" s="489"/>
      <c r="F1" s="490"/>
    </row>
    <row r="2" spans="1:6">
      <c r="A2" s="487" t="s">
        <v>9146</v>
      </c>
      <c r="B2" s="487"/>
      <c r="C2" s="488"/>
      <c r="D2" s="489"/>
      <c r="E2" s="489"/>
      <c r="F2" s="490"/>
    </row>
    <row r="3" spans="1:6">
      <c r="A3" s="487" t="s">
        <v>9135</v>
      </c>
      <c r="B3" s="491" t="s">
        <v>9147</v>
      </c>
      <c r="C3" s="488"/>
      <c r="D3" s="489"/>
      <c r="E3" s="489"/>
      <c r="F3" s="492" t="s">
        <v>9136</v>
      </c>
    </row>
    <row r="4" spans="1:6">
      <c r="A4" s="488"/>
      <c r="B4" s="488"/>
      <c r="C4" s="488"/>
      <c r="D4" s="489"/>
      <c r="E4" s="489"/>
      <c r="F4" s="490"/>
    </row>
    <row r="5" spans="1:6">
      <c r="A5" s="488" t="s">
        <v>9137</v>
      </c>
      <c r="B5" s="488" t="s">
        <v>224</v>
      </c>
      <c r="C5" s="488"/>
      <c r="D5" s="489"/>
      <c r="E5" s="489"/>
      <c r="F5" s="490"/>
    </row>
    <row r="6" spans="1:6">
      <c r="A6" s="489" t="s">
        <v>9138</v>
      </c>
      <c r="B6" s="493">
        <v>29555.040000000001</v>
      </c>
      <c r="C6" s="489"/>
      <c r="D6" s="489"/>
      <c r="E6" s="489"/>
      <c r="F6" s="490"/>
    </row>
    <row r="7" spans="1:6">
      <c r="A7" s="489" t="s">
        <v>9139</v>
      </c>
      <c r="B7" s="493">
        <v>13537.74</v>
      </c>
      <c r="C7" s="489"/>
      <c r="D7" s="489"/>
      <c r="E7" s="489"/>
      <c r="F7" s="490"/>
    </row>
    <row r="8" spans="1:6">
      <c r="A8" s="489" t="s">
        <v>9140</v>
      </c>
      <c r="B8" s="493">
        <v>0</v>
      </c>
      <c r="C8" s="489"/>
      <c r="D8" s="489"/>
      <c r="E8" s="489"/>
      <c r="F8" s="490"/>
    </row>
    <row r="9" spans="1:6">
      <c r="A9" s="489" t="s">
        <v>9141</v>
      </c>
      <c r="B9" s="493">
        <v>1871.12</v>
      </c>
      <c r="C9" s="489"/>
      <c r="D9" s="489"/>
      <c r="E9" s="489"/>
      <c r="F9" s="490"/>
    </row>
    <row r="10" spans="1:6">
      <c r="A10" s="489" t="s">
        <v>9142</v>
      </c>
      <c r="B10" s="493">
        <v>0</v>
      </c>
      <c r="C10" s="489"/>
      <c r="D10" s="489"/>
      <c r="E10" s="489"/>
      <c r="F10" s="490"/>
    </row>
    <row r="11" spans="1:6">
      <c r="A11" s="489" t="s">
        <v>9143</v>
      </c>
      <c r="B11" s="493">
        <v>4382.3</v>
      </c>
      <c r="C11" s="489"/>
      <c r="D11" s="489"/>
      <c r="E11" s="489"/>
      <c r="F11" s="490"/>
    </row>
    <row r="12" spans="1:6" ht="15.75" thickBot="1">
      <c r="A12" s="489" t="s">
        <v>9144</v>
      </c>
      <c r="B12" s="494">
        <v>0</v>
      </c>
      <c r="C12" s="489"/>
      <c r="D12" s="489"/>
      <c r="E12" s="489"/>
      <c r="F12" s="490"/>
    </row>
    <row r="13" spans="1:6">
      <c r="A13" s="489"/>
      <c r="B13" s="495">
        <f>SUM(B6:B12)</f>
        <v>49346.200000000004</v>
      </c>
      <c r="C13" s="489"/>
      <c r="D13" s="489"/>
      <c r="E13" s="489"/>
      <c r="F13" s="490"/>
    </row>
    <row r="14" spans="1:6" ht="15.75" thickBot="1">
      <c r="A14" s="489"/>
      <c r="B14" s="496">
        <f>B13*0.16</f>
        <v>7895.3920000000007</v>
      </c>
      <c r="C14" s="489"/>
      <c r="D14" s="489"/>
      <c r="E14" s="489"/>
      <c r="F14" s="490"/>
    </row>
    <row r="15" spans="1:6" ht="15.75" thickTop="1">
      <c r="A15" s="489"/>
      <c r="B15" s="497">
        <f>+B13+B14</f>
        <v>57241.592000000004</v>
      </c>
      <c r="C15" s="489"/>
      <c r="D15" s="489"/>
      <c r="E15" s="489"/>
      <c r="F15" s="490"/>
    </row>
    <row r="16" spans="1:6">
      <c r="A16" s="489"/>
      <c r="B16" s="493">
        <v>57241.59</v>
      </c>
      <c r="C16" s="489"/>
      <c r="D16" s="489"/>
      <c r="E16" s="489"/>
      <c r="F16" s="490"/>
    </row>
    <row r="17" spans="1:6">
      <c r="A17" s="489"/>
      <c r="B17" s="493">
        <f>B15-B16</f>
        <v>2.0000000076834112E-3</v>
      </c>
      <c r="C17" s="489"/>
      <c r="D17" s="489"/>
      <c r="E17" s="489"/>
      <c r="F17" s="490"/>
    </row>
    <row r="18" spans="1:6">
      <c r="A18" s="489"/>
      <c r="B18" s="493"/>
      <c r="C18" s="489"/>
      <c r="D18" s="489"/>
      <c r="E18" s="489"/>
      <c r="F18" s="490"/>
    </row>
    <row r="19" spans="1:6">
      <c r="A19" s="489"/>
      <c r="B19" s="489"/>
      <c r="C19" s="489"/>
      <c r="D19" s="489"/>
      <c r="E19" s="489"/>
      <c r="F19" s="490"/>
    </row>
    <row r="22" spans="1:6">
      <c r="A22" s="487" t="s">
        <v>9134</v>
      </c>
      <c r="B22" s="487"/>
      <c r="C22" s="488"/>
      <c r="D22" s="489"/>
      <c r="E22" s="489"/>
      <c r="F22" s="490"/>
    </row>
    <row r="23" spans="1:6">
      <c r="A23" s="487" t="s">
        <v>9146</v>
      </c>
      <c r="B23" s="487"/>
      <c r="C23" s="488"/>
      <c r="D23" s="489"/>
      <c r="E23" s="489"/>
      <c r="F23" s="490"/>
    </row>
    <row r="24" spans="1:6">
      <c r="A24" s="487" t="s">
        <v>9135</v>
      </c>
      <c r="B24" s="491" t="s">
        <v>9147</v>
      </c>
      <c r="C24" s="488"/>
      <c r="D24" s="489"/>
      <c r="E24" s="489"/>
      <c r="F24" s="492" t="s">
        <v>9145</v>
      </c>
    </row>
    <row r="25" spans="1:6">
      <c r="A25" s="488"/>
      <c r="B25" s="488"/>
      <c r="C25" s="488"/>
      <c r="D25" s="489"/>
      <c r="E25" s="489"/>
      <c r="F25" s="490"/>
    </row>
    <row r="26" spans="1:6">
      <c r="A26" s="488" t="s">
        <v>9137</v>
      </c>
      <c r="B26" s="488" t="s">
        <v>224</v>
      </c>
      <c r="C26" s="488"/>
      <c r="D26" s="489"/>
      <c r="E26" s="489"/>
      <c r="F26" s="490"/>
    </row>
    <row r="27" spans="1:6">
      <c r="A27" s="489" t="s">
        <v>9138</v>
      </c>
      <c r="B27" s="493">
        <v>48089.66</v>
      </c>
      <c r="C27" s="489"/>
      <c r="D27" s="489"/>
      <c r="E27" s="489"/>
      <c r="F27" s="490"/>
    </row>
    <row r="28" spans="1:6">
      <c r="A28" s="489" t="s">
        <v>9139</v>
      </c>
      <c r="B28" s="493">
        <v>6285.94</v>
      </c>
      <c r="C28" s="489"/>
      <c r="D28" s="489"/>
      <c r="E28" s="489"/>
      <c r="F28" s="490"/>
    </row>
    <row r="29" spans="1:6">
      <c r="A29" s="489" t="s">
        <v>9140</v>
      </c>
      <c r="B29" s="493">
        <v>0</v>
      </c>
      <c r="C29" s="489"/>
      <c r="D29" s="489"/>
      <c r="E29" s="489"/>
      <c r="F29" s="490"/>
    </row>
    <row r="30" spans="1:6">
      <c r="A30" s="489" t="s">
        <v>9141</v>
      </c>
      <c r="B30" s="493">
        <v>0</v>
      </c>
      <c r="C30" s="489"/>
      <c r="D30" s="489"/>
      <c r="E30" s="489"/>
      <c r="F30" s="490"/>
    </row>
    <row r="31" spans="1:6">
      <c r="A31" s="489" t="s">
        <v>9142</v>
      </c>
      <c r="B31" s="493">
        <v>0</v>
      </c>
      <c r="C31" s="489"/>
      <c r="D31" s="489"/>
      <c r="E31" s="489"/>
      <c r="F31" s="490"/>
    </row>
    <row r="32" spans="1:6">
      <c r="A32" s="489" t="s">
        <v>9143</v>
      </c>
      <c r="B32" s="493">
        <v>2877.73</v>
      </c>
      <c r="C32" s="489"/>
      <c r="D32" s="489"/>
      <c r="E32" s="489"/>
      <c r="F32" s="490"/>
    </row>
    <row r="33" spans="1:6" ht="15.75" thickBot="1">
      <c r="A33" s="489" t="s">
        <v>9144</v>
      </c>
      <c r="B33" s="494">
        <v>0</v>
      </c>
      <c r="C33" s="489"/>
      <c r="D33" s="489"/>
      <c r="E33" s="489"/>
      <c r="F33" s="490"/>
    </row>
    <row r="34" spans="1:6">
      <c r="A34" s="489"/>
      <c r="B34" s="495">
        <f>SUM(B27:B33)</f>
        <v>57253.330000000009</v>
      </c>
      <c r="C34" s="489"/>
      <c r="D34" s="489"/>
      <c r="E34" s="489"/>
      <c r="F34" s="490"/>
    </row>
    <row r="35" spans="1:6" ht="15.75" thickBot="1">
      <c r="A35" s="489"/>
      <c r="B35" s="496">
        <f>B34*0.16</f>
        <v>9160.5328000000009</v>
      </c>
      <c r="C35" s="489"/>
      <c r="D35" s="489"/>
      <c r="E35" s="489"/>
      <c r="F35" s="490"/>
    </row>
    <row r="36" spans="1:6" ht="15.75" thickTop="1">
      <c r="A36" s="489"/>
      <c r="B36" s="497">
        <f>+B34+B35</f>
        <v>66413.862800000003</v>
      </c>
      <c r="C36" s="489"/>
      <c r="D36" s="489"/>
      <c r="E36" s="489"/>
      <c r="F36" s="490"/>
    </row>
    <row r="37" spans="1:6">
      <c r="A37" s="489"/>
      <c r="B37" s="493">
        <v>66413.86</v>
      </c>
      <c r="C37" s="489"/>
      <c r="D37" s="489"/>
      <c r="E37" s="489"/>
      <c r="F37" s="490"/>
    </row>
    <row r="38" spans="1:6">
      <c r="A38" s="489"/>
      <c r="B38" s="493">
        <f>B36-B37</f>
        <v>2.8000000020256266E-3</v>
      </c>
      <c r="C38" s="489"/>
      <c r="D38" s="489"/>
      <c r="E38" s="489"/>
      <c r="F38" s="490"/>
    </row>
    <row r="39" spans="1:6">
      <c r="A39" s="489"/>
      <c r="B39" s="493"/>
      <c r="C39" s="489"/>
      <c r="D39" s="489"/>
      <c r="E39" s="489"/>
      <c r="F39" s="490"/>
    </row>
    <row r="40" spans="1:6">
      <c r="A40" s="489"/>
      <c r="B40" s="489"/>
      <c r="C40" s="489"/>
      <c r="D40" s="489"/>
      <c r="E40" s="489"/>
      <c r="F40" s="4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2016-11-05T00:35:29Z</cp:lastPrinted>
  <dcterms:created xsi:type="dcterms:W3CDTF">2016-10-06T00:44:34Z</dcterms:created>
  <dcterms:modified xsi:type="dcterms:W3CDTF">2016-11-15T19:09:00Z</dcterms:modified>
</cp:coreProperties>
</file>