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480" windowHeight="9780" activeTab="6"/>
  </bookViews>
  <sheets>
    <sheet name="GNP Contado" sheetId="1" r:id="rId1"/>
    <sheet name="AXA Retail" sheetId="12" r:id="rId2"/>
    <sheet name="Quálitas" sheetId="15" r:id="rId3"/>
    <sheet name="DTMAC Q" sheetId="16" r:id="rId4"/>
    <sheet name="DTMAC TFS" sheetId="17" r:id="rId5"/>
    <sheet name="DTMAC AXA" sheetId="18" r:id="rId6"/>
    <sheet name="UDIS TFS" sheetId="19" r:id="rId7"/>
  </sheets>
  <externalReferences>
    <externalReference r:id="rId8"/>
  </externalReferences>
  <definedNames>
    <definedName name="_xlnm._FilterDatabase" localSheetId="1" hidden="1">'AXA Retail'!$A$1:$Q$12</definedName>
    <definedName name="_xlnm._FilterDatabase" localSheetId="0" hidden="1">'GNP Contado'!#REF!</definedName>
    <definedName name="_xlnm._FilterDatabase" localSheetId="2" hidden="1">Quálitas!$A$1:$R$21</definedName>
  </definedNames>
  <calcPr calcId="114210"/>
</workbook>
</file>

<file path=xl/calcChain.xml><?xml version="1.0" encoding="utf-8"?>
<calcChain xmlns="http://schemas.openxmlformats.org/spreadsheetml/2006/main">
  <c r="K10" i="1"/>
  <c r="L10"/>
  <c r="M10"/>
  <c r="S12" i="12"/>
  <c r="Q12"/>
  <c r="M12"/>
  <c r="T11"/>
  <c r="U11"/>
  <c r="T10"/>
  <c r="U10"/>
  <c r="T9"/>
  <c r="U9"/>
  <c r="T8"/>
  <c r="U8"/>
  <c r="U7"/>
  <c r="T7"/>
  <c r="R21" i="15"/>
  <c r="Q21"/>
  <c r="B4"/>
  <c r="B3"/>
  <c r="B2"/>
  <c r="R23"/>
  <c r="T12" i="12"/>
  <c r="U12"/>
</calcChain>
</file>

<file path=xl/sharedStrings.xml><?xml version="1.0" encoding="utf-8"?>
<sst xmlns="http://schemas.openxmlformats.org/spreadsheetml/2006/main" count="454" uniqueCount="223">
  <si>
    <t>NO_DEALER</t>
  </si>
  <si>
    <t>AGENCIA</t>
  </si>
  <si>
    <t>CONTRATO</t>
  </si>
  <si>
    <t>POLIZA</t>
  </si>
  <si>
    <t>INI_VIG_POLIZA</t>
  </si>
  <si>
    <t>FIN_VIG_POLIZA</t>
  </si>
  <si>
    <t>FORMA_PAGO</t>
  </si>
  <si>
    <t>TIPO – DESCRIPCION</t>
  </si>
  <si>
    <t>MODELO</t>
  </si>
  <si>
    <t>NO_SERIE</t>
  </si>
  <si>
    <t>NOMBRE</t>
  </si>
  <si>
    <t>PRIMA_NETA_RECIBO</t>
  </si>
  <si>
    <t>RECARGO_RECIBO</t>
  </si>
  <si>
    <t>DERECHO_RECIBO</t>
  </si>
  <si>
    <t>IVA_RECIBO</t>
  </si>
  <si>
    <t>PRIMA_TOTAL_RECIBO</t>
  </si>
  <si>
    <t>UDI_NETO</t>
  </si>
  <si>
    <t>IVA_UDI</t>
  </si>
  <si>
    <t>UDI_TOTAL</t>
  </si>
  <si>
    <t>CONTADO</t>
  </si>
  <si>
    <t>COROLLA - LE</t>
  </si>
  <si>
    <t>COROLLA - BASE MT</t>
  </si>
  <si>
    <t>YARIS - SD CORE MT</t>
  </si>
  <si>
    <t>PRIUS - PREMIUM</t>
  </si>
  <si>
    <t>COROLLA - S MT</t>
  </si>
  <si>
    <t>ALECSA CELAYA, S. DE R.L. DE C.V.</t>
  </si>
  <si>
    <t>12842CS</t>
  </si>
  <si>
    <t>TYE186060000</t>
  </si>
  <si>
    <t>5YFBURHE6EP128922</t>
  </si>
  <si>
    <t>ANA MARIA SANCHEZ QUINTANILLA</t>
  </si>
  <si>
    <t>13059CS</t>
  </si>
  <si>
    <t>TYE187630000</t>
  </si>
  <si>
    <t>5YFBURHE1EP094436</t>
  </si>
  <si>
    <t>ANA MARIA REYES CANCINO</t>
  </si>
  <si>
    <t>13795CS</t>
  </si>
  <si>
    <t>TYE189410000</t>
  </si>
  <si>
    <t>5YFBURHE0EP120296</t>
  </si>
  <si>
    <t>ROGELIO MARTINEZ MARAVILLO</t>
  </si>
  <si>
    <t>215290CD</t>
  </si>
  <si>
    <t>TYE192310000</t>
  </si>
  <si>
    <t>JTDKN3DU8E1834768</t>
  </si>
  <si>
    <t>TERESA ROCIO GONZALEZ MALDONADO</t>
  </si>
  <si>
    <t>215375CD</t>
  </si>
  <si>
    <t>TYE191900000</t>
  </si>
  <si>
    <t>JTDBT9K37E1432114</t>
  </si>
  <si>
    <t>MARIA SANDRA MAULEON GOMEZ</t>
  </si>
  <si>
    <t>Agencia</t>
  </si>
  <si>
    <t>Nombre</t>
  </si>
  <si>
    <t>Fecha</t>
  </si>
  <si>
    <t>Mes</t>
  </si>
  <si>
    <t>Decena</t>
  </si>
  <si>
    <t>Poliza</t>
  </si>
  <si>
    <t>Endoso</t>
  </si>
  <si>
    <t>Recibo</t>
  </si>
  <si>
    <t>NO. DE RECIBO</t>
  </si>
  <si>
    <t>Remesa</t>
  </si>
  <si>
    <t>Agente</t>
  </si>
  <si>
    <t>Concepto</t>
  </si>
  <si>
    <t>Importe</t>
  </si>
  <si>
    <t>Udi</t>
  </si>
  <si>
    <t>Honorario</t>
  </si>
  <si>
    <t>Impuesto</t>
  </si>
  <si>
    <t>Cargo</t>
  </si>
  <si>
    <t>Abono</t>
  </si>
  <si>
    <t>Julio</t>
  </si>
  <si>
    <t>1a</t>
  </si>
  <si>
    <t xml:space="preserve">REC 01/01 </t>
  </si>
  <si>
    <t xml:space="preserve">RAMIREZ ORO TOMASA            </t>
  </si>
  <si>
    <t>INSTITUTO AMERICANO DE CORTAZA</t>
  </si>
  <si>
    <t>GUTIERREZ VALENZUELA JORGE ALB</t>
  </si>
  <si>
    <t>2a</t>
  </si>
  <si>
    <t>ALECSA CELAYA, S. DE R.L.</t>
  </si>
  <si>
    <t>ALVAREZ MANDUJANO MIGUEL ANGEL</t>
  </si>
  <si>
    <t xml:space="preserve">FRIAS ENRIQUEZ FELIX          </t>
  </si>
  <si>
    <t xml:space="preserve">MEDINA LANUZA GERARDO         </t>
  </si>
  <si>
    <t>POTREROS CENTRO BOTANERO SA DE</t>
  </si>
  <si>
    <t xml:space="preserve">GARCIA TAPIA JUAN ANTONIO     </t>
  </si>
  <si>
    <t xml:space="preserve">MADERERIA LA TIERRA SA DE CV  </t>
  </si>
  <si>
    <t>SERVICIOS AMBIENTALES Y DE ENE</t>
  </si>
  <si>
    <t>3a</t>
  </si>
  <si>
    <t xml:space="preserve">RODRIGUEZ FERREL ISMAEL       </t>
  </si>
  <si>
    <t xml:space="preserve">JAIMES MOJICA ECLISERIO       </t>
  </si>
  <si>
    <t xml:space="preserve">GONZALEZ ANTILLON MAYRA       </t>
  </si>
  <si>
    <t xml:space="preserve">CARREON MEDINA LUCINA         </t>
  </si>
  <si>
    <t>AGUILAR TREJO MARIA DEL CARMEN</t>
  </si>
  <si>
    <t>GUTIERREZ HERNANDEZ JOSE JESUS</t>
  </si>
  <si>
    <t>Nuevos</t>
  </si>
  <si>
    <t>PROGRAMA</t>
  </si>
  <si>
    <t>Diamante</t>
  </si>
  <si>
    <t xml:space="preserve"> TOTAL A FACTURAR</t>
  </si>
  <si>
    <t>Dealer</t>
  </si>
  <si>
    <t>Póliza</t>
  </si>
  <si>
    <t>In Vigencia</t>
  </si>
  <si>
    <t>Fin Vigencia</t>
  </si>
  <si>
    <t>Operación</t>
  </si>
  <si>
    <t>Asegurado</t>
  </si>
  <si>
    <t>Fecha cancel</t>
  </si>
  <si>
    <t>Prima Neta</t>
  </si>
  <si>
    <t>Prima Total</t>
  </si>
  <si>
    <t>Udi Neto</t>
  </si>
  <si>
    <t>IVA</t>
  </si>
  <si>
    <t xml:space="preserve">UDI TOTAL </t>
  </si>
  <si>
    <t>Plan</t>
  </si>
  <si>
    <t>Motivo</t>
  </si>
  <si>
    <t>159486CD</t>
  </si>
  <si>
    <t xml:space="preserve">ROSAS QUINTANA RAFAEL                                       </t>
  </si>
  <si>
    <t>NUEVOS</t>
  </si>
  <si>
    <t>JUNIO</t>
  </si>
  <si>
    <t>CANCELACIÓN ANTICIPADA</t>
  </si>
  <si>
    <t>156188CD</t>
  </si>
  <si>
    <t xml:space="preserve">VARELA RAMIREZ JOSE ALFREDO                                 </t>
  </si>
  <si>
    <t>153685CD</t>
  </si>
  <si>
    <t xml:space="preserve">CERVERA GONZALEZ OSCAR                                      </t>
  </si>
  <si>
    <t>176870CD</t>
  </si>
  <si>
    <t xml:space="preserve">RICO GONZALEZ MARTHA ELISA                                  </t>
  </si>
  <si>
    <t>No. Dealer</t>
  </si>
  <si>
    <t>Nombre Dist</t>
  </si>
  <si>
    <t xml:space="preserve">Inc. Vigencia </t>
  </si>
  <si>
    <t>Fin vigencia</t>
  </si>
  <si>
    <t>TITULAR</t>
  </si>
  <si>
    <t>PRODUCTO</t>
  </si>
  <si>
    <t>PLAN</t>
  </si>
  <si>
    <t>PRIMA NETA</t>
  </si>
  <si>
    <t xml:space="preserve">%UDI </t>
  </si>
  <si>
    <t>UDI NETO</t>
  </si>
  <si>
    <t xml:space="preserve">ALECSA CELAYA S DE RL DE CV                                 </t>
  </si>
  <si>
    <t>CHAVAS PRIME SA DE CV</t>
  </si>
  <si>
    <t>NUEVO</t>
  </si>
  <si>
    <t>PLUS</t>
  </si>
  <si>
    <t>CONTRERAS FLORES BENJAMIN</t>
  </si>
  <si>
    <t>BASICO</t>
  </si>
  <si>
    <t>MENDOZA MARTINEZ ANGELICA</t>
  </si>
  <si>
    <t>MORENO TORRES MA DOLORES</t>
  </si>
  <si>
    <t>PEREZ CANO MARIO</t>
  </si>
  <si>
    <t>MADRIGAL CAMPOS JOSE LUIS</t>
  </si>
  <si>
    <t>RENOVACION</t>
  </si>
  <si>
    <t>FURRUSQUIA CAMPOS FABIAN</t>
  </si>
  <si>
    <t>GARNICA LIRA CARLOS HUMBERTO</t>
  </si>
  <si>
    <t>VAZQUEZ PUGA MARCO ANTONIO</t>
  </si>
  <si>
    <t>VIDAL ORTEGA AGUSTINA</t>
  </si>
  <si>
    <t>MORALES RIVADENEYRA JOSE DAVID</t>
  </si>
  <si>
    <t>MARCIAL SILVA ZOTICO</t>
  </si>
  <si>
    <t>PEREZ MUÑOZ ANA BERTHA</t>
  </si>
  <si>
    <t>MEDIO</t>
  </si>
  <si>
    <t>RAZO GARCIA RAFAEL</t>
  </si>
  <si>
    <t>CRUZ LOPEZ ROBERTO</t>
  </si>
  <si>
    <t>RAMIREZ GONZALEZ ERASMO</t>
  </si>
  <si>
    <t>Total 57040</t>
  </si>
  <si>
    <t>IdSucDealer</t>
  </si>
  <si>
    <t>NombreCliente</t>
  </si>
  <si>
    <t>SERIE</t>
  </si>
  <si>
    <t>SubTipo</t>
  </si>
  <si>
    <t>MontoMov</t>
  </si>
  <si>
    <t>IvaMov</t>
  </si>
  <si>
    <t>TotalMov</t>
  </si>
  <si>
    <t>Comisión</t>
  </si>
  <si>
    <t>MAULEON GOMEZ MARIA SANDRA</t>
  </si>
  <si>
    <t>GOLD</t>
  </si>
  <si>
    <t>MEDINA LANUZA GERARDO</t>
  </si>
  <si>
    <t>JTFSX23P2E6148932</t>
  </si>
  <si>
    <t>TURISMO ARGOS SA DE CV</t>
  </si>
  <si>
    <t>JTFSX23P5E6148844</t>
  </si>
  <si>
    <t>MANCERA MANCERA EDUARDO</t>
  </si>
  <si>
    <t>MR0CX12G9E0120199</t>
  </si>
  <si>
    <t>DOMINGUEZ CAMPOS DELIA ELIZABETH</t>
  </si>
  <si>
    <t>MR0EX32G7E0261549</t>
  </si>
  <si>
    <t>RABADAN ROMAN JUVENTINA</t>
  </si>
  <si>
    <t>2T3RF4EV7EW200362</t>
  </si>
  <si>
    <t>GOLD + ROAD ASSISTANCE</t>
  </si>
  <si>
    <t>RODRIGUEZ FERREL ISMAEL</t>
  </si>
  <si>
    <t>3TMLU4EN3EM153666</t>
  </si>
  <si>
    <t>GOVEA RANGEL VICTOR MANUEL</t>
  </si>
  <si>
    <t>5TDYK3DCXES473539</t>
  </si>
  <si>
    <t>MARTINEZ MARAVILLO ROGELIO</t>
  </si>
  <si>
    <t>ACOSTA GARDUÑO GLORIA</t>
  </si>
  <si>
    <t>5YFBURHE1EP023091</t>
  </si>
  <si>
    <t>REYES CANCINO ANA MARIA</t>
  </si>
  <si>
    <t>SANCHEZ QUINTANILLA ANA MARIA</t>
  </si>
  <si>
    <t>CENDEJAS BUTANDA MARIA</t>
  </si>
  <si>
    <t>JTDBT9K37E1432212</t>
  </si>
  <si>
    <t>ROSILLO DE LA TORRE BRENDA</t>
  </si>
  <si>
    <t>JTDBT9K39E1431983</t>
  </si>
  <si>
    <t>GARCIA MENDEZ IRMA MARICELA</t>
  </si>
  <si>
    <t>JTDKT9D37ED596507</t>
  </si>
  <si>
    <t>GRUPO EDUCATIVO IMA SC</t>
  </si>
  <si>
    <t>JTFSX23P5D6137230</t>
  </si>
  <si>
    <t>CARREON MEDINA LUCINA</t>
  </si>
  <si>
    <t>MHKMC13E1EK005621</t>
  </si>
  <si>
    <t>JURADO CERVANTES EDNA MIRIAM</t>
  </si>
  <si>
    <t>MHKMC13EXEK005780</t>
  </si>
  <si>
    <t>MHKMC13F4EK008568</t>
  </si>
  <si>
    <t>RAMIREZ ZAMUDIO MARTA</t>
  </si>
  <si>
    <t>MHKMC13F7EK008807</t>
  </si>
  <si>
    <t>MR0EX32G4E0261198</t>
  </si>
  <si>
    <t>AGROPRODUCTORES DEL LERMA BAJIO S DE PR DE RL</t>
  </si>
  <si>
    <t>2T3ZF9DV8CW144640</t>
  </si>
  <si>
    <t>PERDIDA</t>
  </si>
  <si>
    <t>No. de Dealer</t>
  </si>
  <si>
    <t>Distribuidor</t>
  </si>
  <si>
    <t>Negocio</t>
  </si>
  <si>
    <t>No Recibos</t>
  </si>
  <si>
    <t>Recibo No</t>
  </si>
  <si>
    <t>%UDI</t>
  </si>
  <si>
    <t>UDI</t>
  </si>
  <si>
    <t>CELAYA</t>
  </si>
  <si>
    <t>DFP014750000</t>
  </si>
  <si>
    <t>Basico</t>
  </si>
  <si>
    <t>Salvador Jimenez Castrejon</t>
  </si>
  <si>
    <t>DFP023970000</t>
  </si>
  <si>
    <t>Plus</t>
  </si>
  <si>
    <t>POSCO MSWPC SA DE CV</t>
  </si>
  <si>
    <t>DFP026950000</t>
  </si>
  <si>
    <t>GUSTAVO HERNANDEZ FLORES</t>
  </si>
  <si>
    <t>DFP028500000</t>
  </si>
  <si>
    <t>GABRIELA ROMERO CASTRO</t>
  </si>
  <si>
    <t>DFP029850000</t>
  </si>
  <si>
    <t>YESENIA ESPINOZA ALVAREZ</t>
  </si>
  <si>
    <t>DFP031230000</t>
  </si>
  <si>
    <t>Julia Gabriela Aguiñaga Diaz de Leon</t>
  </si>
  <si>
    <t>DFP031510000</t>
  </si>
  <si>
    <t>CASTRO CONSTRUCCIONES Y MAQUINARIA SA DE CV</t>
  </si>
  <si>
    <t>DWC013100000</t>
  </si>
  <si>
    <t>Gerardo Castillo Rodriguez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</si>
</sst>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3" formatCode="_-* #,##0.00_-;\-* #,##0.00_-;_-* &quot;-&quot;??_-;_-@_-"/>
    <numFmt numFmtId="164" formatCode="_-* #,##0.0000_-;\-* #,##0.0000_-;_-* &quot;-&quot;??_-;_-@_-"/>
    <numFmt numFmtId="165" formatCode="dd/mm/yyyy;@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sz val="9"/>
      <color indexed="8"/>
      <name val="Century Gothic"/>
      <family val="2"/>
    </font>
    <font>
      <sz val="10"/>
      <name val="Times New Roman"/>
      <family val="1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9"/>
      <name val="Rockwell"/>
      <family val="1"/>
    </font>
    <font>
      <sz val="12"/>
      <name val="Times New Roman"/>
      <family val="1"/>
    </font>
    <font>
      <sz val="8"/>
      <color indexed="8"/>
      <name val="Tahoma"/>
      <family val="2"/>
    </font>
    <font>
      <sz val="9"/>
      <color indexed="8"/>
      <name val="Rockwell"/>
      <family val="1"/>
    </font>
    <font>
      <sz val="8"/>
      <name val="Tahoma"/>
      <family val="2"/>
    </font>
    <font>
      <sz val="11"/>
      <color indexed="9"/>
      <name val="Calibri"/>
      <family val="2"/>
    </font>
    <font>
      <sz val="8"/>
      <name val="Calibri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9" fontId="1" fillId="0" borderId="0" xfId="4" applyFont="1" applyFill="1"/>
    <xf numFmtId="0" fontId="3" fillId="0" borderId="2" xfId="0" applyFont="1" applyBorder="1" applyAlignment="1"/>
    <xf numFmtId="43" fontId="0" fillId="0" borderId="0" xfId="2" applyFont="1"/>
    <xf numFmtId="43" fontId="3" fillId="0" borderId="0" xfId="2" applyFont="1"/>
    <xf numFmtId="43" fontId="4" fillId="0" borderId="0" xfId="2" applyFont="1"/>
    <xf numFmtId="43" fontId="2" fillId="0" borderId="0" xfId="2" applyFont="1"/>
    <xf numFmtId="0" fontId="3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3" fontId="4" fillId="3" borderId="3" xfId="2" applyFont="1" applyFill="1" applyBorder="1" applyAlignment="1">
      <alignment horizontal="center"/>
    </xf>
    <xf numFmtId="9" fontId="4" fillId="3" borderId="3" xfId="4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5" fillId="2" borderId="1" xfId="2" applyFont="1" applyFill="1" applyBorder="1" applyAlignment="1">
      <alignment horizontal="center" vertical="center"/>
    </xf>
    <xf numFmtId="43" fontId="3" fillId="0" borderId="1" xfId="2" applyFont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43" fontId="6" fillId="4" borderId="0" xfId="2" applyFont="1" applyFill="1"/>
    <xf numFmtId="14" fontId="3" fillId="0" borderId="0" xfId="0" applyNumberFormat="1" applyFont="1"/>
    <xf numFmtId="9" fontId="3" fillId="0" borderId="0" xfId="4" applyFont="1"/>
    <xf numFmtId="1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43" fontId="9" fillId="5" borderId="5" xfId="2" applyFont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/>
    </xf>
    <xf numFmtId="0" fontId="11" fillId="6" borderId="3" xfId="0" applyFont="1" applyFill="1" applyBorder="1"/>
    <xf numFmtId="0" fontId="13" fillId="6" borderId="3" xfId="1" applyFont="1" applyFill="1" applyBorder="1" applyAlignment="1">
      <alignment horizontal="center"/>
    </xf>
    <xf numFmtId="14" fontId="8" fillId="6" borderId="3" xfId="1" applyNumberFormat="1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8" fillId="6" borderId="3" xfId="1" applyFont="1" applyFill="1" applyBorder="1"/>
    <xf numFmtId="14" fontId="8" fillId="6" borderId="3" xfId="1" applyNumberFormat="1" applyFont="1" applyFill="1" applyBorder="1"/>
    <xf numFmtId="4" fontId="13" fillId="6" borderId="3" xfId="1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/>
    <xf numFmtId="0" fontId="15" fillId="6" borderId="3" xfId="3" applyNumberFormat="1" applyFont="1" applyFill="1" applyBorder="1" applyAlignment="1">
      <alignment horizontal="center"/>
    </xf>
    <xf numFmtId="0" fontId="15" fillId="6" borderId="3" xfId="3" applyNumberFormat="1" applyFont="1" applyFill="1" applyBorder="1" applyAlignment="1">
      <alignment horizontal="left"/>
    </xf>
    <xf numFmtId="165" fontId="11" fillId="0" borderId="3" xfId="0" applyNumberFormat="1" applyFont="1" applyFill="1" applyBorder="1" applyAlignment="1">
      <alignment horizontal="center"/>
    </xf>
    <xf numFmtId="43" fontId="4" fillId="4" borderId="0" xfId="0" applyNumberFormat="1" applyFont="1" applyFill="1"/>
    <xf numFmtId="43" fontId="4" fillId="4" borderId="0" xfId="2" applyFont="1" applyFill="1"/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8" fillId="2" borderId="13" xfId="0" applyFont="1" applyFill="1" applyBorder="1"/>
    <xf numFmtId="0" fontId="21" fillId="0" borderId="0" xfId="0" applyFont="1" applyAlignment="1">
      <alignment horizontal="right"/>
    </xf>
    <xf numFmtId="0" fontId="21" fillId="0" borderId="0" xfId="0" applyFont="1"/>
    <xf numFmtId="8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/>
    <xf numFmtId="8" fontId="22" fillId="0" borderId="0" xfId="0" applyNumberFormat="1" applyFont="1" applyAlignment="1">
      <alignment horizontal="right"/>
    </xf>
    <xf numFmtId="0" fontId="23" fillId="0" borderId="0" xfId="0" applyFont="1"/>
    <xf numFmtId="0" fontId="16" fillId="2" borderId="14" xfId="0" applyFont="1" applyFill="1" applyBorder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wrapText="1"/>
    </xf>
    <xf numFmtId="8" fontId="16" fillId="2" borderId="15" xfId="0" applyNumberFormat="1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vertical="center"/>
    </xf>
    <xf numFmtId="43" fontId="9" fillId="2" borderId="7" xfId="2" applyFont="1" applyFill="1" applyBorder="1" applyAlignment="1">
      <alignment horizontal="center" vertical="center"/>
    </xf>
    <xf numFmtId="43" fontId="9" fillId="2" borderId="8" xfId="2" applyFont="1" applyFill="1" applyBorder="1" applyAlignment="1">
      <alignment horizontal="center" vertical="center"/>
    </xf>
    <xf numFmtId="43" fontId="6" fillId="0" borderId="0" xfId="2" applyFont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9" fillId="0" borderId="0" xfId="0" applyFont="1" applyAlignment="1">
      <alignment horizontal="right"/>
    </xf>
    <xf numFmtId="0" fontId="19" fillId="0" borderId="0" xfId="0" applyFont="1"/>
    <xf numFmtId="14" fontId="19" fillId="0" borderId="0" xfId="0" applyNumberFormat="1" applyFont="1" applyAlignment="1">
      <alignment horizontal="right"/>
    </xf>
    <xf numFmtId="0" fontId="18" fillId="2" borderId="10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9" fillId="0" borderId="12" xfId="0" applyFont="1" applyBorder="1"/>
    <xf numFmtId="14" fontId="19" fillId="0" borderId="12" xfId="0" applyNumberFormat="1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0" fontId="18" fillId="2" borderId="11" xfId="0" applyFont="1" applyFill="1" applyBorder="1" applyAlignment="1">
      <alignment horizontal="center"/>
    </xf>
    <xf numFmtId="0" fontId="18" fillId="2" borderId="10" xfId="0" applyFont="1" applyFill="1" applyBorder="1"/>
    <xf numFmtId="0" fontId="18" fillId="2" borderId="9" xfId="0" applyFont="1" applyFill="1" applyBorder="1"/>
  </cellXfs>
  <cellStyles count="5">
    <cellStyle name="Estilo 1" xfId="1"/>
    <cellStyle name="Millares" xfId="2" builtinId="3"/>
    <cellStyle name="Normal" xfId="0" builtinId="0"/>
    <cellStyle name="Normal_Hoja2" xfId="3"/>
    <cellStyle name="Porcentual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barr/Desktop/CIERRE%20QU&#193;LITAS%20JULIO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lles"/>
      <sheetName val="Facturación"/>
    </sheetNames>
    <sheetDataSet>
      <sheetData sheetId="0"/>
      <sheetData sheetId="1">
        <row r="9">
          <cell r="A9">
            <v>57001</v>
          </cell>
          <cell r="B9" t="str">
            <v>DALTON AUTOMOTRIZ, S DE R. L.</v>
          </cell>
        </row>
        <row r="10">
          <cell r="A10">
            <v>57002</v>
          </cell>
          <cell r="B10" t="str">
            <v>UNITED AUTO DE MONTERREY</v>
          </cell>
        </row>
        <row r="11">
          <cell r="A11">
            <v>57003</v>
          </cell>
          <cell r="B11" t="str">
            <v>FAME PERISUR, S. DE R.L. DE C.V. SUC. VALLADOLID</v>
          </cell>
        </row>
        <row r="12">
          <cell r="A12">
            <v>57004</v>
          </cell>
          <cell r="B12" t="str">
            <v>AUTOMOTRIZ TOY, S.A. DE C</v>
          </cell>
        </row>
        <row r="13">
          <cell r="A13">
            <v>57005</v>
          </cell>
          <cell r="B13" t="str">
            <v>AINT, S.A DE C.V/AUTOMOVILES DINAMICOS S DE RL DE CV</v>
          </cell>
        </row>
        <row r="14">
          <cell r="A14">
            <v>57006</v>
          </cell>
          <cell r="B14" t="str">
            <v>ALDEN SATELITE, S. DE R.L DE C.V.</v>
          </cell>
        </row>
        <row r="15">
          <cell r="A15">
            <v>57007</v>
          </cell>
          <cell r="B15" t="str">
            <v>LIDERAZGO AUTOMOTRIZ DE P</v>
          </cell>
        </row>
        <row r="16">
          <cell r="A16">
            <v>57008</v>
          </cell>
          <cell r="B16" t="str">
            <v>TOY AUTOMOTORES, S.A. DE C.V.</v>
          </cell>
        </row>
        <row r="17">
          <cell r="A17">
            <v>57009</v>
          </cell>
          <cell r="B17" t="str">
            <v>AUTOMOTORES DE LA LAGUNA,</v>
          </cell>
        </row>
        <row r="18">
          <cell r="A18">
            <v>57010</v>
          </cell>
          <cell r="B18" t="str">
            <v>TOYOMOTORS, S.A. DE C.V.</v>
          </cell>
        </row>
        <row r="19">
          <cell r="A19">
            <v>57011</v>
          </cell>
          <cell r="B19" t="str">
            <v>OZ AUTOMOTRIZ, S. DE R.L.</v>
          </cell>
        </row>
        <row r="20">
          <cell r="A20">
            <v>57012</v>
          </cell>
          <cell r="B20" t="str">
            <v>CEVER TOLUCA, S.A. DE C.V</v>
          </cell>
        </row>
        <row r="21">
          <cell r="A21">
            <v>57013</v>
          </cell>
          <cell r="B21" t="str">
            <v>PROMOTORA AUTOMOTRIZ SANTA FE S.A. DE C.V.</v>
          </cell>
        </row>
        <row r="22">
          <cell r="A22">
            <v>57014</v>
          </cell>
          <cell r="B22" t="str">
            <v>AUTOMOTRIZ TOY DEL SUREST</v>
          </cell>
        </row>
        <row r="23">
          <cell r="A23">
            <v>57016</v>
          </cell>
          <cell r="B23" t="str">
            <v>FAME PERISUR, S. DE R.L. DE C.V. SUC. VALLADOLID</v>
          </cell>
        </row>
        <row r="24">
          <cell r="A24">
            <v>57017</v>
          </cell>
          <cell r="B24" t="str">
            <v>ALDEN QUERETARO, S. DE R.</v>
          </cell>
        </row>
        <row r="25">
          <cell r="A25">
            <v>57018</v>
          </cell>
          <cell r="B25" t="str">
            <v>DECADA AUTOMOTRIZ, S. DE</v>
          </cell>
        </row>
        <row r="26">
          <cell r="A26">
            <v>57019</v>
          </cell>
          <cell r="B26" t="str">
            <v>UNITED AUTO DE AGUASCALIE</v>
          </cell>
        </row>
        <row r="27">
          <cell r="A27">
            <v>57020</v>
          </cell>
          <cell r="B27" t="str">
            <v>DALTON AUTOMOTORES, S. DE</v>
          </cell>
        </row>
        <row r="28">
          <cell r="A28">
            <v>57021</v>
          </cell>
          <cell r="B28" t="str">
            <v>VALOR MOTRIZ, S. DE R.L. DE C.V.</v>
          </cell>
        </row>
        <row r="29">
          <cell r="A29">
            <v>57022</v>
          </cell>
          <cell r="B29" t="str">
            <v>AUTOMOVILES VALLEJO, S. D</v>
          </cell>
        </row>
        <row r="30">
          <cell r="A30">
            <v>57023</v>
          </cell>
          <cell r="B30" t="str">
            <v>CALIDAD DE TABASCO, S. DE</v>
          </cell>
        </row>
        <row r="31">
          <cell r="A31">
            <v>57024</v>
          </cell>
          <cell r="B31" t="str">
            <v>PREMIER DE ORIENTE, S. DE R.L. DE C.V.</v>
          </cell>
        </row>
        <row r="32">
          <cell r="A32">
            <v>57025</v>
          </cell>
          <cell r="B32" t="str">
            <v>ALECSA PACHUCA, S. DE R.L DE C.V.</v>
          </cell>
        </row>
        <row r="33">
          <cell r="A33">
            <v>57026</v>
          </cell>
          <cell r="B33" t="str">
            <v>BAQUI AUTOMOTRIZ, S. DE R.L. DE C.V.</v>
          </cell>
        </row>
        <row r="34">
          <cell r="A34">
            <v>57027</v>
          </cell>
          <cell r="B34" t="str">
            <v>MEGAMOTORS NIPPON, S. DE</v>
          </cell>
        </row>
        <row r="35">
          <cell r="A35">
            <v>57028</v>
          </cell>
          <cell r="B35" t="str">
            <v>VALOR FARRERA AUTOMOTRIZ S DE RL DE CV</v>
          </cell>
        </row>
        <row r="36">
          <cell r="A36">
            <v>57029</v>
          </cell>
          <cell r="B36" t="str">
            <v>AUTOMOTRIZ OAXACA DE ANTE</v>
          </cell>
        </row>
        <row r="37">
          <cell r="A37">
            <v>57030</v>
          </cell>
          <cell r="B37" t="str">
            <v>OZ AUTOMOTRIZ DE COLIMA,</v>
          </cell>
        </row>
        <row r="38">
          <cell r="A38">
            <v>57031</v>
          </cell>
          <cell r="B38" t="str">
            <v>SAMURAI MOTORS, S. DE R.L</v>
          </cell>
        </row>
        <row r="39">
          <cell r="A39">
            <v>57032</v>
          </cell>
          <cell r="B39" t="str">
            <v>PURDY MOTOR MEXICO, S. DE</v>
          </cell>
        </row>
        <row r="40">
          <cell r="A40">
            <v>57033</v>
          </cell>
          <cell r="B40" t="str">
            <v>CAMINO DEL SOL AUTOMOTRIZ</v>
          </cell>
        </row>
        <row r="41">
          <cell r="A41">
            <v>57034</v>
          </cell>
          <cell r="B41" t="str">
            <v>VALOR MOTRIZ S DE RL DE CV</v>
          </cell>
        </row>
        <row r="42">
          <cell r="A42">
            <v>57035</v>
          </cell>
          <cell r="B42" t="str">
            <v>DECADA COATZACOALCOS, S.</v>
          </cell>
        </row>
        <row r="43">
          <cell r="A43">
            <v>57036</v>
          </cell>
          <cell r="B43" t="str">
            <v>AUTOMOTRIZ TOY DEL SURESTE S DE RL DE CV - SUC. CANCUN</v>
          </cell>
        </row>
        <row r="44">
          <cell r="A44">
            <v>57037</v>
          </cell>
          <cell r="B44" t="str">
            <v>AUTOMOTRIZ TOY, S.A DE C.</v>
          </cell>
        </row>
        <row r="45">
          <cell r="A45">
            <v>57038</v>
          </cell>
          <cell r="B45" t="str">
            <v>TOYOCOAPA, S. DE R.L. DE C.V.</v>
          </cell>
        </row>
        <row r="46">
          <cell r="A46">
            <v>57039</v>
          </cell>
          <cell r="B46" t="str">
            <v>TOY MORELOS, S. DE R.L. D</v>
          </cell>
        </row>
        <row r="47">
          <cell r="A47">
            <v>57040</v>
          </cell>
          <cell r="B47" t="str">
            <v>ALECSA CELAYA, S. DE R.L.</v>
          </cell>
        </row>
        <row r="48">
          <cell r="A48">
            <v>57041</v>
          </cell>
          <cell r="B48" t="str">
            <v>VALOR MOTRIZ S DE RL DE CV</v>
          </cell>
        </row>
        <row r="49">
          <cell r="A49">
            <v>57042</v>
          </cell>
          <cell r="B49" t="str">
            <v>DURANGO AUTOMOTORES, S. D</v>
          </cell>
        </row>
        <row r="50">
          <cell r="A50">
            <v>57043</v>
          </cell>
          <cell r="B50" t="str">
            <v>CALIDAD DE CAMPECHE, S. D</v>
          </cell>
        </row>
        <row r="51">
          <cell r="A51">
            <v>57044</v>
          </cell>
          <cell r="B51" t="str">
            <v>PREMIER DE ORIENTE MAZATLAN S. DE R.L. DE C.V.</v>
          </cell>
        </row>
        <row r="52">
          <cell r="A52">
            <v>57045</v>
          </cell>
          <cell r="B52" t="str">
            <v>PROMOTORA AUTOMOTRIZ IRAPUATO S. DE R.L. DE C.V.</v>
          </cell>
        </row>
        <row r="53">
          <cell r="A53">
            <v>57046</v>
          </cell>
          <cell r="B53" t="str">
            <v>CEVER LOMAS VERDES, S. DE R.L. DE C.V.</v>
          </cell>
        </row>
        <row r="54">
          <cell r="A54">
            <v>57047</v>
          </cell>
          <cell r="B54" t="str">
            <v>SAMURAI MOTORS XALAPA, S. DE R.L. DE C.V.</v>
          </cell>
        </row>
        <row r="55">
          <cell r="A55">
            <v>57048</v>
          </cell>
          <cell r="B55" t="str">
            <v>MEGAMOTORS NIPPON, S. DE</v>
          </cell>
        </row>
        <row r="56">
          <cell r="A56">
            <v>57049</v>
          </cell>
          <cell r="B56" t="str">
            <v>CCD AUTOSALES PUERTO VALL</v>
          </cell>
        </row>
        <row r="57">
          <cell r="A57">
            <v>57050</v>
          </cell>
          <cell r="B57" t="str">
            <v>TOYOMOTORS DE POLANCO S DE R.L. DE C.V.</v>
          </cell>
        </row>
        <row r="58">
          <cell r="A58">
            <v>57051</v>
          </cell>
          <cell r="B58" t="str">
            <v>AUTOMOTRIZ MEXICALI, S DE</v>
          </cell>
        </row>
        <row r="59">
          <cell r="A59">
            <v>57052</v>
          </cell>
          <cell r="B59" t="str">
            <v>CAMINO DEL SOL AUTOMOTRIZ DE TIJUANA, S DE RL DE C</v>
          </cell>
        </row>
        <row r="60">
          <cell r="A60">
            <v>57053</v>
          </cell>
          <cell r="B60" t="str">
            <v>BAQUI AUTOMOTRIZ, S DE RL</v>
          </cell>
        </row>
        <row r="61">
          <cell r="A61">
            <v>57054</v>
          </cell>
          <cell r="B61" t="str">
            <v>VALOR FARRERA AUTOMOTRIZ S DE RL DE CV</v>
          </cell>
        </row>
        <row r="62">
          <cell r="A62">
            <v>57055</v>
          </cell>
          <cell r="B62" t="str">
            <v>GRUPO PENINSULA MOTORS S</v>
          </cell>
        </row>
        <row r="63">
          <cell r="A63">
            <v>57058</v>
          </cell>
          <cell r="B63" t="str">
            <v>PURDY MOTOR MEXICO, S. DE RL</v>
          </cell>
        </row>
        <row r="64">
          <cell r="A64">
            <v>57600</v>
          </cell>
          <cell r="B64" t="str">
            <v>PREMIER DE ORIENTE, S. DE R.L. DE C.V.</v>
          </cell>
        </row>
        <row r="65">
          <cell r="A65">
            <v>57601</v>
          </cell>
          <cell r="B65" t="str">
            <v>UA DE MONTERREY, S. DE R</v>
          </cell>
        </row>
        <row r="66">
          <cell r="A66">
            <v>57602</v>
          </cell>
          <cell r="B66" t="str">
            <v>VALOR MOTRIZ, S. DE R.L.</v>
          </cell>
        </row>
        <row r="67">
          <cell r="A67">
            <v>57603</v>
          </cell>
          <cell r="B67" t="str">
            <v>BAQUI AUTOMOTRIZ, S. DE R</v>
          </cell>
        </row>
        <row r="68">
          <cell r="A68">
            <v>57604</v>
          </cell>
          <cell r="B68" t="str">
            <v>DALTON AUTOMOTRIZ, S. DE</v>
          </cell>
        </row>
        <row r="69">
          <cell r="A69">
            <v>57605</v>
          </cell>
          <cell r="B69" t="str">
            <v>OZ AUTOMOTRIZ, S DE RL DE</v>
          </cell>
        </row>
        <row r="70">
          <cell r="A70">
            <v>57606</v>
          </cell>
          <cell r="B70" t="str">
            <v>AUTOMOTRIZ OAXACA DE ANTE</v>
          </cell>
        </row>
        <row r="71">
          <cell r="A71">
            <v>57607</v>
          </cell>
          <cell r="B71" t="str">
            <v>LIDERAZGO AUTOMOTRIZ DE P</v>
          </cell>
        </row>
        <row r="72">
          <cell r="A72">
            <v>57608</v>
          </cell>
          <cell r="B72" t="str">
            <v>AUTOMOVILES VALLEJO, S DE</v>
          </cell>
        </row>
        <row r="73">
          <cell r="A73">
            <v>57609</v>
          </cell>
          <cell r="B73" t="str">
            <v xml:space="preserve">GRUPO PENINSULA MOTORS S DE RL DE CV </v>
          </cell>
        </row>
        <row r="74">
          <cell r="A74">
            <v>57610</v>
          </cell>
          <cell r="B74" t="str">
            <v>AUTOMOTRIZ TOY SA DE CV</v>
          </cell>
        </row>
        <row r="75">
          <cell r="A75">
            <v>80003</v>
          </cell>
          <cell r="B75" t="str">
            <v>GRUPO HINUX S. A. P. I DE</v>
          </cell>
        </row>
        <row r="76">
          <cell r="A76">
            <v>80004</v>
          </cell>
          <cell r="B76" t="str">
            <v>ALECSA CAMIONES Y AUTOBUS</v>
          </cell>
        </row>
        <row r="77">
          <cell r="A77">
            <v>80005</v>
          </cell>
          <cell r="B77" t="str">
            <v>TOYOCAMIONES, S DE R.L DE</v>
          </cell>
        </row>
        <row r="78">
          <cell r="A78">
            <v>80008</v>
          </cell>
          <cell r="B78" t="str">
            <v>SOLANA CAMIONES S DE RL D</v>
          </cell>
        </row>
        <row r="79">
          <cell r="A79">
            <v>80009</v>
          </cell>
          <cell r="B79" t="str">
            <v>CAMIONES TOLLOCAN, S.A DE</v>
          </cell>
        </row>
        <row r="80">
          <cell r="A80">
            <v>80011</v>
          </cell>
          <cell r="B80" t="str">
            <v>MARBE MOTORS DEL SURESTE,</v>
          </cell>
        </row>
        <row r="81">
          <cell r="A81">
            <v>80012</v>
          </cell>
          <cell r="B81" t="str">
            <v>DISTRIBUIDORA DE CAMIONES</v>
          </cell>
        </row>
        <row r="82">
          <cell r="A82">
            <v>80013</v>
          </cell>
          <cell r="B82" t="str">
            <v>PURDY CODACA MOTORS MEXIC</v>
          </cell>
        </row>
        <row r="83">
          <cell r="A83">
            <v>80014</v>
          </cell>
          <cell r="B83" t="str">
            <v>CAMIONES PERFECTOS, S.A D</v>
          </cell>
        </row>
        <row r="84">
          <cell r="A84">
            <v>80016</v>
          </cell>
          <cell r="B84" t="str">
            <v>CAMIONES SELECTOS S DE RL DE CV</v>
          </cell>
        </row>
        <row r="85">
          <cell r="A85">
            <v>80017</v>
          </cell>
          <cell r="B85" t="str">
            <v>CAMIONES PREMIER DE NOROESTE S.A. DE C.V.</v>
          </cell>
        </row>
        <row r="86">
          <cell r="A86">
            <v>80018</v>
          </cell>
          <cell r="B86" t="str">
            <v>SISTEMAS Y EQUIPOS DE TRA</v>
          </cell>
        </row>
        <row r="87">
          <cell r="A87">
            <v>80019</v>
          </cell>
          <cell r="B87" t="str">
            <v>CORPORATIVO DE CAMIONES PENINSULA S.A. DE C.V.</v>
          </cell>
        </row>
        <row r="88">
          <cell r="A88">
            <v>80020</v>
          </cell>
          <cell r="B88" t="str">
            <v>CAMIONES TRIANA DE AGUASCALIENTES, S.A DE C.V</v>
          </cell>
        </row>
        <row r="89">
          <cell r="A89">
            <v>80021</v>
          </cell>
          <cell r="B89" t="str">
            <v>MUREMI CAMIONES SA DE CV</v>
          </cell>
        </row>
        <row r="90">
          <cell r="A90">
            <v>80022</v>
          </cell>
          <cell r="B90" t="str">
            <v>CAMIONES EVOLUCION CHIHUAHUA S.A. DE C.V.</v>
          </cell>
        </row>
        <row r="91">
          <cell r="A91">
            <v>80024</v>
          </cell>
          <cell r="B91" t="str">
            <v>CAMIONES CUAUTLI SA DE CV</v>
          </cell>
        </row>
        <row r="92">
          <cell r="A92">
            <v>80026</v>
          </cell>
          <cell r="B92" t="str">
            <v>FARRERA DEL GOLFO S.A. DE C.V.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T10"/>
  <sheetViews>
    <sheetView topLeftCell="H1" workbookViewId="0">
      <selection activeCell="P10" sqref="P10"/>
    </sheetView>
  </sheetViews>
  <sheetFormatPr baseColWidth="10" defaultColWidth="10" defaultRowHeight="15"/>
  <cols>
    <col min="1" max="1" width="6.5703125" style="11" bestFit="1" customWidth="1"/>
    <col min="2" max="2" width="30.7109375" style="1" bestFit="1" customWidth="1"/>
    <col min="3" max="3" width="7.85546875" style="1" bestFit="1" customWidth="1"/>
    <col min="4" max="4" width="10.5703125" style="1" bestFit="1" customWidth="1"/>
    <col min="5" max="5" width="11.28515625" style="1" bestFit="1" customWidth="1"/>
    <col min="6" max="6" width="10.140625" style="1" bestFit="1" customWidth="1"/>
    <col min="7" max="7" width="44.7109375" style="1" bestFit="1" customWidth="1"/>
    <col min="8" max="8" width="12.7109375" style="1" bestFit="1" customWidth="1"/>
    <col min="9" max="9" width="10.140625" style="1" bestFit="1" customWidth="1"/>
    <col min="10" max="10" width="10.28515625" style="1" bestFit="1" customWidth="1"/>
    <col min="11" max="11" width="10" style="1" bestFit="1" customWidth="1"/>
    <col min="12" max="12" width="9" style="8" bestFit="1" customWidth="1"/>
    <col min="13" max="13" width="11.28515625" style="8" bestFit="1" customWidth="1"/>
    <col min="14" max="14" width="8.140625" style="8" bestFit="1" customWidth="1"/>
    <col min="15" max="15" width="5.7109375" style="8" bestFit="1" customWidth="1"/>
    <col min="16" max="16" width="24.42578125" style="8" bestFit="1" customWidth="1"/>
    <col min="17" max="17" width="10" style="7" customWidth="1"/>
    <col min="18" max="18" width="12.42578125" style="8" bestFit="1" customWidth="1"/>
    <col min="19" max="19" width="11" style="8" bestFit="1" customWidth="1"/>
    <col min="20" max="20" width="12.42578125" style="8" bestFit="1" customWidth="1"/>
    <col min="21" max="16384" width="10" style="1"/>
  </cols>
  <sheetData>
    <row r="4" spans="1:20" s="33" customFormat="1" ht="14.25">
      <c r="A4" s="31"/>
      <c r="B4" s="31"/>
      <c r="C4" s="31"/>
      <c r="D4" s="31"/>
      <c r="E4" s="32"/>
      <c r="F4" s="32"/>
      <c r="G4" s="31"/>
      <c r="H4" s="31"/>
      <c r="I4" s="32"/>
      <c r="J4" s="31"/>
      <c r="K4" s="74" t="s">
        <v>90</v>
      </c>
      <c r="L4" s="75"/>
      <c r="M4" s="76"/>
      <c r="O4" s="31"/>
      <c r="P4" s="34"/>
      <c r="Q4" s="31"/>
    </row>
    <row r="5" spans="1:20" s="33" customFormat="1" ht="14.25">
      <c r="A5" s="35" t="s">
        <v>90</v>
      </c>
      <c r="B5" s="35" t="s">
        <v>46</v>
      </c>
      <c r="C5" s="35" t="s">
        <v>91</v>
      </c>
      <c r="D5" s="36" t="s">
        <v>92</v>
      </c>
      <c r="E5" s="36" t="s">
        <v>93</v>
      </c>
      <c r="F5" s="35" t="s">
        <v>94</v>
      </c>
      <c r="G5" s="35" t="s">
        <v>95</v>
      </c>
      <c r="H5" s="36" t="s">
        <v>96</v>
      </c>
      <c r="I5" s="35" t="s">
        <v>97</v>
      </c>
      <c r="J5" s="35" t="s">
        <v>98</v>
      </c>
      <c r="K5" s="37" t="s">
        <v>99</v>
      </c>
      <c r="L5" s="37" t="s">
        <v>100</v>
      </c>
      <c r="M5" s="37" t="s">
        <v>101</v>
      </c>
      <c r="N5" s="35" t="s">
        <v>102</v>
      </c>
      <c r="O5" s="35" t="s">
        <v>49</v>
      </c>
      <c r="P5" s="35" t="s">
        <v>103</v>
      </c>
    </row>
    <row r="6" spans="1:20" s="49" customFormat="1" ht="14.25" customHeight="1">
      <c r="A6" s="38">
        <v>57040</v>
      </c>
      <c r="B6" s="39" t="s">
        <v>25</v>
      </c>
      <c r="C6" s="40">
        <v>20500568</v>
      </c>
      <c r="D6" s="41">
        <v>40863</v>
      </c>
      <c r="E6" s="41">
        <v>42705</v>
      </c>
      <c r="F6" s="42" t="s">
        <v>104</v>
      </c>
      <c r="G6" s="43" t="s">
        <v>105</v>
      </c>
      <c r="H6" s="44">
        <v>41795</v>
      </c>
      <c r="I6" s="45">
        <v>-17386.04</v>
      </c>
      <c r="J6" s="46">
        <v>-20167.806400000001</v>
      </c>
      <c r="K6" s="46">
        <v>-3998.7892000000002</v>
      </c>
      <c r="L6" s="46">
        <v>-639.80627200000004</v>
      </c>
      <c r="M6" s="46">
        <v>-4638.595472</v>
      </c>
      <c r="N6" s="47" t="s">
        <v>106</v>
      </c>
      <c r="O6" s="47" t="s">
        <v>107</v>
      </c>
      <c r="P6" s="42" t="s">
        <v>108</v>
      </c>
      <c r="Q6" s="48"/>
      <c r="R6" s="33"/>
      <c r="S6" s="33"/>
      <c r="T6" s="33"/>
    </row>
    <row r="7" spans="1:20" s="49" customFormat="1" ht="14.25" customHeight="1">
      <c r="A7" s="38">
        <v>57040</v>
      </c>
      <c r="B7" s="39" t="s">
        <v>25</v>
      </c>
      <c r="C7" s="40">
        <v>20220759</v>
      </c>
      <c r="D7" s="41">
        <v>40787</v>
      </c>
      <c r="E7" s="41">
        <v>42263</v>
      </c>
      <c r="F7" s="42" t="s">
        <v>109</v>
      </c>
      <c r="G7" s="43" t="s">
        <v>110</v>
      </c>
      <c r="H7" s="44">
        <v>41792</v>
      </c>
      <c r="I7" s="45">
        <v>-8514.59</v>
      </c>
      <c r="J7" s="46">
        <v>-9876.9243999999999</v>
      </c>
      <c r="K7" s="46">
        <v>-1958.3557000000001</v>
      </c>
      <c r="L7" s="46">
        <v>-313.33691200000004</v>
      </c>
      <c r="M7" s="46">
        <v>-2271.6926120000003</v>
      </c>
      <c r="N7" s="47" t="s">
        <v>106</v>
      </c>
      <c r="O7" s="47" t="s">
        <v>107</v>
      </c>
      <c r="P7" s="42" t="s">
        <v>108</v>
      </c>
      <c r="Q7" s="48"/>
      <c r="R7" s="48"/>
      <c r="S7" s="33"/>
    </row>
    <row r="8" spans="1:20" s="49" customFormat="1" ht="14.25" customHeight="1">
      <c r="A8" s="38">
        <v>57040</v>
      </c>
      <c r="B8" s="39" t="s">
        <v>25</v>
      </c>
      <c r="C8" s="40">
        <v>20219685</v>
      </c>
      <c r="D8" s="41">
        <v>40741</v>
      </c>
      <c r="E8" s="41">
        <v>42217</v>
      </c>
      <c r="F8" s="42" t="s">
        <v>111</v>
      </c>
      <c r="G8" s="43" t="s">
        <v>112</v>
      </c>
      <c r="H8" s="44">
        <v>41794</v>
      </c>
      <c r="I8" s="45">
        <v>-8161.34</v>
      </c>
      <c r="J8" s="46">
        <v>-9467.1543999999994</v>
      </c>
      <c r="K8" s="46">
        <v>-1877.1082000000001</v>
      </c>
      <c r="L8" s="46">
        <v>-300.33731200000005</v>
      </c>
      <c r="M8" s="46">
        <v>-2177.4455120000002</v>
      </c>
      <c r="N8" s="47" t="s">
        <v>106</v>
      </c>
      <c r="O8" s="47" t="s">
        <v>107</v>
      </c>
      <c r="P8" s="42" t="s">
        <v>108</v>
      </c>
      <c r="Q8" s="48"/>
      <c r="R8" s="48"/>
    </row>
    <row r="9" spans="1:20" s="49" customFormat="1" ht="14.25" customHeight="1">
      <c r="A9" s="50">
        <v>57040</v>
      </c>
      <c r="B9" s="51" t="s">
        <v>25</v>
      </c>
      <c r="C9" s="40">
        <v>22082414</v>
      </c>
      <c r="D9" s="41">
        <v>41229</v>
      </c>
      <c r="E9" s="41">
        <v>42705</v>
      </c>
      <c r="F9" s="52" t="s">
        <v>113</v>
      </c>
      <c r="G9" s="43" t="s">
        <v>114</v>
      </c>
      <c r="H9" s="44">
        <v>41792</v>
      </c>
      <c r="I9" s="45">
        <v>-20889.29</v>
      </c>
      <c r="J9" s="46">
        <v>-24231.576399999998</v>
      </c>
      <c r="K9" s="46">
        <v>-4804.5367000000006</v>
      </c>
      <c r="L9" s="46">
        <v>-768.72587200000009</v>
      </c>
      <c r="M9" s="46">
        <v>-5573.2625720000005</v>
      </c>
      <c r="N9" s="47" t="s">
        <v>106</v>
      </c>
      <c r="O9" s="47" t="s">
        <v>107</v>
      </c>
      <c r="P9" s="42" t="s">
        <v>108</v>
      </c>
      <c r="Q9" s="48"/>
      <c r="R9" s="48"/>
      <c r="S9" s="33"/>
      <c r="T9" s="33"/>
    </row>
    <row r="10" spans="1:20">
      <c r="K10" s="53">
        <f>SUM(K6:K9)</f>
        <v>-12638.7898</v>
      </c>
      <c r="L10" s="54">
        <f>SUM(L6:L9)</f>
        <v>-2022.2063680000001</v>
      </c>
      <c r="M10" s="54">
        <f>SUM(M6:M9)</f>
        <v>-14660.996168000001</v>
      </c>
    </row>
  </sheetData>
  <mergeCells count="1">
    <mergeCell ref="K4:M4"/>
  </mergeCells>
  <phoneticPr fontId="17" type="noConversion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3"/>
  <sheetViews>
    <sheetView topLeftCell="M1" workbookViewId="0">
      <selection activeCell="U18" sqref="U18"/>
    </sheetView>
  </sheetViews>
  <sheetFormatPr baseColWidth="10" defaultRowHeight="15"/>
  <cols>
    <col min="1" max="1" width="10.28515625" style="18" bestFit="1" customWidth="1"/>
    <col min="2" max="2" width="58.140625" bestFit="1" customWidth="1"/>
    <col min="3" max="3" width="14.5703125" bestFit="1" customWidth="1"/>
    <col min="4" max="4" width="11.140625" bestFit="1" customWidth="1"/>
    <col min="5" max="5" width="14.28515625" bestFit="1" customWidth="1"/>
    <col min="6" max="6" width="13.140625" bestFit="1" customWidth="1"/>
    <col min="7" max="7" width="13.5703125" bestFit="1" customWidth="1"/>
    <col min="8" max="8" width="12.28515625" bestFit="1" customWidth="1"/>
    <col min="9" max="9" width="39" bestFit="1" customWidth="1"/>
    <col min="10" max="10" width="8" bestFit="1" customWidth="1"/>
    <col min="11" max="11" width="19.5703125" bestFit="1" customWidth="1"/>
    <col min="12" max="12" width="66.7109375" bestFit="1" customWidth="1"/>
    <col min="13" max="13" width="18.85546875" style="7" bestFit="1" customWidth="1"/>
    <col min="14" max="14" width="16.140625" style="7" bestFit="1" customWidth="1"/>
    <col min="15" max="15" width="15.85546875" style="7" bestFit="1" customWidth="1"/>
    <col min="16" max="16" width="11.28515625" style="7" bestFit="1" customWidth="1"/>
    <col min="17" max="17" width="19.7109375" style="7" bestFit="1" customWidth="1"/>
    <col min="18" max="18" width="11.42578125" style="7"/>
    <col min="19" max="20" width="13.140625" style="7" bestFit="1" customWidth="1"/>
    <col min="21" max="21" width="14.140625" style="7" bestFit="1" customWidth="1"/>
  </cols>
  <sheetData>
    <row r="1" spans="1:23">
      <c r="A1" s="4" t="s">
        <v>0</v>
      </c>
      <c r="B1" s="21" t="s">
        <v>1</v>
      </c>
      <c r="C1" s="24" t="s">
        <v>87</v>
      </c>
      <c r="D1" s="22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S1" s="19" t="s">
        <v>16</v>
      </c>
      <c r="T1" s="19" t="s">
        <v>17</v>
      </c>
      <c r="U1" s="19" t="s">
        <v>18</v>
      </c>
    </row>
    <row r="2" spans="1:23">
      <c r="A2" s="17">
        <v>57040</v>
      </c>
      <c r="B2" s="6" t="s">
        <v>25</v>
      </c>
      <c r="C2" s="25" t="s">
        <v>86</v>
      </c>
      <c r="D2" s="23" t="s">
        <v>26</v>
      </c>
      <c r="E2" s="2" t="s">
        <v>27</v>
      </c>
      <c r="F2" s="3">
        <v>41836</v>
      </c>
      <c r="G2" s="3">
        <v>43662</v>
      </c>
      <c r="H2" s="2" t="s">
        <v>19</v>
      </c>
      <c r="I2" s="2" t="s">
        <v>20</v>
      </c>
      <c r="J2" s="2">
        <v>2014</v>
      </c>
      <c r="K2" s="2" t="s">
        <v>28</v>
      </c>
      <c r="L2" s="2" t="s">
        <v>29</v>
      </c>
      <c r="M2" s="20">
        <v>44851.519999999997</v>
      </c>
      <c r="N2" s="20">
        <v>0</v>
      </c>
      <c r="O2" s="20">
        <v>400</v>
      </c>
      <c r="P2" s="20">
        <v>7240.24</v>
      </c>
      <c r="Q2" s="20">
        <v>52491.76</v>
      </c>
      <c r="S2" s="20">
        <v>10315.85</v>
      </c>
      <c r="T2" s="20">
        <v>1650.54</v>
      </c>
      <c r="U2" s="20">
        <v>11966.39</v>
      </c>
    </row>
    <row r="3" spans="1:23">
      <c r="A3" s="17">
        <v>57040</v>
      </c>
      <c r="B3" s="6" t="s">
        <v>25</v>
      </c>
      <c r="C3" s="25" t="s">
        <v>86</v>
      </c>
      <c r="D3" s="23" t="s">
        <v>30</v>
      </c>
      <c r="E3" s="2" t="s">
        <v>31</v>
      </c>
      <c r="F3" s="3">
        <v>41852</v>
      </c>
      <c r="G3" s="3">
        <v>43313</v>
      </c>
      <c r="H3" s="2" t="s">
        <v>19</v>
      </c>
      <c r="I3" s="2" t="s">
        <v>24</v>
      </c>
      <c r="J3" s="2">
        <v>2014</v>
      </c>
      <c r="K3" s="2" t="s">
        <v>32</v>
      </c>
      <c r="L3" s="2" t="s">
        <v>33</v>
      </c>
      <c r="M3" s="20">
        <v>37412.449999999997</v>
      </c>
      <c r="N3" s="20">
        <v>0</v>
      </c>
      <c r="O3" s="20">
        <v>400</v>
      </c>
      <c r="P3" s="20">
        <v>6049.99</v>
      </c>
      <c r="Q3" s="20">
        <v>43862.45</v>
      </c>
      <c r="S3" s="20">
        <v>8604.86</v>
      </c>
      <c r="T3" s="20">
        <v>1376.78</v>
      </c>
      <c r="U3" s="20">
        <v>9981.64</v>
      </c>
    </row>
    <row r="4" spans="1:23">
      <c r="A4" s="17">
        <v>57040</v>
      </c>
      <c r="B4" s="6" t="s">
        <v>25</v>
      </c>
      <c r="C4" s="25" t="s">
        <v>86</v>
      </c>
      <c r="D4" s="23" t="s">
        <v>34</v>
      </c>
      <c r="E4" s="2" t="s">
        <v>35</v>
      </c>
      <c r="F4" s="3">
        <v>41852</v>
      </c>
      <c r="G4" s="3">
        <v>42583</v>
      </c>
      <c r="H4" s="2" t="s">
        <v>19</v>
      </c>
      <c r="I4" s="2" t="s">
        <v>21</v>
      </c>
      <c r="J4" s="2">
        <v>2014</v>
      </c>
      <c r="K4" s="2" t="s">
        <v>36</v>
      </c>
      <c r="L4" s="2" t="s">
        <v>37</v>
      </c>
      <c r="M4" s="20">
        <v>17182.43</v>
      </c>
      <c r="N4" s="20">
        <v>0</v>
      </c>
      <c r="O4" s="20">
        <v>400</v>
      </c>
      <c r="P4" s="20">
        <v>2813.19</v>
      </c>
      <c r="Q4" s="20">
        <v>20395.62</v>
      </c>
      <c r="S4" s="20">
        <v>3951.96</v>
      </c>
      <c r="T4" s="20">
        <v>632.30999999999995</v>
      </c>
      <c r="U4" s="20">
        <v>4584.2700000000004</v>
      </c>
    </row>
    <row r="5" spans="1:23">
      <c r="A5" s="17">
        <v>57040</v>
      </c>
      <c r="B5" s="6" t="s">
        <v>25</v>
      </c>
      <c r="C5" s="25" t="s">
        <v>86</v>
      </c>
      <c r="D5" s="23" t="s">
        <v>38</v>
      </c>
      <c r="E5" s="2" t="s">
        <v>39</v>
      </c>
      <c r="F5" s="3">
        <v>41852</v>
      </c>
      <c r="G5" s="3">
        <v>43313</v>
      </c>
      <c r="H5" s="2" t="s">
        <v>19</v>
      </c>
      <c r="I5" s="2" t="s">
        <v>23</v>
      </c>
      <c r="J5" s="2">
        <v>2014</v>
      </c>
      <c r="K5" s="2" t="s">
        <v>40</v>
      </c>
      <c r="L5" s="2" t="s">
        <v>41</v>
      </c>
      <c r="M5" s="20">
        <v>49307.43</v>
      </c>
      <c r="N5" s="20">
        <v>0</v>
      </c>
      <c r="O5" s="20">
        <v>400</v>
      </c>
      <c r="P5" s="20">
        <v>7953.19</v>
      </c>
      <c r="Q5" s="20">
        <v>57660.61</v>
      </c>
      <c r="S5" s="20">
        <v>11340.71</v>
      </c>
      <c r="T5" s="20">
        <v>1814.51</v>
      </c>
      <c r="U5" s="20">
        <v>13155.22</v>
      </c>
    </row>
    <row r="6" spans="1:23">
      <c r="A6" s="17">
        <v>57040</v>
      </c>
      <c r="B6" s="6" t="s">
        <v>25</v>
      </c>
      <c r="C6" s="25" t="s">
        <v>86</v>
      </c>
      <c r="D6" s="23" t="s">
        <v>42</v>
      </c>
      <c r="E6" s="2" t="s">
        <v>43</v>
      </c>
      <c r="F6" s="3">
        <v>41852</v>
      </c>
      <c r="G6" s="3">
        <v>43678</v>
      </c>
      <c r="H6" s="2" t="s">
        <v>19</v>
      </c>
      <c r="I6" s="2" t="s">
        <v>22</v>
      </c>
      <c r="J6" s="2">
        <v>2014</v>
      </c>
      <c r="K6" s="2" t="s">
        <v>44</v>
      </c>
      <c r="L6" s="2" t="s">
        <v>45</v>
      </c>
      <c r="M6" s="20">
        <v>30829.87</v>
      </c>
      <c r="N6" s="20">
        <v>0</v>
      </c>
      <c r="O6" s="20">
        <v>400</v>
      </c>
      <c r="P6" s="20">
        <v>4996.78</v>
      </c>
      <c r="Q6" s="20">
        <v>36226.65</v>
      </c>
      <c r="S6" s="20">
        <v>7090.87</v>
      </c>
      <c r="T6" s="20">
        <v>1134.54</v>
      </c>
      <c r="U6" s="20">
        <v>8225.41</v>
      </c>
    </row>
    <row r="7" spans="1:23">
      <c r="A7" s="17">
        <v>57040</v>
      </c>
      <c r="B7" s="6" t="s">
        <v>25</v>
      </c>
      <c r="C7" s="26" t="s">
        <v>88</v>
      </c>
      <c r="D7" s="23" t="s">
        <v>26</v>
      </c>
      <c r="E7" s="2" t="s">
        <v>27</v>
      </c>
      <c r="F7" s="3">
        <v>41836</v>
      </c>
      <c r="G7" s="3">
        <v>43662</v>
      </c>
      <c r="H7" s="2" t="s">
        <v>19</v>
      </c>
      <c r="I7" s="2" t="s">
        <v>20</v>
      </c>
      <c r="J7" s="2">
        <v>2014</v>
      </c>
      <c r="K7" s="2" t="s">
        <v>28</v>
      </c>
      <c r="L7" s="2" t="s">
        <v>29</v>
      </c>
      <c r="M7" s="20">
        <v>44851.519999999997</v>
      </c>
      <c r="N7" s="20">
        <v>0</v>
      </c>
      <c r="O7" s="20">
        <v>400</v>
      </c>
      <c r="P7" s="20">
        <v>7240.24</v>
      </c>
      <c r="Q7" s="20">
        <v>52491.76</v>
      </c>
      <c r="S7" s="20">
        <v>300</v>
      </c>
      <c r="T7" s="20">
        <f>S7*0.16</f>
        <v>48</v>
      </c>
      <c r="U7" s="20">
        <f>S7+T7</f>
        <v>348</v>
      </c>
      <c r="W7" s="5"/>
    </row>
    <row r="8" spans="1:23">
      <c r="A8" s="17">
        <v>57040</v>
      </c>
      <c r="B8" s="6" t="s">
        <v>25</v>
      </c>
      <c r="C8" s="26" t="s">
        <v>88</v>
      </c>
      <c r="D8" s="23" t="s">
        <v>30</v>
      </c>
      <c r="E8" s="2" t="s">
        <v>31</v>
      </c>
      <c r="F8" s="3">
        <v>41852</v>
      </c>
      <c r="G8" s="3">
        <v>43313</v>
      </c>
      <c r="H8" s="2" t="s">
        <v>19</v>
      </c>
      <c r="I8" s="2" t="s">
        <v>24</v>
      </c>
      <c r="J8" s="2">
        <v>2014</v>
      </c>
      <c r="K8" s="2" t="s">
        <v>32</v>
      </c>
      <c r="L8" s="2" t="s">
        <v>33</v>
      </c>
      <c r="M8" s="20">
        <v>37412.449999999997</v>
      </c>
      <c r="N8" s="20">
        <v>0</v>
      </c>
      <c r="O8" s="20">
        <v>400</v>
      </c>
      <c r="P8" s="20">
        <v>6049.99</v>
      </c>
      <c r="Q8" s="20">
        <v>43862.45</v>
      </c>
      <c r="S8" s="20">
        <v>300</v>
      </c>
      <c r="T8" s="20">
        <f>S8*0.16</f>
        <v>48</v>
      </c>
      <c r="U8" s="20">
        <f>S8+T8</f>
        <v>348</v>
      </c>
      <c r="W8" s="5"/>
    </row>
    <row r="9" spans="1:23">
      <c r="A9" s="17">
        <v>57040</v>
      </c>
      <c r="B9" s="6" t="s">
        <v>25</v>
      </c>
      <c r="C9" s="26" t="s">
        <v>88</v>
      </c>
      <c r="D9" s="23" t="s">
        <v>34</v>
      </c>
      <c r="E9" s="2" t="s">
        <v>35</v>
      </c>
      <c r="F9" s="3">
        <v>41852</v>
      </c>
      <c r="G9" s="3">
        <v>42583</v>
      </c>
      <c r="H9" s="2" t="s">
        <v>19</v>
      </c>
      <c r="I9" s="2" t="s">
        <v>21</v>
      </c>
      <c r="J9" s="2">
        <v>2014</v>
      </c>
      <c r="K9" s="2" t="s">
        <v>36</v>
      </c>
      <c r="L9" s="2" t="s">
        <v>37</v>
      </c>
      <c r="M9" s="20">
        <v>17182.43</v>
      </c>
      <c r="N9" s="20">
        <v>0</v>
      </c>
      <c r="O9" s="20">
        <v>400</v>
      </c>
      <c r="P9" s="20">
        <v>2813.19</v>
      </c>
      <c r="Q9" s="20">
        <v>20395.62</v>
      </c>
      <c r="S9" s="20">
        <v>300</v>
      </c>
      <c r="T9" s="20">
        <f>S9*0.16</f>
        <v>48</v>
      </c>
      <c r="U9" s="20">
        <f>S9+T9</f>
        <v>348</v>
      </c>
      <c r="W9" s="5"/>
    </row>
    <row r="10" spans="1:23">
      <c r="A10" s="17">
        <v>57040</v>
      </c>
      <c r="B10" s="6" t="s">
        <v>25</v>
      </c>
      <c r="C10" s="26" t="s">
        <v>88</v>
      </c>
      <c r="D10" s="23" t="s">
        <v>38</v>
      </c>
      <c r="E10" s="2" t="s">
        <v>39</v>
      </c>
      <c r="F10" s="3">
        <v>41852</v>
      </c>
      <c r="G10" s="3">
        <v>43313</v>
      </c>
      <c r="H10" s="2" t="s">
        <v>19</v>
      </c>
      <c r="I10" s="2" t="s">
        <v>23</v>
      </c>
      <c r="J10" s="2">
        <v>2014</v>
      </c>
      <c r="K10" s="2" t="s">
        <v>40</v>
      </c>
      <c r="L10" s="2" t="s">
        <v>41</v>
      </c>
      <c r="M10" s="20">
        <v>49307.43</v>
      </c>
      <c r="N10" s="20">
        <v>0</v>
      </c>
      <c r="O10" s="20">
        <v>400</v>
      </c>
      <c r="P10" s="20">
        <v>7953.19</v>
      </c>
      <c r="Q10" s="20">
        <v>57660.61</v>
      </c>
      <c r="S10" s="20">
        <v>300</v>
      </c>
      <c r="T10" s="20">
        <f>S10*0.16</f>
        <v>48</v>
      </c>
      <c r="U10" s="20">
        <f>S10+T10</f>
        <v>348</v>
      </c>
      <c r="W10" s="5"/>
    </row>
    <row r="11" spans="1:23">
      <c r="A11" s="17">
        <v>57040</v>
      </c>
      <c r="B11" s="6" t="s">
        <v>25</v>
      </c>
      <c r="C11" s="26" t="s">
        <v>88</v>
      </c>
      <c r="D11" s="23" t="s">
        <v>42</v>
      </c>
      <c r="E11" s="2" t="s">
        <v>43</v>
      </c>
      <c r="F11" s="3">
        <v>41852</v>
      </c>
      <c r="G11" s="3">
        <v>43678</v>
      </c>
      <c r="H11" s="2" t="s">
        <v>19</v>
      </c>
      <c r="I11" s="2" t="s">
        <v>22</v>
      </c>
      <c r="J11" s="2">
        <v>2014</v>
      </c>
      <c r="K11" s="2" t="s">
        <v>44</v>
      </c>
      <c r="L11" s="2" t="s">
        <v>45</v>
      </c>
      <c r="M11" s="20">
        <v>30829.87</v>
      </c>
      <c r="N11" s="20">
        <v>0</v>
      </c>
      <c r="O11" s="20">
        <v>400</v>
      </c>
      <c r="P11" s="20">
        <v>4996.78</v>
      </c>
      <c r="Q11" s="20">
        <v>36226.65</v>
      </c>
      <c r="S11" s="20">
        <v>300</v>
      </c>
      <c r="T11" s="20">
        <f>S11*0.16</f>
        <v>48</v>
      </c>
      <c r="U11" s="20">
        <f>S11+T11</f>
        <v>348</v>
      </c>
      <c r="W11" s="5"/>
    </row>
    <row r="12" spans="1:23">
      <c r="M12" s="10">
        <f>SUM(M2:M11)</f>
        <v>359167.39999999997</v>
      </c>
      <c r="N12" s="10"/>
      <c r="O12" s="10"/>
      <c r="P12" s="10"/>
      <c r="Q12" s="10">
        <f>SUM(Q2:Q11)</f>
        <v>421274.18</v>
      </c>
      <c r="S12" s="10">
        <f>SUM(S2:S11)</f>
        <v>42804.25</v>
      </c>
      <c r="T12" s="10">
        <f>SUM(T2:T11)</f>
        <v>6848.6799999999994</v>
      </c>
      <c r="U12" s="10">
        <f>SUM(U2:U11)</f>
        <v>49652.929999999993</v>
      </c>
    </row>
    <row r="13" spans="1:23">
      <c r="M13" s="10"/>
      <c r="N13" s="10"/>
      <c r="O13" s="10"/>
      <c r="P13" s="10"/>
      <c r="Q13" s="10"/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3"/>
  <sheetViews>
    <sheetView workbookViewId="0">
      <selection activeCell="G21" sqref="G21"/>
    </sheetView>
  </sheetViews>
  <sheetFormatPr baseColWidth="10" defaultColWidth="11.5703125" defaultRowHeight="12.75"/>
  <cols>
    <col min="1" max="1" width="7" style="1" bestFit="1" customWidth="1"/>
    <col min="2" max="2" width="20.7109375" style="1" customWidth="1"/>
    <col min="3" max="3" width="10.42578125" style="1" bestFit="1" customWidth="1"/>
    <col min="4" max="4" width="4.7109375" style="1" bestFit="1" customWidth="1"/>
    <col min="5" max="5" width="6.7109375" style="11" bestFit="1" customWidth="1"/>
    <col min="6" max="6" width="11" style="1" bestFit="1" customWidth="1"/>
    <col min="7" max="7" width="7" style="1" bestFit="1" customWidth="1"/>
    <col min="8" max="8" width="9" style="1" bestFit="1" customWidth="1"/>
    <col min="9" max="9" width="12.42578125" style="1" bestFit="1" customWidth="1"/>
    <col min="10" max="10" width="9" style="1" bestFit="1" customWidth="1"/>
    <col min="11" max="11" width="6.7109375" style="1" bestFit="1" customWidth="1"/>
    <col min="12" max="12" width="31.85546875" style="1" bestFit="1" customWidth="1"/>
    <col min="13" max="13" width="11" style="8" bestFit="1" customWidth="1"/>
    <col min="14" max="14" width="4.28515625" style="29" bestFit="1" customWidth="1"/>
    <col min="15" max="15" width="10" style="8" bestFit="1" customWidth="1"/>
    <col min="16" max="16" width="9.5703125" style="8" bestFit="1" customWidth="1"/>
    <col min="17" max="17" width="11" style="8" bestFit="1" customWidth="1"/>
    <col min="18" max="18" width="14.42578125" style="8" bestFit="1" customWidth="1"/>
    <col min="19" max="16384" width="11.5703125" style="1"/>
  </cols>
  <sheetData>
    <row r="1" spans="1:23">
      <c r="A1" s="12" t="s">
        <v>46</v>
      </c>
      <c r="B1" s="12" t="s">
        <v>47</v>
      </c>
      <c r="C1" s="12" t="s">
        <v>48</v>
      </c>
      <c r="D1" s="12" t="s">
        <v>49</v>
      </c>
      <c r="E1" s="12" t="s">
        <v>50</v>
      </c>
      <c r="F1" s="12" t="s">
        <v>51</v>
      </c>
      <c r="G1" s="13" t="s">
        <v>52</v>
      </c>
      <c r="H1" s="12" t="s">
        <v>53</v>
      </c>
      <c r="I1" s="14" t="s">
        <v>54</v>
      </c>
      <c r="J1" s="12" t="s">
        <v>55</v>
      </c>
      <c r="K1" s="12" t="s">
        <v>56</v>
      </c>
      <c r="L1" s="12" t="s">
        <v>57</v>
      </c>
      <c r="M1" s="15" t="s">
        <v>58</v>
      </c>
      <c r="N1" s="16" t="s">
        <v>59</v>
      </c>
      <c r="O1" s="15" t="s">
        <v>60</v>
      </c>
      <c r="P1" s="15" t="s">
        <v>61</v>
      </c>
      <c r="Q1" s="15" t="s">
        <v>62</v>
      </c>
      <c r="R1" s="15" t="s">
        <v>63</v>
      </c>
    </row>
    <row r="2" spans="1:23">
      <c r="A2" s="1">
        <v>57040</v>
      </c>
      <c r="B2" s="8" t="str">
        <f>+VLOOKUP(A2,[1]Facturación!$A$9:$B$92,2,0)</f>
        <v>ALECSA CELAYA, S. DE R.L.</v>
      </c>
      <c r="C2" s="28">
        <v>41822</v>
      </c>
      <c r="D2" s="28" t="s">
        <v>64</v>
      </c>
      <c r="E2" s="30" t="s">
        <v>65</v>
      </c>
      <c r="F2" s="1">
        <v>2670107664</v>
      </c>
      <c r="G2" s="1">
        <v>142743</v>
      </c>
      <c r="H2" s="1">
        <v>82127628</v>
      </c>
      <c r="I2" s="1" t="s">
        <v>66</v>
      </c>
      <c r="J2" s="1">
        <v>16855046</v>
      </c>
      <c r="K2" s="1">
        <v>18460</v>
      </c>
      <c r="L2" s="1" t="s">
        <v>67</v>
      </c>
      <c r="M2" s="8">
        <v>21365.3</v>
      </c>
      <c r="N2" s="29">
        <v>0.19</v>
      </c>
      <c r="O2" s="8">
        <v>4059.41</v>
      </c>
      <c r="P2" s="8">
        <v>649.51</v>
      </c>
      <c r="Q2" s="8">
        <v>0</v>
      </c>
      <c r="R2" s="8">
        <v>4708.92</v>
      </c>
    </row>
    <row r="3" spans="1:23">
      <c r="A3" s="1">
        <v>57040</v>
      </c>
      <c r="B3" s="8" t="str">
        <f>+VLOOKUP(A3,[1]Facturación!$A$9:$B$92,2,0)</f>
        <v>ALECSA CELAYA, S. DE R.L.</v>
      </c>
      <c r="C3" s="28">
        <v>41824</v>
      </c>
      <c r="D3" s="28" t="s">
        <v>64</v>
      </c>
      <c r="E3" s="30" t="s">
        <v>65</v>
      </c>
      <c r="F3" s="1">
        <v>2670124460</v>
      </c>
      <c r="G3" s="1">
        <v>108139</v>
      </c>
      <c r="H3" s="1">
        <v>82179710</v>
      </c>
      <c r="I3" s="1" t="s">
        <v>66</v>
      </c>
      <c r="J3" s="1">
        <v>16875870</v>
      </c>
      <c r="K3" s="1">
        <v>33561</v>
      </c>
      <c r="L3" s="1" t="s">
        <v>68</v>
      </c>
      <c r="M3" s="8">
        <v>2</v>
      </c>
      <c r="N3" s="29">
        <v>0.19</v>
      </c>
      <c r="O3" s="8">
        <v>0.38</v>
      </c>
      <c r="P3" s="8">
        <v>0.06</v>
      </c>
      <c r="Q3" s="8">
        <v>0</v>
      </c>
      <c r="R3" s="8">
        <v>0.44</v>
      </c>
    </row>
    <row r="4" spans="1:23">
      <c r="A4" s="1">
        <v>57040</v>
      </c>
      <c r="B4" s="8" t="str">
        <f>+VLOOKUP(A4,[1]Facturación!$A$9:$B$92,2,0)</f>
        <v>ALECSA CELAYA, S. DE R.L.</v>
      </c>
      <c r="C4" s="28">
        <v>41822</v>
      </c>
      <c r="D4" s="28" t="s">
        <v>64</v>
      </c>
      <c r="E4" s="30" t="s">
        <v>65</v>
      </c>
      <c r="F4" s="1">
        <v>4124067882</v>
      </c>
      <c r="G4" s="1">
        <v>204163</v>
      </c>
      <c r="H4" s="1">
        <v>82075526</v>
      </c>
      <c r="I4" s="1" t="s">
        <v>66</v>
      </c>
      <c r="J4" s="1">
        <v>16851153</v>
      </c>
      <c r="K4" s="1">
        <v>32062</v>
      </c>
      <c r="L4" s="1" t="s">
        <v>69</v>
      </c>
      <c r="M4" s="8">
        <v>-7688.52</v>
      </c>
      <c r="N4" s="29">
        <v>0.23</v>
      </c>
      <c r="O4" s="8">
        <v>-1768.36</v>
      </c>
      <c r="P4" s="8">
        <v>-282.94</v>
      </c>
      <c r="Q4" s="8">
        <v>2051.3000000000002</v>
      </c>
      <c r="R4" s="8">
        <v>0</v>
      </c>
    </row>
    <row r="5" spans="1:23">
      <c r="A5" s="1">
        <v>57040</v>
      </c>
      <c r="B5" s="1" t="s">
        <v>71</v>
      </c>
      <c r="C5" s="28">
        <v>41834</v>
      </c>
      <c r="D5" s="28" t="s">
        <v>64</v>
      </c>
      <c r="E5" s="30" t="s">
        <v>70</v>
      </c>
      <c r="F5" s="1">
        <v>4124095982</v>
      </c>
      <c r="G5" s="1">
        <v>0</v>
      </c>
      <c r="H5" s="1">
        <v>82144147</v>
      </c>
      <c r="I5" s="1" t="s">
        <v>66</v>
      </c>
      <c r="J5" s="1">
        <v>16919851</v>
      </c>
      <c r="K5" s="1">
        <v>33559</v>
      </c>
      <c r="L5" s="1" t="s">
        <v>72</v>
      </c>
      <c r="M5" s="8">
        <v>50997.86</v>
      </c>
      <c r="N5" s="29">
        <v>0.23</v>
      </c>
      <c r="O5" s="8">
        <v>11729.51</v>
      </c>
      <c r="P5" s="8">
        <v>1876.72</v>
      </c>
      <c r="Q5" s="8">
        <v>0</v>
      </c>
      <c r="R5" s="8">
        <v>13606.23</v>
      </c>
      <c r="U5" s="8"/>
    </row>
    <row r="6" spans="1:23">
      <c r="A6" s="1">
        <v>57040</v>
      </c>
      <c r="B6" s="1" t="s">
        <v>71</v>
      </c>
      <c r="C6" s="28">
        <v>41834</v>
      </c>
      <c r="D6" s="28" t="s">
        <v>64</v>
      </c>
      <c r="E6" s="30" t="s">
        <v>70</v>
      </c>
      <c r="F6" s="1">
        <v>4124096152</v>
      </c>
      <c r="G6" s="1">
        <v>0</v>
      </c>
      <c r="H6" s="1">
        <v>82144060</v>
      </c>
      <c r="I6" s="1" t="s">
        <v>66</v>
      </c>
      <c r="J6" s="1">
        <v>16919851</v>
      </c>
      <c r="K6" s="1">
        <v>33559</v>
      </c>
      <c r="L6" s="1" t="s">
        <v>73</v>
      </c>
      <c r="M6" s="8">
        <v>33772.879999999997</v>
      </c>
      <c r="N6" s="29">
        <v>0.23</v>
      </c>
      <c r="O6" s="8">
        <v>7767.76</v>
      </c>
      <c r="P6" s="8">
        <v>1242.8399999999999</v>
      </c>
      <c r="Q6" s="8">
        <v>0</v>
      </c>
      <c r="R6" s="8">
        <v>9010.6</v>
      </c>
      <c r="U6" s="8"/>
    </row>
    <row r="7" spans="1:23">
      <c r="A7" s="1">
        <v>57040</v>
      </c>
      <c r="B7" s="1" t="s">
        <v>71</v>
      </c>
      <c r="C7" s="28">
        <v>41834</v>
      </c>
      <c r="D7" s="28" t="s">
        <v>64</v>
      </c>
      <c r="E7" s="30" t="s">
        <v>70</v>
      </c>
      <c r="F7" s="1">
        <v>4124096184</v>
      </c>
      <c r="G7" s="1">
        <v>0</v>
      </c>
      <c r="H7" s="1">
        <v>82170438</v>
      </c>
      <c r="I7" s="1" t="s">
        <v>66</v>
      </c>
      <c r="J7" s="1">
        <v>16919851</v>
      </c>
      <c r="K7" s="1">
        <v>33559</v>
      </c>
      <c r="L7" s="1" t="s">
        <v>74</v>
      </c>
      <c r="M7" s="8">
        <v>67310.23</v>
      </c>
      <c r="N7" s="29">
        <v>0.23</v>
      </c>
      <c r="O7" s="8">
        <v>15481.35</v>
      </c>
      <c r="P7" s="8">
        <v>2477.02</v>
      </c>
      <c r="Q7" s="8">
        <v>0</v>
      </c>
      <c r="R7" s="8">
        <v>17958.37</v>
      </c>
      <c r="U7" s="8"/>
    </row>
    <row r="8" spans="1:23">
      <c r="A8" s="1">
        <v>57040</v>
      </c>
      <c r="B8" s="1" t="s">
        <v>71</v>
      </c>
      <c r="C8" s="28">
        <v>41834</v>
      </c>
      <c r="D8" s="28" t="s">
        <v>64</v>
      </c>
      <c r="E8" s="30" t="s">
        <v>70</v>
      </c>
      <c r="F8" s="1">
        <v>4124096185</v>
      </c>
      <c r="G8" s="1">
        <v>0</v>
      </c>
      <c r="H8" s="1">
        <v>82171134</v>
      </c>
      <c r="I8" s="1" t="s">
        <v>66</v>
      </c>
      <c r="J8" s="1">
        <v>16919851</v>
      </c>
      <c r="K8" s="1">
        <v>33559</v>
      </c>
      <c r="L8" s="1" t="s">
        <v>74</v>
      </c>
      <c r="M8" s="8">
        <v>67310.23</v>
      </c>
      <c r="N8" s="29">
        <v>0.23</v>
      </c>
      <c r="O8" s="8">
        <v>15481.35</v>
      </c>
      <c r="P8" s="8">
        <v>2477.02</v>
      </c>
      <c r="Q8" s="8">
        <v>0</v>
      </c>
      <c r="R8" s="8">
        <v>17958.37</v>
      </c>
      <c r="U8" s="8"/>
    </row>
    <row r="9" spans="1:23">
      <c r="A9" s="1">
        <v>57040</v>
      </c>
      <c r="B9" s="1" t="s">
        <v>71</v>
      </c>
      <c r="C9" s="28">
        <v>41834</v>
      </c>
      <c r="D9" s="28" t="s">
        <v>64</v>
      </c>
      <c r="E9" s="30" t="s">
        <v>70</v>
      </c>
      <c r="F9" s="1">
        <v>4124096256</v>
      </c>
      <c r="G9" s="1">
        <v>0</v>
      </c>
      <c r="H9" s="1">
        <v>82144270</v>
      </c>
      <c r="I9" s="1" t="s">
        <v>66</v>
      </c>
      <c r="J9" s="1">
        <v>16919851</v>
      </c>
      <c r="K9" s="1">
        <v>33559</v>
      </c>
      <c r="L9" s="1" t="s">
        <v>75</v>
      </c>
      <c r="M9" s="8">
        <v>18372.54</v>
      </c>
      <c r="N9" s="29">
        <v>0.23</v>
      </c>
      <c r="O9" s="8">
        <v>4225.68</v>
      </c>
      <c r="P9" s="8">
        <v>676.11</v>
      </c>
      <c r="Q9" s="8">
        <v>0</v>
      </c>
      <c r="R9" s="8">
        <v>4901.79</v>
      </c>
      <c r="U9" s="8"/>
    </row>
    <row r="10" spans="1:23">
      <c r="A10" s="1">
        <v>57040</v>
      </c>
      <c r="B10" s="1" t="s">
        <v>71</v>
      </c>
      <c r="C10" s="28">
        <v>41834</v>
      </c>
      <c r="D10" s="28" t="s">
        <v>64</v>
      </c>
      <c r="E10" s="30" t="s">
        <v>70</v>
      </c>
      <c r="F10" s="1">
        <v>4124095988</v>
      </c>
      <c r="G10" s="1">
        <v>0</v>
      </c>
      <c r="H10" s="1">
        <v>81801811</v>
      </c>
      <c r="I10" s="1" t="s">
        <v>66</v>
      </c>
      <c r="J10" s="1">
        <v>16920202</v>
      </c>
      <c r="K10" s="1">
        <v>33559</v>
      </c>
      <c r="L10" s="1" t="s">
        <v>76</v>
      </c>
      <c r="M10" s="8">
        <v>11099.61</v>
      </c>
      <c r="N10" s="29">
        <v>0.23</v>
      </c>
      <c r="O10" s="8">
        <v>2552.91</v>
      </c>
      <c r="P10" s="8">
        <v>408.47</v>
      </c>
      <c r="Q10" s="8">
        <v>0</v>
      </c>
      <c r="R10" s="8">
        <v>2961.38</v>
      </c>
      <c r="U10" s="8"/>
    </row>
    <row r="11" spans="1:23">
      <c r="A11" s="1">
        <v>57040</v>
      </c>
      <c r="B11" s="1" t="s">
        <v>71</v>
      </c>
      <c r="C11" s="28">
        <v>41834</v>
      </c>
      <c r="D11" s="28" t="s">
        <v>64</v>
      </c>
      <c r="E11" s="30" t="s">
        <v>70</v>
      </c>
      <c r="F11" s="1">
        <v>4124096011</v>
      </c>
      <c r="G11" s="1">
        <v>0</v>
      </c>
      <c r="H11" s="1">
        <v>81923341</v>
      </c>
      <c r="I11" s="1" t="s">
        <v>66</v>
      </c>
      <c r="J11" s="1">
        <v>16920202</v>
      </c>
      <c r="K11" s="1">
        <v>33559</v>
      </c>
      <c r="L11" s="1" t="s">
        <v>77</v>
      </c>
      <c r="M11" s="8">
        <v>29850.29</v>
      </c>
      <c r="N11" s="29">
        <v>0.23</v>
      </c>
      <c r="O11" s="8">
        <v>6865.57</v>
      </c>
      <c r="P11" s="8">
        <v>1098.49</v>
      </c>
      <c r="Q11" s="8">
        <v>0</v>
      </c>
      <c r="R11" s="8">
        <v>7964.06</v>
      </c>
      <c r="U11" s="8"/>
    </row>
    <row r="12" spans="1:23">
      <c r="A12" s="1">
        <v>57040</v>
      </c>
      <c r="B12" s="1" t="s">
        <v>71</v>
      </c>
      <c r="C12" s="28">
        <v>41834</v>
      </c>
      <c r="D12" s="28" t="s">
        <v>64</v>
      </c>
      <c r="E12" s="30" t="s">
        <v>70</v>
      </c>
      <c r="F12" s="1">
        <v>4120075807</v>
      </c>
      <c r="G12" s="1">
        <v>0</v>
      </c>
      <c r="H12" s="1">
        <v>82144043</v>
      </c>
      <c r="I12" s="1" t="s">
        <v>66</v>
      </c>
      <c r="J12" s="1">
        <v>16919851</v>
      </c>
      <c r="K12" s="1">
        <v>33559</v>
      </c>
      <c r="L12" s="1" t="s">
        <v>78</v>
      </c>
      <c r="M12" s="8">
        <v>40349.769999999997</v>
      </c>
      <c r="N12" s="29">
        <v>0.23</v>
      </c>
      <c r="O12" s="8">
        <v>9280.4500000000007</v>
      </c>
      <c r="P12" s="8">
        <v>1484.87</v>
      </c>
      <c r="Q12" s="8">
        <v>0</v>
      </c>
      <c r="R12" s="8">
        <v>10765.32</v>
      </c>
      <c r="U12" s="8"/>
    </row>
    <row r="13" spans="1:23">
      <c r="A13" s="1">
        <v>57040</v>
      </c>
      <c r="B13" s="1" t="s">
        <v>71</v>
      </c>
      <c r="C13" s="28">
        <v>41834</v>
      </c>
      <c r="D13" s="28" t="s">
        <v>64</v>
      </c>
      <c r="E13" s="30" t="s">
        <v>70</v>
      </c>
      <c r="F13" s="1">
        <v>4120075808</v>
      </c>
      <c r="G13" s="1">
        <v>0</v>
      </c>
      <c r="H13" s="1">
        <v>82144034</v>
      </c>
      <c r="I13" s="1" t="s">
        <v>66</v>
      </c>
      <c r="J13" s="1">
        <v>16919851</v>
      </c>
      <c r="K13" s="1">
        <v>33559</v>
      </c>
      <c r="L13" s="1" t="s">
        <v>78</v>
      </c>
      <c r="M13" s="8">
        <v>44112.09</v>
      </c>
      <c r="N13" s="29">
        <v>0.23</v>
      </c>
      <c r="O13" s="8">
        <v>10145.780000000001</v>
      </c>
      <c r="P13" s="8">
        <v>1623.32</v>
      </c>
      <c r="Q13" s="8">
        <v>0</v>
      </c>
      <c r="R13" s="8">
        <v>11769.1</v>
      </c>
      <c r="U13" s="8"/>
    </row>
    <row r="14" spans="1:23">
      <c r="A14" s="1">
        <v>57040</v>
      </c>
      <c r="B14" s="1" t="s">
        <v>71</v>
      </c>
      <c r="C14" s="28">
        <v>41834</v>
      </c>
      <c r="D14" s="28" t="s">
        <v>64</v>
      </c>
      <c r="E14" s="30" t="s">
        <v>70</v>
      </c>
      <c r="F14" s="1">
        <v>4120075809</v>
      </c>
      <c r="G14" s="1">
        <v>0</v>
      </c>
      <c r="H14" s="1">
        <v>82144035</v>
      </c>
      <c r="I14" s="1" t="s">
        <v>66</v>
      </c>
      <c r="J14" s="1">
        <v>16919851</v>
      </c>
      <c r="K14" s="1">
        <v>33559</v>
      </c>
      <c r="L14" s="1" t="s">
        <v>78</v>
      </c>
      <c r="M14" s="8">
        <v>44112.09</v>
      </c>
      <c r="N14" s="29">
        <v>0.23</v>
      </c>
      <c r="O14" s="8">
        <v>10145.780000000001</v>
      </c>
      <c r="P14" s="8">
        <v>1623.32</v>
      </c>
      <c r="Q14" s="8">
        <v>0</v>
      </c>
      <c r="R14" s="8">
        <v>11769.1</v>
      </c>
      <c r="U14" s="8"/>
    </row>
    <row r="15" spans="1:23">
      <c r="A15" s="1">
        <v>57040</v>
      </c>
      <c r="B15" s="8" t="s">
        <v>71</v>
      </c>
      <c r="C15" s="28">
        <v>41848</v>
      </c>
      <c r="D15" s="28" t="s">
        <v>64</v>
      </c>
      <c r="E15" s="30" t="s">
        <v>79</v>
      </c>
      <c r="F15" s="1">
        <v>4120075813</v>
      </c>
      <c r="G15" s="1">
        <v>0</v>
      </c>
      <c r="H15" s="1">
        <v>82328154</v>
      </c>
      <c r="I15" s="1" t="s">
        <v>66</v>
      </c>
      <c r="J15" s="1">
        <v>17002731</v>
      </c>
      <c r="K15" s="1">
        <v>33559</v>
      </c>
      <c r="L15" s="1" t="s">
        <v>80</v>
      </c>
      <c r="M15" s="8">
        <v>45841.68</v>
      </c>
      <c r="N15" s="29">
        <v>0.23</v>
      </c>
      <c r="O15" s="8">
        <v>10543.59</v>
      </c>
      <c r="P15" s="8">
        <v>1686.97</v>
      </c>
      <c r="Q15" s="8">
        <v>0</v>
      </c>
      <c r="R15" s="8">
        <v>12230.56</v>
      </c>
      <c r="W15" s="8"/>
    </row>
    <row r="16" spans="1:23">
      <c r="A16" s="1">
        <v>57040</v>
      </c>
      <c r="B16" s="8" t="s">
        <v>71</v>
      </c>
      <c r="C16" s="28">
        <v>41849</v>
      </c>
      <c r="D16" s="28" t="s">
        <v>64</v>
      </c>
      <c r="E16" s="30" t="s">
        <v>79</v>
      </c>
      <c r="F16" s="1">
        <v>4124088774</v>
      </c>
      <c r="G16" s="1">
        <v>226984</v>
      </c>
      <c r="H16" s="1">
        <v>82807086</v>
      </c>
      <c r="I16" s="1" t="s">
        <v>66</v>
      </c>
      <c r="J16" s="1">
        <v>17009836</v>
      </c>
      <c r="K16" s="1">
        <v>33559</v>
      </c>
      <c r="L16" s="1" t="s">
        <v>81</v>
      </c>
      <c r="M16" s="8">
        <v>-1048.98</v>
      </c>
      <c r="N16" s="29">
        <v>0.23</v>
      </c>
      <c r="O16" s="8">
        <v>-241.27</v>
      </c>
      <c r="P16" s="8">
        <v>-38.6</v>
      </c>
      <c r="Q16" s="8">
        <v>279.87</v>
      </c>
      <c r="R16" s="8">
        <v>0</v>
      </c>
      <c r="W16" s="8"/>
    </row>
    <row r="17" spans="1:23">
      <c r="A17" s="1">
        <v>57040</v>
      </c>
      <c r="B17" s="8" t="s">
        <v>71</v>
      </c>
      <c r="C17" s="28">
        <v>41851</v>
      </c>
      <c r="D17" s="28" t="s">
        <v>64</v>
      </c>
      <c r="E17" s="30" t="s">
        <v>79</v>
      </c>
      <c r="F17" s="1">
        <v>4124096574</v>
      </c>
      <c r="G17" s="1">
        <v>0</v>
      </c>
      <c r="H17" s="1">
        <v>82663607</v>
      </c>
      <c r="I17" s="1" t="s">
        <v>66</v>
      </c>
      <c r="J17" s="1">
        <v>17025167</v>
      </c>
      <c r="K17" s="1">
        <v>33559</v>
      </c>
      <c r="L17" s="1" t="s">
        <v>82</v>
      </c>
      <c r="M17" s="8">
        <v>35129.96</v>
      </c>
      <c r="N17" s="29">
        <v>0.23</v>
      </c>
      <c r="O17" s="8">
        <v>8079.89</v>
      </c>
      <c r="P17" s="8">
        <v>1292.78</v>
      </c>
      <c r="Q17" s="8">
        <v>0</v>
      </c>
      <c r="R17" s="8">
        <v>9372.67</v>
      </c>
      <c r="W17" s="8"/>
    </row>
    <row r="18" spans="1:23">
      <c r="A18" s="1">
        <v>57040</v>
      </c>
      <c r="B18" s="8" t="s">
        <v>71</v>
      </c>
      <c r="C18" s="28">
        <v>41851</v>
      </c>
      <c r="D18" s="28" t="s">
        <v>64</v>
      </c>
      <c r="E18" s="30" t="s">
        <v>79</v>
      </c>
      <c r="F18" s="1">
        <v>4124096577</v>
      </c>
      <c r="G18" s="1">
        <v>0</v>
      </c>
      <c r="H18" s="1">
        <v>82663610</v>
      </c>
      <c r="I18" s="1" t="s">
        <v>66</v>
      </c>
      <c r="J18" s="1">
        <v>17025167</v>
      </c>
      <c r="K18" s="1">
        <v>33559</v>
      </c>
      <c r="L18" s="1" t="s">
        <v>83</v>
      </c>
      <c r="M18" s="8">
        <v>26464.76</v>
      </c>
      <c r="N18" s="29">
        <v>0.23</v>
      </c>
      <c r="O18" s="8">
        <v>6086.89</v>
      </c>
      <c r="P18" s="8">
        <v>973.9</v>
      </c>
      <c r="Q18" s="8">
        <v>0</v>
      </c>
      <c r="R18" s="8">
        <v>7060.79</v>
      </c>
      <c r="W18" s="8"/>
    </row>
    <row r="19" spans="1:23">
      <c r="A19" s="1">
        <v>57040</v>
      </c>
      <c r="B19" s="8" t="s">
        <v>71</v>
      </c>
      <c r="C19" s="28">
        <v>41851</v>
      </c>
      <c r="D19" s="28" t="s">
        <v>64</v>
      </c>
      <c r="E19" s="30" t="s">
        <v>79</v>
      </c>
      <c r="F19" s="1">
        <v>4124096593</v>
      </c>
      <c r="G19" s="1">
        <v>0</v>
      </c>
      <c r="H19" s="1">
        <v>82743524</v>
      </c>
      <c r="I19" s="1" t="s">
        <v>66</v>
      </c>
      <c r="J19" s="1">
        <v>17025167</v>
      </c>
      <c r="K19" s="1">
        <v>33559</v>
      </c>
      <c r="L19" s="1" t="s">
        <v>84</v>
      </c>
      <c r="M19" s="8">
        <v>43007.03</v>
      </c>
      <c r="N19" s="29">
        <v>0.23</v>
      </c>
      <c r="O19" s="8">
        <v>9891.6200000000008</v>
      </c>
      <c r="P19" s="8">
        <v>1582.66</v>
      </c>
      <c r="Q19" s="8">
        <v>0</v>
      </c>
      <c r="R19" s="8">
        <v>11474.28</v>
      </c>
      <c r="W19" s="8"/>
    </row>
    <row r="20" spans="1:23">
      <c r="A20" s="1">
        <v>57040</v>
      </c>
      <c r="B20" s="8" t="s">
        <v>71</v>
      </c>
      <c r="C20" s="28">
        <v>41851</v>
      </c>
      <c r="D20" s="28" t="s">
        <v>64</v>
      </c>
      <c r="E20" s="30" t="s">
        <v>79</v>
      </c>
      <c r="F20" s="1">
        <v>4120075840</v>
      </c>
      <c r="G20" s="1">
        <v>0</v>
      </c>
      <c r="H20" s="1">
        <v>82663624</v>
      </c>
      <c r="I20" s="1" t="s">
        <v>66</v>
      </c>
      <c r="J20" s="1">
        <v>17025167</v>
      </c>
      <c r="K20" s="1">
        <v>33559</v>
      </c>
      <c r="L20" s="1" t="s">
        <v>85</v>
      </c>
      <c r="M20" s="8">
        <v>58053.39</v>
      </c>
      <c r="N20" s="29">
        <v>0.23</v>
      </c>
      <c r="O20" s="8">
        <v>13352.28</v>
      </c>
      <c r="P20" s="8">
        <v>2136.36</v>
      </c>
      <c r="Q20" s="8">
        <v>0</v>
      </c>
      <c r="R20" s="8">
        <v>15488.64</v>
      </c>
      <c r="W20" s="8"/>
    </row>
    <row r="21" spans="1:23">
      <c r="Q21" s="9">
        <f>SUM(Q2:Q20)</f>
        <v>2331.17</v>
      </c>
      <c r="R21" s="9">
        <f>SUM(R2:R20)</f>
        <v>169000.62</v>
      </c>
    </row>
    <row r="23" spans="1:23" ht="15.75">
      <c r="O23" s="77" t="s">
        <v>89</v>
      </c>
      <c r="P23" s="77"/>
      <c r="Q23" s="77"/>
      <c r="R23" s="27">
        <f>R21-Q21</f>
        <v>166669.44999999998</v>
      </c>
    </row>
  </sheetData>
  <mergeCells count="1">
    <mergeCell ref="O23:Q23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8"/>
  <sheetViews>
    <sheetView topLeftCell="I1" workbookViewId="0">
      <selection activeCell="S5" sqref="S5"/>
    </sheetView>
  </sheetViews>
  <sheetFormatPr baseColWidth="10" defaultRowHeight="15"/>
  <sheetData>
    <row r="1" spans="1:24" ht="15.75" thickBot="1">
      <c r="A1" s="83" t="s">
        <v>115</v>
      </c>
      <c r="B1" s="84"/>
      <c r="C1" s="55" t="s">
        <v>116</v>
      </c>
      <c r="D1" s="89" t="s">
        <v>117</v>
      </c>
      <c r="E1" s="90"/>
      <c r="F1" s="89" t="s">
        <v>118</v>
      </c>
      <c r="G1" s="90"/>
      <c r="H1" s="83" t="s">
        <v>3</v>
      </c>
      <c r="I1" s="84"/>
      <c r="J1" s="83" t="s">
        <v>119</v>
      </c>
      <c r="K1" s="84"/>
      <c r="L1" s="56" t="s">
        <v>120</v>
      </c>
      <c r="M1" s="83" t="s">
        <v>121</v>
      </c>
      <c r="N1" s="84"/>
      <c r="O1" s="83" t="s">
        <v>122</v>
      </c>
      <c r="P1" s="88"/>
      <c r="Q1" s="84"/>
      <c r="R1" s="83" t="s">
        <v>123</v>
      </c>
      <c r="S1" s="88"/>
      <c r="T1" s="84"/>
      <c r="U1" s="83" t="s">
        <v>124</v>
      </c>
      <c r="V1" s="84"/>
      <c r="W1" s="57"/>
      <c r="X1" s="57"/>
    </row>
    <row r="2" spans="1:24">
      <c r="A2" s="58">
        <v>57040</v>
      </c>
      <c r="B2" s="85" t="s">
        <v>125</v>
      </c>
      <c r="C2" s="85"/>
      <c r="D2" s="85"/>
      <c r="E2" s="86">
        <v>41435</v>
      </c>
      <c r="F2" s="86"/>
      <c r="G2" s="86">
        <v>41800</v>
      </c>
      <c r="H2" s="86"/>
      <c r="I2" s="87">
        <v>2770036393</v>
      </c>
      <c r="J2" s="87"/>
      <c r="K2" s="85" t="s">
        <v>126</v>
      </c>
      <c r="L2" s="85"/>
      <c r="M2" s="85"/>
      <c r="N2" s="85" t="s">
        <v>127</v>
      </c>
      <c r="O2" s="85"/>
      <c r="P2" s="59" t="s">
        <v>128</v>
      </c>
      <c r="Q2" s="87">
        <v>11430.9</v>
      </c>
      <c r="R2" s="87"/>
      <c r="S2" s="58">
        <v>0.3</v>
      </c>
      <c r="T2" s="87">
        <v>3429.27</v>
      </c>
      <c r="U2" s="87"/>
      <c r="V2" s="78"/>
      <c r="W2" s="78"/>
      <c r="X2" s="78"/>
    </row>
    <row r="3" spans="1:24">
      <c r="A3" s="58">
        <v>57040</v>
      </c>
      <c r="B3" s="81" t="s">
        <v>125</v>
      </c>
      <c r="C3" s="81"/>
      <c r="D3" s="81"/>
      <c r="E3" s="82">
        <v>41445</v>
      </c>
      <c r="F3" s="82"/>
      <c r="G3" s="82">
        <v>41810</v>
      </c>
      <c r="H3" s="82"/>
      <c r="I3" s="80">
        <v>2770036748</v>
      </c>
      <c r="J3" s="80"/>
      <c r="K3" s="81" t="s">
        <v>129</v>
      </c>
      <c r="L3" s="81"/>
      <c r="M3" s="81"/>
      <c r="N3" s="81" t="s">
        <v>127</v>
      </c>
      <c r="O3" s="81"/>
      <c r="P3" s="59" t="s">
        <v>130</v>
      </c>
      <c r="Q3" s="80">
        <v>10343.67</v>
      </c>
      <c r="R3" s="80"/>
      <c r="S3" s="58">
        <v>0.3</v>
      </c>
      <c r="T3" s="80">
        <v>3103.1</v>
      </c>
      <c r="U3" s="80"/>
      <c r="V3" s="78"/>
      <c r="W3" s="78"/>
      <c r="X3" s="78"/>
    </row>
    <row r="4" spans="1:24">
      <c r="A4" s="58">
        <v>57040</v>
      </c>
      <c r="B4" s="81" t="s">
        <v>125</v>
      </c>
      <c r="C4" s="81"/>
      <c r="D4" s="81"/>
      <c r="E4" s="82">
        <v>41444</v>
      </c>
      <c r="F4" s="82"/>
      <c r="G4" s="82">
        <v>41809</v>
      </c>
      <c r="H4" s="82"/>
      <c r="I4" s="80">
        <v>2770036716</v>
      </c>
      <c r="J4" s="80"/>
      <c r="K4" s="81" t="s">
        <v>131</v>
      </c>
      <c r="L4" s="81"/>
      <c r="M4" s="81"/>
      <c r="N4" s="81" t="s">
        <v>127</v>
      </c>
      <c r="O4" s="81"/>
      <c r="P4" s="59" t="s">
        <v>130</v>
      </c>
      <c r="Q4" s="80">
        <v>7239.93</v>
      </c>
      <c r="R4" s="80"/>
      <c r="S4" s="58">
        <v>0.3</v>
      </c>
      <c r="T4" s="80">
        <v>2171.98</v>
      </c>
      <c r="U4" s="80"/>
      <c r="V4" s="78"/>
      <c r="W4" s="78"/>
      <c r="X4" s="78"/>
    </row>
    <row r="5" spans="1:24">
      <c r="A5" s="58">
        <v>57040</v>
      </c>
      <c r="B5" s="81" t="s">
        <v>125</v>
      </c>
      <c r="C5" s="81"/>
      <c r="D5" s="81"/>
      <c r="E5" s="82">
        <v>41457</v>
      </c>
      <c r="F5" s="82"/>
      <c r="G5" s="82">
        <v>41822</v>
      </c>
      <c r="H5" s="82"/>
      <c r="I5" s="80">
        <v>2770037180</v>
      </c>
      <c r="J5" s="80"/>
      <c r="K5" s="81" t="s">
        <v>132</v>
      </c>
      <c r="L5" s="81"/>
      <c r="M5" s="81"/>
      <c r="N5" s="81" t="s">
        <v>127</v>
      </c>
      <c r="O5" s="81"/>
      <c r="P5" s="59" t="s">
        <v>130</v>
      </c>
      <c r="Q5" s="80">
        <v>6019.34</v>
      </c>
      <c r="R5" s="80"/>
      <c r="S5" s="58">
        <v>0.3</v>
      </c>
      <c r="T5" s="80">
        <v>1805.8</v>
      </c>
      <c r="U5" s="80"/>
      <c r="V5" s="78"/>
      <c r="W5" s="78"/>
      <c r="X5" s="78"/>
    </row>
    <row r="6" spans="1:24">
      <c r="A6" s="58">
        <v>57040</v>
      </c>
      <c r="B6" s="81" t="s">
        <v>125</v>
      </c>
      <c r="C6" s="81"/>
      <c r="D6" s="81"/>
      <c r="E6" s="82">
        <v>41457</v>
      </c>
      <c r="F6" s="82"/>
      <c r="G6" s="82">
        <v>41822</v>
      </c>
      <c r="H6" s="82"/>
      <c r="I6" s="80">
        <v>2770037190</v>
      </c>
      <c r="J6" s="80"/>
      <c r="K6" s="81" t="s">
        <v>133</v>
      </c>
      <c r="L6" s="81"/>
      <c r="M6" s="81"/>
      <c r="N6" s="81" t="s">
        <v>127</v>
      </c>
      <c r="O6" s="81"/>
      <c r="P6" s="59" t="s">
        <v>128</v>
      </c>
      <c r="Q6" s="80">
        <v>7447.6</v>
      </c>
      <c r="R6" s="80"/>
      <c r="S6" s="58">
        <v>0.3</v>
      </c>
      <c r="T6" s="80">
        <v>2234.2800000000002</v>
      </c>
      <c r="U6" s="80"/>
      <c r="V6" s="78"/>
      <c r="W6" s="78"/>
      <c r="X6" s="78"/>
    </row>
    <row r="7" spans="1:24">
      <c r="A7" s="58">
        <v>57040</v>
      </c>
      <c r="B7" s="81" t="s">
        <v>25</v>
      </c>
      <c r="C7" s="81"/>
      <c r="D7" s="81"/>
      <c r="E7" s="82">
        <v>41823</v>
      </c>
      <c r="F7" s="82"/>
      <c r="G7" s="82">
        <v>42188</v>
      </c>
      <c r="H7" s="82"/>
      <c r="I7" s="80">
        <v>2770048881</v>
      </c>
      <c r="J7" s="80"/>
      <c r="K7" s="81" t="s">
        <v>134</v>
      </c>
      <c r="L7" s="81"/>
      <c r="M7" s="81"/>
      <c r="N7" s="81" t="s">
        <v>135</v>
      </c>
      <c r="O7" s="81"/>
      <c r="P7" s="59" t="s">
        <v>130</v>
      </c>
      <c r="Q7" s="80">
        <v>5930.85</v>
      </c>
      <c r="R7" s="80"/>
      <c r="S7" s="58">
        <v>0.3</v>
      </c>
      <c r="T7" s="80">
        <v>1779.26</v>
      </c>
      <c r="U7" s="80"/>
      <c r="V7" s="78"/>
      <c r="W7" s="78"/>
      <c r="X7" s="78"/>
    </row>
    <row r="8" spans="1:24">
      <c r="A8" s="58">
        <v>57040</v>
      </c>
      <c r="B8" s="81" t="s">
        <v>25</v>
      </c>
      <c r="C8" s="81"/>
      <c r="D8" s="81"/>
      <c r="E8" s="82">
        <v>41808</v>
      </c>
      <c r="F8" s="82"/>
      <c r="G8" s="82">
        <v>42173</v>
      </c>
      <c r="H8" s="82"/>
      <c r="I8" s="80">
        <v>2770048619</v>
      </c>
      <c r="J8" s="80"/>
      <c r="K8" s="81" t="s">
        <v>136</v>
      </c>
      <c r="L8" s="81"/>
      <c r="M8" s="81"/>
      <c r="N8" s="81" t="s">
        <v>135</v>
      </c>
      <c r="O8" s="81"/>
      <c r="P8" s="59" t="s">
        <v>128</v>
      </c>
      <c r="Q8" s="80">
        <v>6391.74</v>
      </c>
      <c r="R8" s="80"/>
      <c r="S8" s="58">
        <v>0.3</v>
      </c>
      <c r="T8" s="80">
        <v>1917.52</v>
      </c>
      <c r="U8" s="80"/>
      <c r="V8" s="78"/>
      <c r="W8" s="78"/>
      <c r="X8" s="78"/>
    </row>
    <row r="9" spans="1:24">
      <c r="A9" s="58">
        <v>57040</v>
      </c>
      <c r="B9" s="81" t="s">
        <v>25</v>
      </c>
      <c r="C9" s="81"/>
      <c r="D9" s="81"/>
      <c r="E9" s="82">
        <v>41454</v>
      </c>
      <c r="F9" s="82"/>
      <c r="G9" s="82">
        <v>41819</v>
      </c>
      <c r="H9" s="82"/>
      <c r="I9" s="80">
        <v>2770048954</v>
      </c>
      <c r="J9" s="80"/>
      <c r="K9" s="81" t="s">
        <v>137</v>
      </c>
      <c r="L9" s="81"/>
      <c r="M9" s="81"/>
      <c r="N9" s="81" t="s">
        <v>135</v>
      </c>
      <c r="O9" s="81"/>
      <c r="P9" s="59" t="s">
        <v>128</v>
      </c>
      <c r="Q9" s="80">
        <v>3041.7</v>
      </c>
      <c r="R9" s="80"/>
      <c r="S9" s="58">
        <v>0.3</v>
      </c>
      <c r="T9" s="80">
        <v>912.51</v>
      </c>
      <c r="U9" s="80"/>
      <c r="V9" s="78"/>
      <c r="W9" s="78"/>
      <c r="X9" s="78"/>
    </row>
    <row r="10" spans="1:24">
      <c r="A10" s="58">
        <v>57040</v>
      </c>
      <c r="B10" s="81" t="s">
        <v>25</v>
      </c>
      <c r="C10" s="81"/>
      <c r="D10" s="81"/>
      <c r="E10" s="82">
        <v>41795</v>
      </c>
      <c r="F10" s="82"/>
      <c r="G10" s="82">
        <v>42160</v>
      </c>
      <c r="H10" s="82"/>
      <c r="I10" s="80">
        <v>2770048307</v>
      </c>
      <c r="J10" s="80"/>
      <c r="K10" s="81" t="s">
        <v>138</v>
      </c>
      <c r="L10" s="81"/>
      <c r="M10" s="81"/>
      <c r="N10" s="81" t="s">
        <v>135</v>
      </c>
      <c r="O10" s="81"/>
      <c r="P10" s="59" t="s">
        <v>128</v>
      </c>
      <c r="Q10" s="80">
        <v>5452.6</v>
      </c>
      <c r="R10" s="80"/>
      <c r="S10" s="58">
        <v>0.3</v>
      </c>
      <c r="T10" s="80">
        <v>1635.78</v>
      </c>
      <c r="U10" s="80"/>
      <c r="V10" s="78"/>
      <c r="W10" s="78"/>
      <c r="X10" s="78"/>
    </row>
    <row r="11" spans="1:24">
      <c r="A11" s="58">
        <v>57040</v>
      </c>
      <c r="B11" s="81" t="s">
        <v>25</v>
      </c>
      <c r="C11" s="81"/>
      <c r="D11" s="81"/>
      <c r="E11" s="82">
        <v>41819</v>
      </c>
      <c r="F11" s="82"/>
      <c r="G11" s="82">
        <v>42184</v>
      </c>
      <c r="H11" s="82"/>
      <c r="I11" s="80">
        <v>2770048901</v>
      </c>
      <c r="J11" s="80"/>
      <c r="K11" s="81" t="s">
        <v>139</v>
      </c>
      <c r="L11" s="81"/>
      <c r="M11" s="81"/>
      <c r="N11" s="81" t="s">
        <v>135</v>
      </c>
      <c r="O11" s="81"/>
      <c r="P11" s="59" t="s">
        <v>128</v>
      </c>
      <c r="Q11" s="80">
        <v>4354.3500000000004</v>
      </c>
      <c r="R11" s="80"/>
      <c r="S11" s="58">
        <v>0.3</v>
      </c>
      <c r="T11" s="80">
        <v>1306.31</v>
      </c>
      <c r="U11" s="80"/>
      <c r="V11" s="78"/>
      <c r="W11" s="78"/>
      <c r="X11" s="78"/>
    </row>
    <row r="12" spans="1:24">
      <c r="A12" s="58">
        <v>57040</v>
      </c>
      <c r="B12" s="81" t="s">
        <v>25</v>
      </c>
      <c r="C12" s="81"/>
      <c r="D12" s="81"/>
      <c r="E12" s="82">
        <v>41823</v>
      </c>
      <c r="F12" s="82"/>
      <c r="G12" s="82">
        <v>42188</v>
      </c>
      <c r="H12" s="82"/>
      <c r="I12" s="80">
        <v>2770049021</v>
      </c>
      <c r="J12" s="80"/>
      <c r="K12" s="81" t="s">
        <v>140</v>
      </c>
      <c r="L12" s="81"/>
      <c r="M12" s="81"/>
      <c r="N12" s="81" t="s">
        <v>135</v>
      </c>
      <c r="O12" s="81"/>
      <c r="P12" s="59" t="s">
        <v>128</v>
      </c>
      <c r="Q12" s="80">
        <v>5531.23</v>
      </c>
      <c r="R12" s="80"/>
      <c r="S12" s="58">
        <v>0.3</v>
      </c>
      <c r="T12" s="80">
        <v>1659.37</v>
      </c>
      <c r="U12" s="80"/>
      <c r="V12" s="78"/>
      <c r="W12" s="78"/>
      <c r="X12" s="78"/>
    </row>
    <row r="13" spans="1:24">
      <c r="A13" s="58">
        <v>57040</v>
      </c>
      <c r="B13" s="81" t="s">
        <v>25</v>
      </c>
      <c r="C13" s="81"/>
      <c r="D13" s="81"/>
      <c r="E13" s="82">
        <v>41426</v>
      </c>
      <c r="F13" s="82"/>
      <c r="G13" s="82">
        <v>41791</v>
      </c>
      <c r="H13" s="82"/>
      <c r="I13" s="80">
        <v>2770048164</v>
      </c>
      <c r="J13" s="80"/>
      <c r="K13" s="81" t="s">
        <v>141</v>
      </c>
      <c r="L13" s="81"/>
      <c r="M13" s="81"/>
      <c r="N13" s="81" t="s">
        <v>135</v>
      </c>
      <c r="O13" s="81"/>
      <c r="Q13" s="80">
        <v>3911.19</v>
      </c>
      <c r="R13" s="80"/>
      <c r="S13" s="58">
        <v>0.3</v>
      </c>
      <c r="T13" s="80">
        <v>1173.3599999999999</v>
      </c>
      <c r="U13" s="80"/>
      <c r="V13" s="78"/>
      <c r="W13" s="78"/>
      <c r="X13" s="78"/>
    </row>
    <row r="14" spans="1:24">
      <c r="A14" s="58">
        <v>57040</v>
      </c>
      <c r="B14" s="81" t="s">
        <v>25</v>
      </c>
      <c r="C14" s="81"/>
      <c r="D14" s="81"/>
      <c r="E14" s="82">
        <v>41824</v>
      </c>
      <c r="F14" s="82"/>
      <c r="G14" s="82">
        <v>42189</v>
      </c>
      <c r="H14" s="82"/>
      <c r="I14" s="80">
        <v>2770049254</v>
      </c>
      <c r="J14" s="80"/>
      <c r="K14" s="81" t="s">
        <v>142</v>
      </c>
      <c r="L14" s="81"/>
      <c r="M14" s="81"/>
      <c r="N14" s="81" t="s">
        <v>135</v>
      </c>
      <c r="O14" s="81"/>
      <c r="P14" s="59" t="s">
        <v>143</v>
      </c>
      <c r="Q14" s="80">
        <v>3094.16</v>
      </c>
      <c r="R14" s="80"/>
      <c r="S14" s="58">
        <v>0.3</v>
      </c>
      <c r="T14" s="80">
        <v>928.25</v>
      </c>
      <c r="U14" s="80"/>
      <c r="V14" s="78"/>
      <c r="W14" s="78"/>
      <c r="X14" s="78"/>
    </row>
    <row r="15" spans="1:24">
      <c r="A15" s="58">
        <v>57040</v>
      </c>
      <c r="B15" s="81" t="s">
        <v>25</v>
      </c>
      <c r="C15" s="81"/>
      <c r="D15" s="81"/>
      <c r="E15" s="82">
        <v>41733</v>
      </c>
      <c r="F15" s="82"/>
      <c r="G15" s="82">
        <v>42098</v>
      </c>
      <c r="H15" s="82"/>
      <c r="I15" s="80">
        <v>2770046231</v>
      </c>
      <c r="J15" s="80"/>
      <c r="K15" s="81" t="s">
        <v>144</v>
      </c>
      <c r="L15" s="81"/>
      <c r="M15" s="81"/>
      <c r="N15" s="81" t="s">
        <v>135</v>
      </c>
      <c r="O15" s="81"/>
      <c r="P15" s="59" t="s">
        <v>128</v>
      </c>
      <c r="Q15" s="80">
        <v>3704.81</v>
      </c>
      <c r="R15" s="80"/>
      <c r="S15" s="58">
        <v>0.3</v>
      </c>
      <c r="T15" s="80">
        <v>1111.44</v>
      </c>
      <c r="U15" s="80"/>
      <c r="V15" s="78"/>
      <c r="W15" s="78"/>
      <c r="X15" s="78"/>
    </row>
    <row r="16" spans="1:24">
      <c r="A16" s="58">
        <v>57040</v>
      </c>
      <c r="B16" s="81" t="s">
        <v>25</v>
      </c>
      <c r="C16" s="81"/>
      <c r="D16" s="81"/>
      <c r="E16" s="82">
        <v>41827</v>
      </c>
      <c r="F16" s="82"/>
      <c r="G16" s="82">
        <v>42192</v>
      </c>
      <c r="H16" s="82"/>
      <c r="I16" s="80">
        <v>2770049297</v>
      </c>
      <c r="J16" s="80"/>
      <c r="K16" s="81" t="s">
        <v>145</v>
      </c>
      <c r="L16" s="81"/>
      <c r="M16" s="81"/>
      <c r="N16" s="81" t="s">
        <v>135</v>
      </c>
      <c r="O16" s="81"/>
      <c r="P16" s="59" t="s">
        <v>130</v>
      </c>
      <c r="Q16" s="80">
        <v>4326.8900000000003</v>
      </c>
      <c r="R16" s="80"/>
      <c r="S16" s="58">
        <v>0.3</v>
      </c>
      <c r="T16" s="80">
        <v>1298.07</v>
      </c>
      <c r="U16" s="80"/>
      <c r="V16" s="78"/>
      <c r="W16" s="78"/>
      <c r="X16" s="78"/>
    </row>
    <row r="17" spans="1:24">
      <c r="A17" s="58">
        <v>57040</v>
      </c>
      <c r="B17" s="81" t="s">
        <v>25</v>
      </c>
      <c r="C17" s="81"/>
      <c r="D17" s="81"/>
      <c r="E17" s="82">
        <v>41462</v>
      </c>
      <c r="F17" s="82"/>
      <c r="G17" s="82">
        <v>41827</v>
      </c>
      <c r="H17" s="82"/>
      <c r="I17" s="80">
        <v>2770049292</v>
      </c>
      <c r="J17" s="80"/>
      <c r="K17" s="81" t="s">
        <v>146</v>
      </c>
      <c r="L17" s="81"/>
      <c r="M17" s="81"/>
      <c r="N17" s="81" t="s">
        <v>135</v>
      </c>
      <c r="O17" s="81"/>
      <c r="Q17" s="80">
        <v>5703.23</v>
      </c>
      <c r="R17" s="80"/>
      <c r="S17" s="58">
        <v>0.3</v>
      </c>
      <c r="T17" s="80">
        <v>1710.97</v>
      </c>
      <c r="U17" s="80"/>
      <c r="V17" s="78"/>
      <c r="W17" s="78"/>
      <c r="X17" s="78"/>
    </row>
    <row r="18" spans="1:24">
      <c r="A18" s="60" t="s">
        <v>147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Q18" s="79"/>
      <c r="R18" s="79"/>
      <c r="T18" s="80">
        <v>28177.27</v>
      </c>
      <c r="U18" s="80"/>
      <c r="V18" s="78"/>
      <c r="W18" s="78"/>
      <c r="X18" s="78"/>
    </row>
  </sheetData>
  <mergeCells count="162">
    <mergeCell ref="J1:K1"/>
    <mergeCell ref="M1:N1"/>
    <mergeCell ref="O1:Q1"/>
    <mergeCell ref="R1:T1"/>
    <mergeCell ref="A1:B1"/>
    <mergeCell ref="D1:E1"/>
    <mergeCell ref="F1:G1"/>
    <mergeCell ref="H1:I1"/>
    <mergeCell ref="U1:V1"/>
    <mergeCell ref="B2:D2"/>
    <mergeCell ref="E2:F2"/>
    <mergeCell ref="G2:H2"/>
    <mergeCell ref="I2:J2"/>
    <mergeCell ref="K2:M2"/>
    <mergeCell ref="N2:O2"/>
    <mergeCell ref="Q2:R2"/>
    <mergeCell ref="T2:U2"/>
    <mergeCell ref="V2:X2"/>
    <mergeCell ref="K3:M3"/>
    <mergeCell ref="N3:O3"/>
    <mergeCell ref="Q3:R3"/>
    <mergeCell ref="T3:U3"/>
    <mergeCell ref="B3:D3"/>
    <mergeCell ref="E3:F3"/>
    <mergeCell ref="G3:H3"/>
    <mergeCell ref="I3:J3"/>
    <mergeCell ref="V3:X3"/>
    <mergeCell ref="B4:D4"/>
    <mergeCell ref="E4:F4"/>
    <mergeCell ref="G4:H4"/>
    <mergeCell ref="I4:J4"/>
    <mergeCell ref="K4:M4"/>
    <mergeCell ref="N4:O4"/>
    <mergeCell ref="Q4:R4"/>
    <mergeCell ref="T4:U4"/>
    <mergeCell ref="V4:X4"/>
    <mergeCell ref="K5:M5"/>
    <mergeCell ref="N5:O5"/>
    <mergeCell ref="Q5:R5"/>
    <mergeCell ref="T5:U5"/>
    <mergeCell ref="B5:D5"/>
    <mergeCell ref="E5:F5"/>
    <mergeCell ref="G5:H5"/>
    <mergeCell ref="I5:J5"/>
    <mergeCell ref="V5:X5"/>
    <mergeCell ref="B6:D6"/>
    <mergeCell ref="E6:F6"/>
    <mergeCell ref="G6:H6"/>
    <mergeCell ref="I6:J6"/>
    <mergeCell ref="K6:M6"/>
    <mergeCell ref="N6:O6"/>
    <mergeCell ref="Q6:R6"/>
    <mergeCell ref="T6:U6"/>
    <mergeCell ref="V6:X6"/>
    <mergeCell ref="K7:M7"/>
    <mergeCell ref="N7:O7"/>
    <mergeCell ref="Q7:R7"/>
    <mergeCell ref="T7:U7"/>
    <mergeCell ref="B7:D7"/>
    <mergeCell ref="E7:F7"/>
    <mergeCell ref="G7:H7"/>
    <mergeCell ref="I7:J7"/>
    <mergeCell ref="V7:X7"/>
    <mergeCell ref="B8:D8"/>
    <mergeCell ref="E8:F8"/>
    <mergeCell ref="G8:H8"/>
    <mergeCell ref="I8:J8"/>
    <mergeCell ref="K8:M8"/>
    <mergeCell ref="N8:O8"/>
    <mergeCell ref="Q8:R8"/>
    <mergeCell ref="T8:U8"/>
    <mergeCell ref="V8:X8"/>
    <mergeCell ref="K9:M9"/>
    <mergeCell ref="N9:O9"/>
    <mergeCell ref="Q9:R9"/>
    <mergeCell ref="T9:U9"/>
    <mergeCell ref="B9:D9"/>
    <mergeCell ref="E9:F9"/>
    <mergeCell ref="G9:H9"/>
    <mergeCell ref="I9:J9"/>
    <mergeCell ref="V9:X9"/>
    <mergeCell ref="B10:D10"/>
    <mergeCell ref="E10:F10"/>
    <mergeCell ref="G10:H10"/>
    <mergeCell ref="I10:J10"/>
    <mergeCell ref="K10:M10"/>
    <mergeCell ref="N10:O10"/>
    <mergeCell ref="Q10:R10"/>
    <mergeCell ref="T10:U10"/>
    <mergeCell ref="V10:X10"/>
    <mergeCell ref="K11:M11"/>
    <mergeCell ref="N11:O11"/>
    <mergeCell ref="Q11:R11"/>
    <mergeCell ref="T11:U11"/>
    <mergeCell ref="B11:D11"/>
    <mergeCell ref="E11:F11"/>
    <mergeCell ref="G11:H11"/>
    <mergeCell ref="I11:J11"/>
    <mergeCell ref="V11:X11"/>
    <mergeCell ref="B12:D12"/>
    <mergeCell ref="E12:F12"/>
    <mergeCell ref="G12:H12"/>
    <mergeCell ref="I12:J12"/>
    <mergeCell ref="K12:M12"/>
    <mergeCell ref="N12:O12"/>
    <mergeCell ref="Q12:R12"/>
    <mergeCell ref="T12:U12"/>
    <mergeCell ref="V12:X12"/>
    <mergeCell ref="K13:M13"/>
    <mergeCell ref="N13:O13"/>
    <mergeCell ref="Q13:R13"/>
    <mergeCell ref="T13:U13"/>
    <mergeCell ref="B13:D13"/>
    <mergeCell ref="E13:F13"/>
    <mergeCell ref="G13:H13"/>
    <mergeCell ref="I13:J13"/>
    <mergeCell ref="V13:X13"/>
    <mergeCell ref="B14:D14"/>
    <mergeCell ref="E14:F14"/>
    <mergeCell ref="G14:H14"/>
    <mergeCell ref="I14:J14"/>
    <mergeCell ref="K14:M14"/>
    <mergeCell ref="N14:O14"/>
    <mergeCell ref="Q14:R14"/>
    <mergeCell ref="T14:U14"/>
    <mergeCell ref="V14:X14"/>
    <mergeCell ref="K15:M15"/>
    <mergeCell ref="N15:O15"/>
    <mergeCell ref="Q15:R15"/>
    <mergeCell ref="T15:U15"/>
    <mergeCell ref="B15:D15"/>
    <mergeCell ref="E15:F15"/>
    <mergeCell ref="G15:H15"/>
    <mergeCell ref="I15:J15"/>
    <mergeCell ref="V15:X15"/>
    <mergeCell ref="B16:D16"/>
    <mergeCell ref="E16:F16"/>
    <mergeCell ref="G16:H16"/>
    <mergeCell ref="I16:J16"/>
    <mergeCell ref="K16:M16"/>
    <mergeCell ref="N16:O16"/>
    <mergeCell ref="Q16:R16"/>
    <mergeCell ref="T16:U16"/>
    <mergeCell ref="V16:X16"/>
    <mergeCell ref="K17:M17"/>
    <mergeCell ref="N17:O17"/>
    <mergeCell ref="Q17:R17"/>
    <mergeCell ref="T17:U17"/>
    <mergeCell ref="B17:D17"/>
    <mergeCell ref="E17:F17"/>
    <mergeCell ref="G17:H17"/>
    <mergeCell ref="I17:J17"/>
    <mergeCell ref="V17:X17"/>
    <mergeCell ref="B18:D18"/>
    <mergeCell ref="E18:F18"/>
    <mergeCell ref="G18:H18"/>
    <mergeCell ref="I18:J18"/>
    <mergeCell ref="K18:M18"/>
    <mergeCell ref="N18:O18"/>
    <mergeCell ref="Q18:R18"/>
    <mergeCell ref="T18:U18"/>
    <mergeCell ref="V18:X18"/>
  </mergeCells>
  <phoneticPr fontId="17" type="noConversion"/>
  <pageMargins left="0.75" right="0.75" top="1" bottom="1" header="0" footer="0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F23" sqref="F23"/>
    </sheetView>
  </sheetViews>
  <sheetFormatPr baseColWidth="10" defaultRowHeight="15"/>
  <sheetData>
    <row r="1" spans="1:8" ht="15.75" thickBot="1">
      <c r="A1" s="61" t="s">
        <v>148</v>
      </c>
      <c r="B1" s="55" t="s">
        <v>149</v>
      </c>
      <c r="C1" s="55" t="s">
        <v>150</v>
      </c>
      <c r="D1" s="55" t="s">
        <v>151</v>
      </c>
      <c r="E1" s="56" t="s">
        <v>152</v>
      </c>
      <c r="F1" s="55" t="s">
        <v>153</v>
      </c>
      <c r="G1" s="55" t="s">
        <v>154</v>
      </c>
      <c r="H1" s="55" t="s">
        <v>155</v>
      </c>
    </row>
    <row r="2" spans="1:8">
      <c r="A2" s="62">
        <v>57040</v>
      </c>
      <c r="B2" s="63" t="s">
        <v>156</v>
      </c>
      <c r="C2" s="63" t="s">
        <v>44</v>
      </c>
      <c r="D2" s="63" t="s">
        <v>157</v>
      </c>
      <c r="E2" s="64">
        <v>6250.86</v>
      </c>
      <c r="F2" s="64">
        <v>1000.13</v>
      </c>
      <c r="G2" s="64">
        <v>7251</v>
      </c>
      <c r="H2" s="64">
        <v>3750</v>
      </c>
    </row>
    <row r="3" spans="1:8">
      <c r="A3" s="62">
        <v>57040</v>
      </c>
      <c r="B3" s="63" t="s">
        <v>158</v>
      </c>
      <c r="C3" s="63" t="s">
        <v>159</v>
      </c>
      <c r="D3" s="63" t="s">
        <v>157</v>
      </c>
      <c r="E3" s="64">
        <v>6609.48</v>
      </c>
      <c r="F3" s="64">
        <v>1057.51</v>
      </c>
      <c r="G3" s="64">
        <v>7667</v>
      </c>
      <c r="H3" s="64">
        <v>3750</v>
      </c>
    </row>
    <row r="4" spans="1:8">
      <c r="A4" s="62">
        <v>57040</v>
      </c>
      <c r="B4" s="63" t="s">
        <v>160</v>
      </c>
      <c r="C4" s="63" t="s">
        <v>161</v>
      </c>
      <c r="D4" s="63" t="s">
        <v>157</v>
      </c>
      <c r="E4" s="64">
        <v>6609.48</v>
      </c>
      <c r="F4" s="64">
        <v>1057.51</v>
      </c>
      <c r="G4" s="64">
        <v>7667</v>
      </c>
      <c r="H4" s="64">
        <v>3750</v>
      </c>
    </row>
    <row r="5" spans="1:8">
      <c r="A5" s="62">
        <v>57040</v>
      </c>
      <c r="B5" s="63" t="s">
        <v>162</v>
      </c>
      <c r="C5" s="63" t="s">
        <v>163</v>
      </c>
      <c r="D5" s="63" t="s">
        <v>157</v>
      </c>
      <c r="E5" s="64">
        <v>6609.48</v>
      </c>
      <c r="F5" s="64">
        <v>1057.51</v>
      </c>
      <c r="G5" s="64">
        <v>7667</v>
      </c>
      <c r="H5" s="64">
        <v>3750</v>
      </c>
    </row>
    <row r="6" spans="1:8">
      <c r="A6" s="62">
        <v>57040</v>
      </c>
      <c r="B6" s="63" t="s">
        <v>164</v>
      </c>
      <c r="C6" s="63" t="s">
        <v>165</v>
      </c>
      <c r="D6" s="63" t="s">
        <v>157</v>
      </c>
      <c r="E6" s="64">
        <v>6609.48</v>
      </c>
      <c r="F6" s="64">
        <v>1057.51</v>
      </c>
      <c r="G6" s="64">
        <v>7667</v>
      </c>
      <c r="H6" s="64">
        <v>3750</v>
      </c>
    </row>
    <row r="7" spans="1:8">
      <c r="A7" s="62">
        <v>57040</v>
      </c>
      <c r="B7" s="63" t="s">
        <v>166</v>
      </c>
      <c r="C7" s="63" t="s">
        <v>167</v>
      </c>
      <c r="D7" s="63" t="s">
        <v>168</v>
      </c>
      <c r="E7" s="64">
        <v>9449.1299999999992</v>
      </c>
      <c r="F7" s="64">
        <v>1511.86</v>
      </c>
      <c r="G7" s="64">
        <v>10961</v>
      </c>
      <c r="H7" s="64">
        <v>3850</v>
      </c>
    </row>
    <row r="8" spans="1:8">
      <c r="A8" s="62">
        <v>57040</v>
      </c>
      <c r="B8" s="63" t="s">
        <v>169</v>
      </c>
      <c r="C8" s="63" t="s">
        <v>170</v>
      </c>
      <c r="D8" s="63" t="s">
        <v>168</v>
      </c>
      <c r="E8" s="64">
        <v>9449.1299999999992</v>
      </c>
      <c r="F8" s="64">
        <v>1511.86</v>
      </c>
      <c r="G8" s="64">
        <v>10961</v>
      </c>
      <c r="H8" s="64">
        <v>3850</v>
      </c>
    </row>
    <row r="9" spans="1:8">
      <c r="A9" s="62">
        <v>57040</v>
      </c>
      <c r="B9" s="63" t="s">
        <v>171</v>
      </c>
      <c r="C9" s="63" t="s">
        <v>172</v>
      </c>
      <c r="D9" s="63" t="s">
        <v>168</v>
      </c>
      <c r="E9" s="64">
        <v>9449.1299999999992</v>
      </c>
      <c r="F9" s="64">
        <v>1511.86</v>
      </c>
      <c r="G9" s="64">
        <v>10961</v>
      </c>
      <c r="H9" s="64">
        <v>3850</v>
      </c>
    </row>
    <row r="10" spans="1:8">
      <c r="A10" s="62">
        <v>57040</v>
      </c>
      <c r="B10" s="63" t="s">
        <v>173</v>
      </c>
      <c r="C10" s="63" t="s">
        <v>36</v>
      </c>
      <c r="D10" s="63" t="s">
        <v>168</v>
      </c>
      <c r="E10" s="64">
        <v>7000</v>
      </c>
      <c r="F10" s="64">
        <v>1120</v>
      </c>
      <c r="G10" s="64">
        <v>8120</v>
      </c>
      <c r="H10" s="64">
        <v>3850</v>
      </c>
    </row>
    <row r="11" spans="1:8">
      <c r="A11" s="62">
        <v>57040</v>
      </c>
      <c r="B11" s="63" t="s">
        <v>174</v>
      </c>
      <c r="C11" s="63" t="s">
        <v>175</v>
      </c>
      <c r="D11" s="63" t="s">
        <v>168</v>
      </c>
      <c r="E11" s="64">
        <v>7000</v>
      </c>
      <c r="F11" s="64">
        <v>1120</v>
      </c>
      <c r="G11" s="64">
        <v>8120</v>
      </c>
      <c r="H11" s="64">
        <v>3850</v>
      </c>
    </row>
    <row r="12" spans="1:8">
      <c r="A12" s="62">
        <v>57040</v>
      </c>
      <c r="B12" s="63" t="s">
        <v>176</v>
      </c>
      <c r="C12" s="63" t="s">
        <v>32</v>
      </c>
      <c r="D12" s="63" t="s">
        <v>168</v>
      </c>
      <c r="E12" s="64">
        <v>7000</v>
      </c>
      <c r="F12" s="64">
        <v>1120</v>
      </c>
      <c r="G12" s="64">
        <v>8120</v>
      </c>
      <c r="H12" s="64">
        <v>3850</v>
      </c>
    </row>
    <row r="13" spans="1:8">
      <c r="A13" s="62">
        <v>57040</v>
      </c>
      <c r="B13" s="63" t="s">
        <v>177</v>
      </c>
      <c r="C13" s="63" t="s">
        <v>28</v>
      </c>
      <c r="D13" s="63" t="s">
        <v>168</v>
      </c>
      <c r="E13" s="64">
        <v>7000</v>
      </c>
      <c r="F13" s="64">
        <v>1120</v>
      </c>
      <c r="G13" s="64">
        <v>8120</v>
      </c>
      <c r="H13" s="64">
        <v>3850</v>
      </c>
    </row>
    <row r="14" spans="1:8">
      <c r="A14" s="62">
        <v>57040</v>
      </c>
      <c r="B14" s="63" t="s">
        <v>178</v>
      </c>
      <c r="C14" s="63" t="s">
        <v>179</v>
      </c>
      <c r="D14" s="63" t="s">
        <v>168</v>
      </c>
      <c r="E14" s="64">
        <v>7000</v>
      </c>
      <c r="F14" s="64">
        <v>1120</v>
      </c>
      <c r="G14" s="64">
        <v>8120</v>
      </c>
      <c r="H14" s="64">
        <v>3850</v>
      </c>
    </row>
    <row r="15" spans="1:8">
      <c r="A15" s="62">
        <v>57040</v>
      </c>
      <c r="B15" s="63" t="s">
        <v>180</v>
      </c>
      <c r="C15" s="63" t="s">
        <v>181</v>
      </c>
      <c r="D15" s="63" t="s">
        <v>168</v>
      </c>
      <c r="E15" s="64">
        <v>7000</v>
      </c>
      <c r="F15" s="64">
        <v>1120</v>
      </c>
      <c r="G15" s="64">
        <v>8120</v>
      </c>
      <c r="H15" s="64">
        <v>3850</v>
      </c>
    </row>
    <row r="16" spans="1:8">
      <c r="A16" s="62">
        <v>57040</v>
      </c>
      <c r="B16" s="63" t="s">
        <v>182</v>
      </c>
      <c r="C16" s="63" t="s">
        <v>183</v>
      </c>
      <c r="D16" s="63" t="s">
        <v>168</v>
      </c>
      <c r="E16" s="64">
        <v>7000</v>
      </c>
      <c r="F16" s="64">
        <v>1120</v>
      </c>
      <c r="G16" s="64">
        <v>8120</v>
      </c>
      <c r="H16" s="64">
        <v>3850</v>
      </c>
    </row>
    <row r="17" spans="1:8">
      <c r="A17" s="62">
        <v>57040</v>
      </c>
      <c r="B17" s="63" t="s">
        <v>184</v>
      </c>
      <c r="C17" s="63" t="s">
        <v>185</v>
      </c>
      <c r="D17" s="63" t="s">
        <v>168</v>
      </c>
      <c r="E17" s="64">
        <v>7359.48</v>
      </c>
      <c r="F17" s="64">
        <v>1177.51</v>
      </c>
      <c r="G17" s="64">
        <v>8537</v>
      </c>
      <c r="H17" s="64">
        <v>3850</v>
      </c>
    </row>
    <row r="18" spans="1:8">
      <c r="A18" s="62">
        <v>57040</v>
      </c>
      <c r="B18" s="63" t="s">
        <v>186</v>
      </c>
      <c r="C18" s="63" t="s">
        <v>187</v>
      </c>
      <c r="D18" s="63" t="s">
        <v>168</v>
      </c>
      <c r="E18" s="64">
        <v>7000</v>
      </c>
      <c r="F18" s="64">
        <v>1120</v>
      </c>
      <c r="G18" s="64">
        <v>8120</v>
      </c>
      <c r="H18" s="64">
        <v>3850</v>
      </c>
    </row>
    <row r="19" spans="1:8">
      <c r="A19" s="62">
        <v>57040</v>
      </c>
      <c r="B19" s="63" t="s">
        <v>188</v>
      </c>
      <c r="C19" s="63" t="s">
        <v>189</v>
      </c>
      <c r="D19" s="63" t="s">
        <v>168</v>
      </c>
      <c r="E19" s="64">
        <v>7000</v>
      </c>
      <c r="F19" s="64">
        <v>1120</v>
      </c>
      <c r="G19" s="64">
        <v>8120</v>
      </c>
      <c r="H19" s="64">
        <v>3850</v>
      </c>
    </row>
    <row r="20" spans="1:8">
      <c r="A20" s="62">
        <v>57040</v>
      </c>
      <c r="B20" s="63" t="s">
        <v>84</v>
      </c>
      <c r="C20" s="63" t="s">
        <v>190</v>
      </c>
      <c r="D20" s="63" t="s">
        <v>168</v>
      </c>
      <c r="E20" s="64">
        <v>7000</v>
      </c>
      <c r="F20" s="64">
        <v>1120</v>
      </c>
      <c r="G20" s="64">
        <v>8120</v>
      </c>
      <c r="H20" s="64">
        <v>3850</v>
      </c>
    </row>
    <row r="21" spans="1:8">
      <c r="A21" s="62">
        <v>57040</v>
      </c>
      <c r="B21" s="63" t="s">
        <v>191</v>
      </c>
      <c r="C21" s="63" t="s">
        <v>192</v>
      </c>
      <c r="D21" s="63" t="s">
        <v>168</v>
      </c>
      <c r="E21" s="64">
        <v>7000</v>
      </c>
      <c r="F21" s="64">
        <v>1120</v>
      </c>
      <c r="G21" s="64">
        <v>8120</v>
      </c>
      <c r="H21" s="64">
        <v>3850</v>
      </c>
    </row>
    <row r="22" spans="1:8">
      <c r="A22" s="62">
        <v>57040</v>
      </c>
      <c r="B22" s="63" t="s">
        <v>85</v>
      </c>
      <c r="C22" s="63" t="s">
        <v>193</v>
      </c>
      <c r="D22" s="63" t="s">
        <v>168</v>
      </c>
      <c r="E22" s="64">
        <v>7359.48</v>
      </c>
      <c r="F22" s="64">
        <v>1177.51</v>
      </c>
      <c r="G22" s="64">
        <v>8537</v>
      </c>
      <c r="H22" s="64">
        <v>3850</v>
      </c>
    </row>
    <row r="23" spans="1:8">
      <c r="A23" s="65">
        <v>57040</v>
      </c>
      <c r="B23" s="66" t="s">
        <v>194</v>
      </c>
      <c r="C23" s="66" t="s">
        <v>195</v>
      </c>
      <c r="D23" s="66" t="s">
        <v>157</v>
      </c>
      <c r="E23" s="66" t="s">
        <v>196</v>
      </c>
      <c r="H23" s="67">
        <v>0</v>
      </c>
    </row>
    <row r="24" spans="1:8">
      <c r="A24" s="68" t="s">
        <v>147</v>
      </c>
      <c r="H24" s="64">
        <v>80350</v>
      </c>
    </row>
  </sheetData>
  <phoneticPr fontId="17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E9" sqref="E9"/>
    </sheetView>
  </sheetViews>
  <sheetFormatPr baseColWidth="10" defaultRowHeight="15"/>
  <sheetData>
    <row r="1" spans="1:11" ht="30.75" thickBot="1">
      <c r="A1" s="69" t="s">
        <v>197</v>
      </c>
      <c r="B1" s="70" t="s">
        <v>198</v>
      </c>
      <c r="C1" s="70" t="s">
        <v>91</v>
      </c>
      <c r="D1" s="70" t="s">
        <v>102</v>
      </c>
      <c r="E1" s="70" t="s">
        <v>199</v>
      </c>
      <c r="F1" s="70" t="s">
        <v>95</v>
      </c>
      <c r="G1" s="71" t="s">
        <v>200</v>
      </c>
      <c r="H1" s="71" t="s">
        <v>201</v>
      </c>
      <c r="I1" s="70" t="s">
        <v>97</v>
      </c>
      <c r="J1" s="70" t="s">
        <v>202</v>
      </c>
      <c r="K1" s="70" t="s">
        <v>203</v>
      </c>
    </row>
    <row r="2" spans="1:11" ht="45.75" thickBot="1">
      <c r="A2" s="69">
        <v>57040</v>
      </c>
      <c r="B2" s="70" t="s">
        <v>204</v>
      </c>
      <c r="C2" s="70" t="s">
        <v>205</v>
      </c>
      <c r="D2" s="70" t="s">
        <v>206</v>
      </c>
      <c r="E2" s="70" t="s">
        <v>86</v>
      </c>
      <c r="F2" s="70" t="s">
        <v>207</v>
      </c>
      <c r="G2" s="72">
        <v>2</v>
      </c>
      <c r="H2" s="72">
        <v>5</v>
      </c>
      <c r="I2" s="73">
        <v>5573.52</v>
      </c>
      <c r="J2" s="70">
        <v>30</v>
      </c>
      <c r="K2" s="73">
        <v>1672.06</v>
      </c>
    </row>
    <row r="3" spans="1:11" ht="45.75" thickBot="1">
      <c r="A3" s="69">
        <v>57040</v>
      </c>
      <c r="B3" s="70" t="s">
        <v>204</v>
      </c>
      <c r="C3" s="70" t="s">
        <v>208</v>
      </c>
      <c r="D3" s="70" t="s">
        <v>209</v>
      </c>
      <c r="E3" s="70" t="s">
        <v>86</v>
      </c>
      <c r="F3" s="70" t="s">
        <v>210</v>
      </c>
      <c r="G3" s="72">
        <v>2</v>
      </c>
      <c r="H3" s="72">
        <v>5</v>
      </c>
      <c r="I3" s="73">
        <v>8259.9599999999991</v>
      </c>
      <c r="J3" s="70">
        <v>30</v>
      </c>
      <c r="K3" s="73">
        <v>2477.9899999999998</v>
      </c>
    </row>
    <row r="4" spans="1:11" ht="45.75" thickBot="1">
      <c r="A4" s="69">
        <v>57040</v>
      </c>
      <c r="B4" s="70" t="s">
        <v>204</v>
      </c>
      <c r="C4" s="70" t="s">
        <v>211</v>
      </c>
      <c r="D4" s="70" t="s">
        <v>209</v>
      </c>
      <c r="E4" s="70" t="s">
        <v>86</v>
      </c>
      <c r="F4" s="70" t="s">
        <v>212</v>
      </c>
      <c r="G4" s="72">
        <v>1</v>
      </c>
      <c r="H4" s="72">
        <v>1</v>
      </c>
      <c r="I4" s="73">
        <v>13796.33</v>
      </c>
      <c r="J4" s="70">
        <v>30</v>
      </c>
      <c r="K4" s="73">
        <v>4138.8999999999996</v>
      </c>
    </row>
    <row r="5" spans="1:11" ht="45.75" thickBot="1">
      <c r="A5" s="69">
        <v>57040</v>
      </c>
      <c r="B5" s="70" t="s">
        <v>204</v>
      </c>
      <c r="C5" s="70" t="s">
        <v>213</v>
      </c>
      <c r="D5" s="70" t="s">
        <v>209</v>
      </c>
      <c r="E5" s="70" t="s">
        <v>86</v>
      </c>
      <c r="F5" s="70" t="s">
        <v>214</v>
      </c>
      <c r="G5" s="72">
        <v>2</v>
      </c>
      <c r="H5" s="72">
        <v>1</v>
      </c>
      <c r="I5" s="73">
        <v>6867.36</v>
      </c>
      <c r="J5" s="70">
        <v>30</v>
      </c>
      <c r="K5" s="73">
        <v>2060.21</v>
      </c>
    </row>
    <row r="6" spans="1:11" ht="45.75" thickBot="1">
      <c r="A6" s="69">
        <v>57040</v>
      </c>
      <c r="B6" s="70" t="s">
        <v>204</v>
      </c>
      <c r="C6" s="70" t="s">
        <v>215</v>
      </c>
      <c r="D6" s="70" t="s">
        <v>209</v>
      </c>
      <c r="E6" s="70" t="s">
        <v>86</v>
      </c>
      <c r="F6" s="70" t="s">
        <v>216</v>
      </c>
      <c r="G6" s="72">
        <v>2</v>
      </c>
      <c r="H6" s="72">
        <v>1</v>
      </c>
      <c r="I6" s="73">
        <v>9272.52</v>
      </c>
      <c r="J6" s="70">
        <v>30</v>
      </c>
      <c r="K6" s="73">
        <v>2781.76</v>
      </c>
    </row>
    <row r="7" spans="1:11" ht="75.75" thickBot="1">
      <c r="A7" s="69">
        <v>57040</v>
      </c>
      <c r="B7" s="70" t="s">
        <v>204</v>
      </c>
      <c r="C7" s="70" t="s">
        <v>217</v>
      </c>
      <c r="D7" s="70" t="s">
        <v>206</v>
      </c>
      <c r="E7" s="70" t="s">
        <v>86</v>
      </c>
      <c r="F7" s="70" t="s">
        <v>218</v>
      </c>
      <c r="G7" s="72">
        <v>2</v>
      </c>
      <c r="H7" s="72">
        <v>1</v>
      </c>
      <c r="I7" s="73">
        <v>7455.72</v>
      </c>
      <c r="J7" s="70">
        <v>30</v>
      </c>
      <c r="K7" s="73">
        <v>2236.7199999999998</v>
      </c>
    </row>
    <row r="8" spans="1:11" ht="75.75" thickBot="1">
      <c r="A8" s="69">
        <v>57040</v>
      </c>
      <c r="B8" s="70" t="s">
        <v>204</v>
      </c>
      <c r="C8" s="70" t="s">
        <v>219</v>
      </c>
      <c r="D8" s="70" t="s">
        <v>209</v>
      </c>
      <c r="E8" s="70" t="s">
        <v>86</v>
      </c>
      <c r="F8" s="70" t="s">
        <v>220</v>
      </c>
      <c r="G8" s="72">
        <v>2</v>
      </c>
      <c r="H8" s="72">
        <v>1</v>
      </c>
      <c r="I8" s="73">
        <v>15514.92</v>
      </c>
      <c r="J8" s="70">
        <v>30</v>
      </c>
      <c r="K8" s="73">
        <v>4654.4799999999996</v>
      </c>
    </row>
    <row r="9" spans="1:11" ht="45.75" thickBot="1">
      <c r="A9" s="69">
        <v>57040</v>
      </c>
      <c r="B9" s="70" t="s">
        <v>204</v>
      </c>
      <c r="C9" s="70" t="s">
        <v>221</v>
      </c>
      <c r="D9" s="70" t="s">
        <v>209</v>
      </c>
      <c r="E9" s="70" t="s">
        <v>86</v>
      </c>
      <c r="F9" s="70" t="s">
        <v>222</v>
      </c>
      <c r="G9" s="72">
        <v>2</v>
      </c>
      <c r="H9" s="72">
        <v>5</v>
      </c>
      <c r="I9" s="73">
        <v>8779.56</v>
      </c>
      <c r="J9" s="70">
        <v>30</v>
      </c>
      <c r="K9" s="73">
        <v>2633.87</v>
      </c>
    </row>
    <row r="10" spans="1:11" ht="15.75" thickBot="1">
      <c r="A10" s="69" t="s">
        <v>147</v>
      </c>
      <c r="B10" s="70"/>
      <c r="C10" s="70"/>
      <c r="D10" s="70"/>
      <c r="E10" s="70"/>
      <c r="F10" s="70"/>
      <c r="G10" s="72"/>
      <c r="H10" s="72"/>
      <c r="I10" s="70"/>
      <c r="J10" s="70"/>
      <c r="K10" s="73">
        <v>22655.97</v>
      </c>
    </row>
  </sheetData>
  <phoneticPr fontId="17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F22" sqref="F22"/>
    </sheetView>
  </sheetViews>
  <sheetFormatPr baseColWidth="10" defaultRowHeight="15"/>
  <sheetData/>
  <phoneticPr fontId="1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GNP Contado</vt:lpstr>
      <vt:lpstr>AXA Retail</vt:lpstr>
      <vt:lpstr>Quálitas</vt:lpstr>
      <vt:lpstr>DTMAC Q</vt:lpstr>
      <vt:lpstr>DTMAC TFS</vt:lpstr>
      <vt:lpstr>DTMAC AXA</vt:lpstr>
      <vt:lpstr>UDIS TFS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alopez</dc:creator>
  <cp:lastModifiedBy>aremoto</cp:lastModifiedBy>
  <dcterms:created xsi:type="dcterms:W3CDTF">2014-08-05T20:32:59Z</dcterms:created>
  <dcterms:modified xsi:type="dcterms:W3CDTF">2014-08-28T23:25:46Z</dcterms:modified>
</cp:coreProperties>
</file>