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60" windowWidth="20490" windowHeight="7620"/>
  </bookViews>
  <sheets>
    <sheet name="ENE 18" sheetId="2" r:id="rId1"/>
    <sheet name="15,000" sheetId="3" r:id="rId2"/>
    <sheet name="FEB 18" sheetId="1" r:id="rId3"/>
  </sheets>
  <externalReferences>
    <externalReference r:id="rId4"/>
  </externalReferences>
  <definedNames>
    <definedName name="_xlnm._FilterDatabase" localSheetId="0" hidden="1">'ENE 18'!$A$7:$F$165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  <c r="F169" i="2" l="1"/>
  <c r="D12" i="3" l="1"/>
  <c r="E28" i="3"/>
  <c r="J8" i="3"/>
  <c r="F6" i="3" s="1"/>
  <c r="F7" i="3" s="1"/>
  <c r="F8" i="3" s="1"/>
  <c r="F9" i="3" s="1"/>
  <c r="F10" i="3" s="1"/>
  <c r="F11" i="3" s="1"/>
  <c r="J7" i="3"/>
  <c r="E7" i="3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30" i="3" s="1"/>
  <c r="F12" i="3" l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30" i="3" s="1"/>
  <c r="G38" i="2" l="1"/>
  <c r="J8" i="2" l="1"/>
  <c r="E7" i="2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D38" i="1"/>
  <c r="E45" i="2" l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J9" i="2"/>
  <c r="J10" i="2" s="1"/>
  <c r="F6" i="2" s="1"/>
  <c r="J7" i="2"/>
  <c r="I9" i="1"/>
  <c r="I7" i="1"/>
  <c r="F7" i="2" l="1"/>
  <c r="E93" i="2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J8" i="1"/>
  <c r="J9" i="1" s="1"/>
  <c r="J10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J7" i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63" i="2" l="1"/>
  <c r="F8" i="2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20" i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8" i="1" s="1"/>
  <c r="E105" i="1"/>
  <c r="E108" i="1" s="1"/>
  <c r="E165" i="2" l="1"/>
  <c r="E168" i="2" s="1"/>
  <c r="E164" i="2"/>
  <c r="F163" i="2"/>
  <c r="F164" i="2" l="1"/>
  <c r="F165" i="2" s="1"/>
  <c r="F168" i="2" s="1"/>
  <c r="F170" i="2" s="1"/>
</calcChain>
</file>

<file path=xl/sharedStrings.xml><?xml version="1.0" encoding="utf-8"?>
<sst xmlns="http://schemas.openxmlformats.org/spreadsheetml/2006/main" count="502" uniqueCount="265">
  <si>
    <t>Remanente</t>
  </si>
  <si>
    <t>Folio</t>
  </si>
  <si>
    <t>Descripcion</t>
  </si>
  <si>
    <t>Importe</t>
  </si>
  <si>
    <t>Total</t>
  </si>
  <si>
    <t>Acumulado</t>
  </si>
  <si>
    <t>Total =</t>
  </si>
  <si>
    <t>Comprobado</t>
  </si>
  <si>
    <t>=</t>
  </si>
  <si>
    <t>PERIFERICA</t>
  </si>
  <si>
    <t>S4540</t>
  </si>
  <si>
    <t>A1430</t>
  </si>
  <si>
    <t>T.O.T</t>
  </si>
  <si>
    <t>A1297</t>
  </si>
  <si>
    <t>S4538</t>
  </si>
  <si>
    <t>A1428</t>
  </si>
  <si>
    <t>S4539</t>
  </si>
  <si>
    <t>A1427</t>
  </si>
  <si>
    <t>S4537</t>
  </si>
  <si>
    <t>A1426</t>
  </si>
  <si>
    <t>S4536</t>
  </si>
  <si>
    <t>A1429</t>
  </si>
  <si>
    <t>S4662</t>
  </si>
  <si>
    <t>A1421</t>
  </si>
  <si>
    <t>S4504</t>
  </si>
  <si>
    <t>A1431</t>
  </si>
  <si>
    <t>S4541</t>
  </si>
  <si>
    <t>Factura</t>
  </si>
  <si>
    <t>S4736</t>
  </si>
  <si>
    <t>S4734</t>
  </si>
  <si>
    <t>S4725</t>
  </si>
  <si>
    <t>S4724</t>
  </si>
  <si>
    <t>MENSAJERIA</t>
  </si>
  <si>
    <t>CAFÉ</t>
  </si>
  <si>
    <t>Concepto</t>
  </si>
  <si>
    <t>Saldo Dic</t>
  </si>
  <si>
    <t>Tarjeta</t>
  </si>
  <si>
    <t>Saldo 40,000</t>
  </si>
  <si>
    <t>A1641</t>
  </si>
  <si>
    <t>S4908</t>
  </si>
  <si>
    <t>P20888</t>
  </si>
  <si>
    <t>FUMIGACION</t>
  </si>
  <si>
    <t>P20885</t>
  </si>
  <si>
    <t>TRAPO</t>
  </si>
  <si>
    <t>P20882</t>
  </si>
  <si>
    <t>P20881</t>
  </si>
  <si>
    <t>P20884</t>
  </si>
  <si>
    <t>DESAYUNO</t>
  </si>
  <si>
    <t>P20887</t>
  </si>
  <si>
    <t>TERRENO</t>
  </si>
  <si>
    <t>P20889</t>
  </si>
  <si>
    <t>P20930</t>
  </si>
  <si>
    <t>R4581</t>
  </si>
  <si>
    <t>R4559</t>
  </si>
  <si>
    <t>P20890</t>
  </si>
  <si>
    <t>S4886</t>
  </si>
  <si>
    <t>S4864</t>
  </si>
  <si>
    <t>S4516</t>
  </si>
  <si>
    <t>S4517</t>
  </si>
  <si>
    <t>P20923</t>
  </si>
  <si>
    <t>P20924</t>
  </si>
  <si>
    <t>P20925</t>
  </si>
  <si>
    <t>P20926</t>
  </si>
  <si>
    <t>P20927</t>
  </si>
  <si>
    <t>DESECHABLES</t>
  </si>
  <si>
    <t>P20928</t>
  </si>
  <si>
    <t>PAPELERIA</t>
  </si>
  <si>
    <t>P20932</t>
  </si>
  <si>
    <t>P20929</t>
  </si>
  <si>
    <t>P20931</t>
  </si>
  <si>
    <t>R4524</t>
  </si>
  <si>
    <t>S4729</t>
  </si>
  <si>
    <t>S4768</t>
  </si>
  <si>
    <t>S4522</t>
  </si>
  <si>
    <t>S4525</t>
  </si>
  <si>
    <t>S4798</t>
  </si>
  <si>
    <t>S4774</t>
  </si>
  <si>
    <t>S4510</t>
  </si>
  <si>
    <t>S4521</t>
  </si>
  <si>
    <t>ENERO 2018</t>
  </si>
  <si>
    <t>S4518</t>
  </si>
  <si>
    <t>S4947</t>
  </si>
  <si>
    <t>P20880</t>
  </si>
  <si>
    <t>CORTESIAS</t>
  </si>
  <si>
    <t>P20877</t>
  </si>
  <si>
    <t>LIMPIEZA</t>
  </si>
  <si>
    <t>P20876</t>
  </si>
  <si>
    <t>MATERIAL PARA MANTENIMIENTO</t>
  </si>
  <si>
    <t>P20875</t>
  </si>
  <si>
    <t>REGALOS SORTEO SERVICIO</t>
  </si>
  <si>
    <t>P20873</t>
  </si>
  <si>
    <t>P20874</t>
  </si>
  <si>
    <t>MATERIAL TALLER</t>
  </si>
  <si>
    <t>P20872</t>
  </si>
  <si>
    <t>P20871</t>
  </si>
  <si>
    <t>P20870</t>
  </si>
  <si>
    <t>P20869</t>
  </si>
  <si>
    <t>MATERIAL SISTEMAS</t>
  </si>
  <si>
    <t>P20899</t>
  </si>
  <si>
    <t>PAQUETERIA</t>
  </si>
  <si>
    <t>VARIOS</t>
  </si>
  <si>
    <t>P20933</t>
  </si>
  <si>
    <t>P20892</t>
  </si>
  <si>
    <t>CASETA</t>
  </si>
  <si>
    <t>P20891</t>
  </si>
  <si>
    <t>P20900</t>
  </si>
  <si>
    <t>P20898</t>
  </si>
  <si>
    <t>P20894</t>
  </si>
  <si>
    <t>ESTAC</t>
  </si>
  <si>
    <t>P20934</t>
  </si>
  <si>
    <t>ESTACIONAMIENTOS</t>
  </si>
  <si>
    <t>P20897</t>
  </si>
  <si>
    <t>S4555</t>
  </si>
  <si>
    <t>S4552</t>
  </si>
  <si>
    <t>S4556</t>
  </si>
  <si>
    <t>S4554</t>
  </si>
  <si>
    <t>S4553</t>
  </si>
  <si>
    <t>S4632</t>
  </si>
  <si>
    <t>P20893</t>
  </si>
  <si>
    <t>P20965</t>
  </si>
  <si>
    <t>P20966</t>
  </si>
  <si>
    <t>CASETAS</t>
  </si>
  <si>
    <t>P20967</t>
  </si>
  <si>
    <t>P20968</t>
  </si>
  <si>
    <t>GASOLINA</t>
  </si>
  <si>
    <t>P20969</t>
  </si>
  <si>
    <t>P20970</t>
  </si>
  <si>
    <t>P20977</t>
  </si>
  <si>
    <t>P20972</t>
  </si>
  <si>
    <t>COMIDA VISITA TOYOTA VENTAS</t>
  </si>
  <si>
    <t>P20973</t>
  </si>
  <si>
    <t>P20974</t>
  </si>
  <si>
    <t>GASTOS VARIOS ADMINISTRACION</t>
  </si>
  <si>
    <t>P20955</t>
  </si>
  <si>
    <t>P20956</t>
  </si>
  <si>
    <t>P20957</t>
  </si>
  <si>
    <t>P20958</t>
  </si>
  <si>
    <t>P20959</t>
  </si>
  <si>
    <t>P20960</t>
  </si>
  <si>
    <t>P20961</t>
  </si>
  <si>
    <t>P20962</t>
  </si>
  <si>
    <t>P20963</t>
  </si>
  <si>
    <t>P20964</t>
  </si>
  <si>
    <t>MATERIAL DE MANTENIMIENTO</t>
  </si>
  <si>
    <t>ENVIO</t>
  </si>
  <si>
    <t>PREDIAL APASEO</t>
  </si>
  <si>
    <t>BATERIAS</t>
  </si>
  <si>
    <t>ARTICULOS DE LIMPIEZA</t>
  </si>
  <si>
    <t>P20980</t>
  </si>
  <si>
    <t>P20981</t>
  </si>
  <si>
    <t>P20982</t>
  </si>
  <si>
    <t>P20983</t>
  </si>
  <si>
    <t>P20984</t>
  </si>
  <si>
    <t>P20985</t>
  </si>
  <si>
    <t>P20986</t>
  </si>
  <si>
    <t>P20987</t>
  </si>
  <si>
    <t>P20988</t>
  </si>
  <si>
    <t>MATERIAL PARA SISTEMAS</t>
  </si>
  <si>
    <t>MATERIAL PARA LAVADO</t>
  </si>
  <si>
    <t>MATERIAL PARA TALLER</t>
  </si>
  <si>
    <t>P21003</t>
  </si>
  <si>
    <t>RECOLECCION DE BASURA</t>
  </si>
  <si>
    <t>P21002</t>
  </si>
  <si>
    <t>P21001</t>
  </si>
  <si>
    <t>MATERIAL MANTENIMIENTO</t>
  </si>
  <si>
    <t>P21000</t>
  </si>
  <si>
    <t>P20999</t>
  </si>
  <si>
    <t>P20998</t>
  </si>
  <si>
    <t xml:space="preserve">TARJETA NETFLIX </t>
  </si>
  <si>
    <t>P20997</t>
  </si>
  <si>
    <t>P20996</t>
  </si>
  <si>
    <t>P20995</t>
  </si>
  <si>
    <t>P21011</t>
  </si>
  <si>
    <t>P21012</t>
  </si>
  <si>
    <t>P21013</t>
  </si>
  <si>
    <t>P21014</t>
  </si>
  <si>
    <t>P21015</t>
  </si>
  <si>
    <t>P21016</t>
  </si>
  <si>
    <t>TRASLADO HILUX MEX MARCO</t>
  </si>
  <si>
    <t>TRASLADO HILUX XALAPA MARCO</t>
  </si>
  <si>
    <t>TRASLADO TACOMA CHETUMAL MARCO</t>
  </si>
  <si>
    <t>P20860</t>
  </si>
  <si>
    <t>INSTALACION</t>
  </si>
  <si>
    <t>P20975</t>
  </si>
  <si>
    <t>P20867</t>
  </si>
  <si>
    <t>P20868</t>
  </si>
  <si>
    <t>P20866</t>
  </si>
  <si>
    <t>P20865</t>
  </si>
  <si>
    <t>P20864</t>
  </si>
  <si>
    <t>P20863</t>
  </si>
  <si>
    <t>P20862</t>
  </si>
  <si>
    <t>P20861</t>
  </si>
  <si>
    <t>P20859</t>
  </si>
  <si>
    <t>P21006</t>
  </si>
  <si>
    <t>P21007</t>
  </si>
  <si>
    <t>P21005</t>
  </si>
  <si>
    <t>P21017</t>
  </si>
  <si>
    <t>P21018</t>
  </si>
  <si>
    <t>TRASLADO DE QRO HIGHLANDER LEO</t>
  </si>
  <si>
    <t>MANTENIMIENTO HIDROTANQUE</t>
  </si>
  <si>
    <t>AGUA CORTESIA</t>
  </si>
  <si>
    <t>CERA LIQUIDA</t>
  </si>
  <si>
    <t>GLOBOS</t>
  </si>
  <si>
    <t>COMIDA TFS</t>
  </si>
  <si>
    <t>P21024</t>
  </si>
  <si>
    <t>TRASLADO QRO AVANZA LEO</t>
  </si>
  <si>
    <t>P21025</t>
  </si>
  <si>
    <t>P21028</t>
  </si>
  <si>
    <t>TRASLADO MEX SIENNA MARCO</t>
  </si>
  <si>
    <t>P21026</t>
  </si>
  <si>
    <t>P21027</t>
  </si>
  <si>
    <t>TRASLADO DE HILUX IRAPUATO LEO</t>
  </si>
  <si>
    <t>P21030</t>
  </si>
  <si>
    <t>P21031</t>
  </si>
  <si>
    <t>TRASLADO HIACE MEX MARCO</t>
  </si>
  <si>
    <t>P21033</t>
  </si>
  <si>
    <t>P21034</t>
  </si>
  <si>
    <t>P21035</t>
  </si>
  <si>
    <t>P21036</t>
  </si>
  <si>
    <t>P21037</t>
  </si>
  <si>
    <t>P21038</t>
  </si>
  <si>
    <t>P21039</t>
  </si>
  <si>
    <t>P21040</t>
  </si>
  <si>
    <t>P21041</t>
  </si>
  <si>
    <t>P21042</t>
  </si>
  <si>
    <t>P21043</t>
  </si>
  <si>
    <t>P21044</t>
  </si>
  <si>
    <t>P21045</t>
  </si>
  <si>
    <t>P21046</t>
  </si>
  <si>
    <t>P21047</t>
  </si>
  <si>
    <t>P21048</t>
  </si>
  <si>
    <t>P21049</t>
  </si>
  <si>
    <t>P21050</t>
  </si>
  <si>
    <t>P21051</t>
  </si>
  <si>
    <t>P21052</t>
  </si>
  <si>
    <t>P21053</t>
  </si>
  <si>
    <t>P21054</t>
  </si>
  <si>
    <t>TRASLADO TACOMA SALINA CRUZ LEO</t>
  </si>
  <si>
    <t>TRASLADO XALAPA SIENNA LEO</t>
  </si>
  <si>
    <t>TRASLADO PRUIS GDL LEO</t>
  </si>
  <si>
    <t>TRASLADO HILUX AGS LEO</t>
  </si>
  <si>
    <t>TRASLADO CUERNAVACA MARCO HILUX</t>
  </si>
  <si>
    <t xml:space="preserve">TRASLADO HIACE MEX MARCO </t>
  </si>
  <si>
    <t>TRASLADO HILUX VALLARTA LEO</t>
  </si>
  <si>
    <t>TRASLADO HIGHLANDER LOS CABOS LEO</t>
  </si>
  <si>
    <t>TRASLADO HIACE MEX LEO</t>
  </si>
  <si>
    <t>TRASLADO MORELIA HILUX MARCO</t>
  </si>
  <si>
    <t>TRASLADO CAMRY DURANGO LEO</t>
  </si>
  <si>
    <t>SALDO 23000</t>
  </si>
  <si>
    <t>YA ESTA INGRESADOEN DIC</t>
  </si>
  <si>
    <t>YA ESTA INGRESADA EN DIC</t>
  </si>
  <si>
    <t>INGRESADO EN DIC</t>
  </si>
  <si>
    <t>DICIEMBRE COMPLEMENTO</t>
  </si>
  <si>
    <t>TRANSFERENCIA  $15,000</t>
  </si>
  <si>
    <t>Fecha</t>
  </si>
  <si>
    <t>DEPOSITO</t>
  </si>
  <si>
    <t>SALDO 10,900</t>
  </si>
  <si>
    <t>VALES</t>
  </si>
  <si>
    <t>VALES TRASLADO</t>
  </si>
  <si>
    <t xml:space="preserve">GUERRA AGUILAR  ALEJANDRO </t>
  </si>
  <si>
    <t>DESCUENTO PERNDIENTE DE VALES ENTREGADOS</t>
  </si>
  <si>
    <t>S4756</t>
  </si>
  <si>
    <t xml:space="preserve">LLANTAS VEGA </t>
  </si>
  <si>
    <t>DUPLICADO 09/17</t>
  </si>
  <si>
    <t>FOLIO DUPLICADO P20983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</si>
</sst>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\-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0"/>
      <color indexed="10"/>
      <name val="Arial Narrow"/>
      <family val="2"/>
    </font>
    <font>
      <sz val="11"/>
      <color theme="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9">
    <xf numFmtId="0" fontId="0" fillId="0" borderId="0" xfId="0"/>
    <xf numFmtId="44" fontId="2" fillId="0" borderId="0" xfId="1" applyNumberFormat="1" applyFont="1" applyFill="1" applyBorder="1" applyAlignment="1">
      <alignment horizontal="center"/>
    </xf>
    <xf numFmtId="44" fontId="3" fillId="0" borderId="0" xfId="1" applyNumberFormat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44" fontId="2" fillId="0" borderId="0" xfId="1" applyNumberFormat="1" applyFont="1" applyFill="1" applyAlignment="1">
      <alignment horizontal="center"/>
    </xf>
    <xf numFmtId="44" fontId="2" fillId="0" borderId="1" xfId="1" applyNumberFormat="1" applyFont="1" applyFill="1" applyBorder="1" applyAlignment="1">
      <alignment horizontal="center"/>
    </xf>
    <xf numFmtId="44" fontId="2" fillId="0" borderId="1" xfId="2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44" fontId="4" fillId="0" borderId="0" xfId="1" applyNumberFormat="1" applyFont="1" applyFill="1" applyAlignment="1">
      <alignment horizontal="center"/>
    </xf>
    <xf numFmtId="44" fontId="2" fillId="0" borderId="0" xfId="1" applyNumberFormat="1" applyFont="1" applyFill="1"/>
    <xf numFmtId="0" fontId="2" fillId="0" borderId="0" xfId="1" applyFont="1" applyFill="1"/>
    <xf numFmtId="44" fontId="4" fillId="0" borderId="2" xfId="1" applyNumberFormat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44" fontId="2" fillId="0" borderId="10" xfId="1" applyNumberFormat="1" applyFont="1" applyFill="1" applyBorder="1"/>
    <xf numFmtId="44" fontId="2" fillId="0" borderId="12" xfId="1" applyNumberFormat="1" applyFont="1" applyFill="1" applyBorder="1"/>
    <xf numFmtId="0" fontId="2" fillId="0" borderId="0" xfId="1" applyFont="1"/>
    <xf numFmtId="164" fontId="2" fillId="0" borderId="13" xfId="1" applyNumberFormat="1" applyFont="1" applyFill="1" applyBorder="1"/>
    <xf numFmtId="44" fontId="3" fillId="0" borderId="11" xfId="1" applyNumberFormat="1" applyFont="1" applyFill="1" applyBorder="1"/>
    <xf numFmtId="44" fontId="2" fillId="0" borderId="14" xfId="1" applyNumberFormat="1" applyFont="1" applyFill="1" applyBorder="1"/>
    <xf numFmtId="49" fontId="2" fillId="0" borderId="15" xfId="1" applyNumberFormat="1" applyFont="1" applyFill="1" applyBorder="1"/>
    <xf numFmtId="44" fontId="2" fillId="0" borderId="16" xfId="1" applyNumberFormat="1" applyFont="1" applyFill="1" applyBorder="1"/>
    <xf numFmtId="49" fontId="2" fillId="0" borderId="0" xfId="1" applyNumberFormat="1" applyFont="1" applyFill="1" applyBorder="1"/>
    <xf numFmtId="44" fontId="2" fillId="0" borderId="0" xfId="1" applyNumberFormat="1" applyFont="1" applyFill="1" applyBorder="1"/>
    <xf numFmtId="0" fontId="2" fillId="0" borderId="17" xfId="1" applyFont="1" applyFill="1" applyBorder="1"/>
    <xf numFmtId="0" fontId="2" fillId="0" borderId="9" xfId="1" applyFont="1" applyFill="1" applyBorder="1" applyAlignment="1"/>
    <xf numFmtId="0" fontId="2" fillId="0" borderId="0" xfId="1" applyFont="1" applyBorder="1" applyAlignment="1">
      <alignment horizontal="center"/>
    </xf>
    <xf numFmtId="0" fontId="2" fillId="0" borderId="0" xfId="1" applyFont="1" applyFill="1" applyBorder="1"/>
    <xf numFmtId="44" fontId="2" fillId="0" borderId="18" xfId="1" applyNumberFormat="1" applyFont="1" applyFill="1" applyBorder="1"/>
    <xf numFmtId="44" fontId="2" fillId="0" borderId="1" xfId="1" applyNumberFormat="1" applyFont="1" applyFill="1" applyBorder="1"/>
    <xf numFmtId="44" fontId="2" fillId="0" borderId="1" xfId="2" applyFont="1" applyFill="1" applyBorder="1"/>
    <xf numFmtId="0" fontId="2" fillId="0" borderId="1" xfId="1" applyFont="1" applyFill="1" applyBorder="1"/>
    <xf numFmtId="44" fontId="4" fillId="0" borderId="0" xfId="1" applyNumberFormat="1" applyFont="1" applyFill="1"/>
    <xf numFmtId="0" fontId="4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5" fillId="0" borderId="0" xfId="0" applyFont="1" applyAlignment="1">
      <alignment horizontal="center"/>
    </xf>
    <xf numFmtId="4" fontId="2" fillId="0" borderId="1" xfId="1" applyNumberFormat="1" applyFont="1" applyFill="1" applyBorder="1" applyAlignment="1">
      <alignment horizontal="center"/>
    </xf>
    <xf numFmtId="44" fontId="4" fillId="0" borderId="0" xfId="1" applyNumberFormat="1" applyFont="1" applyFill="1" applyBorder="1" applyAlignment="1">
      <alignment horizontal="center"/>
    </xf>
    <xf numFmtId="43" fontId="2" fillId="0" borderId="0" xfId="1" applyNumberFormat="1" applyFont="1" applyFill="1" applyAlignment="1">
      <alignment horizontal="center"/>
    </xf>
    <xf numFmtId="49" fontId="4" fillId="0" borderId="0" xfId="1" applyNumberFormat="1" applyFont="1" applyFill="1" applyBorder="1" applyAlignment="1">
      <alignment horizontal="center"/>
    </xf>
    <xf numFmtId="43" fontId="2" fillId="0" borderId="0" xfId="1" applyNumberFormat="1" applyFont="1" applyFill="1" applyBorder="1"/>
    <xf numFmtId="0" fontId="4" fillId="0" borderId="2" xfId="1" applyFont="1" applyFill="1" applyBorder="1" applyAlignment="1">
      <alignment horizontal="center"/>
    </xf>
    <xf numFmtId="0" fontId="5" fillId="0" borderId="0" xfId="0" applyFont="1"/>
    <xf numFmtId="0" fontId="4" fillId="0" borderId="3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43" fontId="4" fillId="0" borderId="3" xfId="1" applyNumberFormat="1" applyFont="1" applyFill="1" applyBorder="1" applyAlignment="1">
      <alignment horizontal="center"/>
    </xf>
    <xf numFmtId="0" fontId="2" fillId="2" borderId="19" xfId="0" applyFont="1" applyFill="1" applyBorder="1"/>
    <xf numFmtId="0" fontId="2" fillId="2" borderId="9" xfId="0" applyFont="1" applyFill="1" applyBorder="1"/>
    <xf numFmtId="44" fontId="2" fillId="2" borderId="11" xfId="1" applyNumberFormat="1" applyFont="1" applyFill="1" applyBorder="1"/>
    <xf numFmtId="44" fontId="2" fillId="2" borderId="12" xfId="1" applyNumberFormat="1" applyFont="1" applyFill="1" applyBorder="1"/>
    <xf numFmtId="44" fontId="2" fillId="2" borderId="10" xfId="1" applyNumberFormat="1" applyFont="1" applyFill="1" applyBorder="1"/>
    <xf numFmtId="44" fontId="2" fillId="2" borderId="14" xfId="1" applyNumberFormat="1" applyFont="1" applyFill="1" applyBorder="1"/>
    <xf numFmtId="0" fontId="2" fillId="0" borderId="20" xfId="0" applyFont="1" applyFill="1" applyBorder="1"/>
    <xf numFmtId="0" fontId="2" fillId="0" borderId="17" xfId="0" applyFont="1" applyFill="1" applyBorder="1"/>
    <xf numFmtId="44" fontId="2" fillId="0" borderId="21" xfId="1" applyNumberFormat="1" applyFont="1" applyFill="1" applyBorder="1"/>
    <xf numFmtId="0" fontId="2" fillId="2" borderId="22" xfId="0" applyFont="1" applyFill="1" applyBorder="1"/>
    <xf numFmtId="0" fontId="2" fillId="2" borderId="23" xfId="0" applyFont="1" applyFill="1" applyBorder="1"/>
    <xf numFmtId="0" fontId="4" fillId="0" borderId="0" xfId="1" applyFont="1" applyFill="1" applyAlignment="1">
      <alignment horizontal="center"/>
    </xf>
    <xf numFmtId="44" fontId="4" fillId="0" borderId="0" xfId="1" applyNumberFormat="1" applyFont="1" applyFill="1" applyAlignment="1">
      <alignment horizontal="center"/>
    </xf>
    <xf numFmtId="49" fontId="2" fillId="0" borderId="24" xfId="1" applyNumberFormat="1" applyFont="1" applyFill="1" applyBorder="1"/>
    <xf numFmtId="0" fontId="5" fillId="0" borderId="0" xfId="0" applyFont="1" applyAlignment="1">
      <alignment horizontal="left"/>
    </xf>
    <xf numFmtId="0" fontId="6" fillId="0" borderId="3" xfId="0" applyFont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5" fillId="2" borderId="24" xfId="0" applyFont="1" applyFill="1" applyBorder="1" applyAlignment="1">
      <alignment horizontal="left"/>
    </xf>
    <xf numFmtId="0" fontId="5" fillId="2" borderId="25" xfId="0" applyFont="1" applyFill="1" applyBorder="1" applyAlignment="1">
      <alignment horizontal="left"/>
    </xf>
    <xf numFmtId="0" fontId="2" fillId="2" borderId="26" xfId="0" applyFont="1" applyFill="1" applyBorder="1"/>
    <xf numFmtId="0" fontId="2" fillId="2" borderId="27" xfId="0" applyFont="1" applyFill="1" applyBorder="1"/>
    <xf numFmtId="44" fontId="2" fillId="2" borderId="28" xfId="1" applyNumberFormat="1" applyFont="1" applyFill="1" applyBorder="1"/>
    <xf numFmtId="44" fontId="2" fillId="2" borderId="29" xfId="1" applyNumberFormat="1" applyFont="1" applyFill="1" applyBorder="1"/>
    <xf numFmtId="0" fontId="5" fillId="0" borderId="10" xfId="0" applyFont="1" applyBorder="1" applyAlignment="1">
      <alignment horizontal="left"/>
    </xf>
    <xf numFmtId="0" fontId="2" fillId="0" borderId="10" xfId="0" applyFont="1" applyFill="1" applyBorder="1"/>
    <xf numFmtId="0" fontId="2" fillId="3" borderId="10" xfId="0" applyFont="1" applyFill="1" applyBorder="1"/>
    <xf numFmtId="44" fontId="2" fillId="3" borderId="10" xfId="1" applyNumberFormat="1" applyFont="1" applyFill="1" applyBorder="1"/>
    <xf numFmtId="0" fontId="5" fillId="4" borderId="10" xfId="0" applyFont="1" applyFill="1" applyBorder="1" applyAlignment="1">
      <alignment horizontal="left"/>
    </xf>
    <xf numFmtId="0" fontId="2" fillId="4" borderId="10" xfId="0" applyFont="1" applyFill="1" applyBorder="1"/>
    <xf numFmtId="44" fontId="2" fillId="4" borderId="10" xfId="1" applyNumberFormat="1" applyFont="1" applyFill="1" applyBorder="1"/>
    <xf numFmtId="0" fontId="5" fillId="5" borderId="10" xfId="0" applyFont="1" applyFill="1" applyBorder="1" applyAlignment="1">
      <alignment horizontal="left"/>
    </xf>
    <xf numFmtId="0" fontId="2" fillId="5" borderId="10" xfId="0" applyFont="1" applyFill="1" applyBorder="1"/>
    <xf numFmtId="44" fontId="2" fillId="5" borderId="10" xfId="1" applyNumberFormat="1" applyFont="1" applyFill="1" applyBorder="1"/>
    <xf numFmtId="0" fontId="5" fillId="3" borderId="10" xfId="0" applyFont="1" applyFill="1" applyBorder="1" applyAlignment="1">
      <alignment horizontal="left"/>
    </xf>
    <xf numFmtId="0" fontId="5" fillId="6" borderId="10" xfId="0" applyFont="1" applyFill="1" applyBorder="1" applyAlignment="1">
      <alignment horizontal="left"/>
    </xf>
    <xf numFmtId="0" fontId="2" fillId="6" borderId="10" xfId="0" applyFont="1" applyFill="1" applyBorder="1"/>
    <xf numFmtId="44" fontId="2" fillId="6" borderId="10" xfId="1" applyNumberFormat="1" applyFont="1" applyFill="1" applyBorder="1"/>
    <xf numFmtId="0" fontId="2" fillId="7" borderId="10" xfId="0" applyFont="1" applyFill="1" applyBorder="1" applyAlignment="1">
      <alignment horizontal="left"/>
    </xf>
    <xf numFmtId="0" fontId="2" fillId="7" borderId="10" xfId="0" applyFont="1" applyFill="1" applyBorder="1"/>
    <xf numFmtId="44" fontId="2" fillId="7" borderId="10" xfId="1" applyNumberFormat="1" applyFont="1" applyFill="1" applyBorder="1"/>
    <xf numFmtId="44" fontId="2" fillId="8" borderId="10" xfId="1" applyNumberFormat="1" applyFont="1" applyFill="1" applyBorder="1"/>
    <xf numFmtId="0" fontId="5" fillId="9" borderId="10" xfId="0" applyFont="1" applyFill="1" applyBorder="1" applyAlignment="1">
      <alignment horizontal="left"/>
    </xf>
    <xf numFmtId="0" fontId="2" fillId="9" borderId="10" xfId="0" applyFont="1" applyFill="1" applyBorder="1"/>
    <xf numFmtId="44" fontId="2" fillId="9" borderId="10" xfId="1" applyNumberFormat="1" applyFont="1" applyFill="1" applyBorder="1"/>
    <xf numFmtId="44" fontId="2" fillId="8" borderId="28" xfId="1" applyNumberFormat="1" applyFont="1" applyFill="1" applyBorder="1"/>
    <xf numFmtId="0" fontId="5" fillId="8" borderId="0" xfId="0" applyFont="1" applyFill="1"/>
    <xf numFmtId="8" fontId="2" fillId="8" borderId="10" xfId="1" applyNumberFormat="1" applyFont="1" applyFill="1" applyBorder="1"/>
    <xf numFmtId="44" fontId="2" fillId="8" borderId="18" xfId="1" applyNumberFormat="1" applyFont="1" applyFill="1" applyBorder="1"/>
    <xf numFmtId="0" fontId="5" fillId="0" borderId="10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7" fillId="0" borderId="0" xfId="1" applyFont="1" applyFill="1" applyBorder="1" applyAlignment="1">
      <alignment horizontal="center"/>
    </xf>
    <xf numFmtId="0" fontId="7" fillId="0" borderId="0" xfId="1" applyFont="1" applyFill="1" applyAlignment="1">
      <alignment horizontal="center"/>
    </xf>
    <xf numFmtId="44" fontId="9" fillId="0" borderId="0" xfId="1" applyNumberFormat="1" applyFont="1" applyFill="1" applyBorder="1" applyAlignment="1">
      <alignment horizontal="center"/>
    </xf>
    <xf numFmtId="44" fontId="10" fillId="0" borderId="0" xfId="1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1" applyFont="1" applyFill="1" applyBorder="1" applyAlignment="1">
      <alignment horizontal="center"/>
    </xf>
    <xf numFmtId="4" fontId="12" fillId="0" borderId="1" xfId="1" applyNumberFormat="1" applyFont="1" applyFill="1" applyBorder="1" applyAlignment="1">
      <alignment horizontal="center"/>
    </xf>
    <xf numFmtId="0" fontId="9" fillId="0" borderId="0" xfId="1" applyFont="1" applyAlignment="1">
      <alignment horizontal="center"/>
    </xf>
    <xf numFmtId="44" fontId="9" fillId="0" borderId="0" xfId="1" applyNumberFormat="1" applyFont="1" applyFill="1" applyAlignment="1">
      <alignment horizontal="center"/>
    </xf>
    <xf numFmtId="44" fontId="13" fillId="0" borderId="0" xfId="1" applyNumberFormat="1" applyFont="1" applyFill="1" applyBorder="1" applyAlignment="1">
      <alignment horizontal="center"/>
    </xf>
    <xf numFmtId="0" fontId="12" fillId="0" borderId="0" xfId="1" applyFont="1" applyFill="1" applyAlignment="1">
      <alignment horizontal="center"/>
    </xf>
    <xf numFmtId="43" fontId="12" fillId="0" borderId="0" xfId="1" applyNumberFormat="1" applyFont="1" applyFill="1" applyAlignment="1">
      <alignment horizontal="center"/>
    </xf>
    <xf numFmtId="44" fontId="9" fillId="0" borderId="1" xfId="1" applyNumberFormat="1" applyFont="1" applyFill="1" applyBorder="1" applyAlignment="1">
      <alignment horizontal="center"/>
    </xf>
    <xf numFmtId="44" fontId="9" fillId="0" borderId="1" xfId="2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49" fontId="13" fillId="0" borderId="0" xfId="1" applyNumberFormat="1" applyFont="1" applyFill="1" applyBorder="1" applyAlignment="1">
      <alignment horizontal="center"/>
    </xf>
    <xf numFmtId="44" fontId="14" fillId="0" borderId="0" xfId="1" applyNumberFormat="1" applyFont="1" applyFill="1" applyAlignment="1">
      <alignment horizontal="center"/>
    </xf>
    <xf numFmtId="0" fontId="15" fillId="0" borderId="0" xfId="1" applyFont="1" applyFill="1" applyBorder="1"/>
    <xf numFmtId="0" fontId="15" fillId="0" borderId="0" xfId="1" applyFont="1" applyFill="1" applyBorder="1" applyAlignment="1">
      <alignment horizontal="center"/>
    </xf>
    <xf numFmtId="43" fontId="15" fillId="0" borderId="0" xfId="1" applyNumberFormat="1" applyFont="1" applyFill="1" applyBorder="1"/>
    <xf numFmtId="0" fontId="16" fillId="0" borderId="2" xfId="1" applyFont="1" applyFill="1" applyBorder="1" applyAlignment="1">
      <alignment horizontal="center"/>
    </xf>
    <xf numFmtId="0" fontId="15" fillId="0" borderId="0" xfId="1" applyFont="1" applyFill="1"/>
    <xf numFmtId="44" fontId="9" fillId="0" borderId="0" xfId="1" applyNumberFormat="1" applyFont="1" applyFill="1"/>
    <xf numFmtId="0" fontId="9" fillId="0" borderId="0" xfId="1" applyFont="1" applyFill="1"/>
    <xf numFmtId="0" fontId="11" fillId="0" borderId="0" xfId="0" applyFont="1"/>
    <xf numFmtId="0" fontId="16" fillId="0" borderId="3" xfId="1" applyFont="1" applyFill="1" applyBorder="1" applyAlignment="1">
      <alignment horizontal="center"/>
    </xf>
    <xf numFmtId="43" fontId="16" fillId="0" borderId="4" xfId="1" applyNumberFormat="1" applyFont="1" applyFill="1" applyBorder="1" applyAlignment="1">
      <alignment horizontal="center"/>
    </xf>
    <xf numFmtId="0" fontId="16" fillId="0" borderId="5" xfId="1" applyFont="1" applyFill="1" applyBorder="1" applyAlignment="1">
      <alignment horizontal="center"/>
    </xf>
    <xf numFmtId="44" fontId="14" fillId="0" borderId="2" xfId="1" applyNumberFormat="1" applyFont="1" applyFill="1" applyBorder="1" applyAlignment="1">
      <alignment horizontal="center"/>
    </xf>
    <xf numFmtId="0" fontId="16" fillId="0" borderId="0" xfId="1" applyFont="1" applyFill="1" applyAlignment="1">
      <alignment horizontal="center"/>
    </xf>
    <xf numFmtId="0" fontId="16" fillId="0" borderId="6" xfId="1" applyFont="1" applyFill="1" applyBorder="1" applyAlignment="1">
      <alignment horizontal="center"/>
    </xf>
    <xf numFmtId="0" fontId="16" fillId="0" borderId="7" xfId="1" applyFont="1" applyFill="1" applyBorder="1" applyAlignment="1">
      <alignment horizontal="center"/>
    </xf>
    <xf numFmtId="0" fontId="9" fillId="10" borderId="8" xfId="0" applyFont="1" applyFill="1" applyBorder="1"/>
    <xf numFmtId="0" fontId="9" fillId="10" borderId="9" xfId="0" applyFont="1" applyFill="1" applyBorder="1"/>
    <xf numFmtId="44" fontId="9" fillId="10" borderId="10" xfId="1" applyNumberFormat="1" applyFont="1" applyFill="1" applyBorder="1"/>
    <xf numFmtId="44" fontId="9" fillId="10" borderId="11" xfId="1" applyNumberFormat="1" applyFont="1" applyFill="1" applyBorder="1"/>
    <xf numFmtId="44" fontId="9" fillId="10" borderId="12" xfId="1" applyNumberFormat="1" applyFont="1" applyFill="1" applyBorder="1"/>
    <xf numFmtId="0" fontId="9" fillId="0" borderId="0" xfId="1" applyFont="1"/>
    <xf numFmtId="164" fontId="9" fillId="0" borderId="13" xfId="1" applyNumberFormat="1" applyFont="1" applyFill="1" applyBorder="1"/>
    <xf numFmtId="44" fontId="10" fillId="0" borderId="11" xfId="1" applyNumberFormat="1" applyFont="1" applyFill="1" applyBorder="1"/>
    <xf numFmtId="44" fontId="9" fillId="0" borderId="12" xfId="1" applyNumberFormat="1" applyFont="1" applyFill="1" applyBorder="1"/>
    <xf numFmtId="44" fontId="9" fillId="10" borderId="14" xfId="1" applyNumberFormat="1" applyFont="1" applyFill="1" applyBorder="1"/>
    <xf numFmtId="49" fontId="9" fillId="0" borderId="15" xfId="1" applyNumberFormat="1" applyFont="1" applyFill="1" applyBorder="1"/>
    <xf numFmtId="44" fontId="9" fillId="0" borderId="16" xfId="1" applyNumberFormat="1" applyFont="1" applyFill="1" applyBorder="1"/>
    <xf numFmtId="44" fontId="9" fillId="0" borderId="30" xfId="1" applyNumberFormat="1" applyFont="1" applyFill="1" applyBorder="1"/>
    <xf numFmtId="49" fontId="9" fillId="0" borderId="0" xfId="1" applyNumberFormat="1" applyFont="1" applyFill="1" applyBorder="1"/>
    <xf numFmtId="44" fontId="9" fillId="0" borderId="0" xfId="1" applyNumberFormat="1" applyFont="1" applyFill="1" applyBorder="1"/>
    <xf numFmtId="0" fontId="9" fillId="0" borderId="0" xfId="1" applyFont="1" applyFill="1" applyBorder="1"/>
    <xf numFmtId="44" fontId="9" fillId="0" borderId="18" xfId="1" applyNumberFormat="1" applyFont="1" applyFill="1" applyBorder="1"/>
    <xf numFmtId="44" fontId="9" fillId="0" borderId="1" xfId="1" applyNumberFormat="1" applyFont="1" applyFill="1" applyBorder="1"/>
    <xf numFmtId="44" fontId="9" fillId="0" borderId="1" xfId="2" applyFont="1" applyFill="1" applyBorder="1"/>
    <xf numFmtId="0" fontId="9" fillId="0" borderId="1" xfId="1" applyFont="1" applyFill="1" applyBorder="1"/>
    <xf numFmtId="44" fontId="14" fillId="0" borderId="0" xfId="1" applyNumberFormat="1" applyFont="1" applyFill="1"/>
    <xf numFmtId="0" fontId="14" fillId="0" borderId="0" xfId="1" applyFont="1" applyFill="1" applyAlignment="1">
      <alignment horizontal="center"/>
    </xf>
    <xf numFmtId="44" fontId="9" fillId="8" borderId="10" xfId="1" applyNumberFormat="1" applyFont="1" applyFill="1" applyBorder="1"/>
    <xf numFmtId="0" fontId="5" fillId="0" borderId="0" xfId="0" applyFont="1" applyBorder="1" applyAlignment="1">
      <alignment horizontal="left"/>
    </xf>
    <xf numFmtId="0" fontId="2" fillId="0" borderId="0" xfId="1" applyFont="1" applyFill="1" applyBorder="1" applyAlignment="1"/>
    <xf numFmtId="44" fontId="2" fillId="8" borderId="0" xfId="1" applyNumberFormat="1" applyFont="1" applyFill="1" applyBorder="1"/>
    <xf numFmtId="0" fontId="2" fillId="0" borderId="19" xfId="0" applyFont="1" applyFill="1" applyBorder="1"/>
    <xf numFmtId="44" fontId="2" fillId="0" borderId="0" xfId="1" applyNumberFormat="1" applyFont="1"/>
    <xf numFmtId="4" fontId="2" fillId="0" borderId="0" xfId="1" applyNumberFormat="1" applyFont="1"/>
    <xf numFmtId="44" fontId="2" fillId="11" borderId="10" xfId="1" applyNumberFormat="1" applyFont="1" applyFill="1" applyBorder="1"/>
    <xf numFmtId="49" fontId="4" fillId="0" borderId="0" xfId="1" applyNumberFormat="1" applyFont="1" applyFill="1" applyAlignment="1">
      <alignment horizontal="center"/>
    </xf>
    <xf numFmtId="44" fontId="4" fillId="0" borderId="0" xfId="1" applyNumberFormat="1" applyFont="1" applyFill="1" applyAlignment="1">
      <alignment horizontal="center"/>
    </xf>
    <xf numFmtId="17" fontId="8" fillId="0" borderId="0" xfId="1" applyNumberFormat="1" applyFont="1" applyFill="1" applyAlignment="1">
      <alignment horizontal="center"/>
    </xf>
    <xf numFmtId="0" fontId="8" fillId="0" borderId="0" xfId="1" applyFont="1" applyFill="1" applyAlignment="1">
      <alignment horizontal="center"/>
    </xf>
    <xf numFmtId="44" fontId="8" fillId="0" borderId="0" xfId="1" applyNumberFormat="1" applyFont="1" applyFill="1" applyAlignment="1">
      <alignment horizontal="center"/>
    </xf>
    <xf numFmtId="17" fontId="4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center"/>
    </xf>
  </cellXfs>
  <cellStyles count="4">
    <cellStyle name="Moneda 2" xfId="2"/>
    <cellStyle name="Moneda 2 2" xf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6038.svrdatacenter.com@SSL@2078\DavWWWRoot\CELAYA\Conciliacion%20de%20cuentas%20contables%20Celaya\CELAYA%202018\200-003%20CYA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Hoja2"/>
      <sheetName val="Hoja3"/>
    </sheetNames>
    <sheetDataSet>
      <sheetData sheetId="0">
        <row r="167">
          <cell r="L167">
            <v>14954.499999999985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2"/>
  <sheetViews>
    <sheetView tabSelected="1" topLeftCell="A33" workbookViewId="0">
      <selection activeCell="I51" sqref="I51"/>
    </sheetView>
  </sheetViews>
  <sheetFormatPr baseColWidth="10" defaultRowHeight="12.75" x14ac:dyDescent="0.2"/>
  <cols>
    <col min="1" max="1" width="9.42578125" style="64" customWidth="1"/>
    <col min="2" max="2" width="11.42578125" style="43"/>
    <col min="3" max="3" width="35" style="43" customWidth="1"/>
    <col min="4" max="4" width="11.42578125" style="43"/>
    <col min="5" max="5" width="12.28515625" style="43" bestFit="1" customWidth="1"/>
    <col min="6" max="6" width="14.140625" style="43" bestFit="1" customWidth="1"/>
    <col min="7" max="8" width="11.42578125" style="43"/>
    <col min="9" max="9" width="14.140625" style="43" bestFit="1" customWidth="1"/>
    <col min="10" max="10" width="12.42578125" style="43" bestFit="1" customWidth="1"/>
    <col min="11" max="16384" width="11.42578125" style="43"/>
  </cols>
  <sheetData>
    <row r="1" spans="1:11" s="36" customFormat="1" x14ac:dyDescent="0.2">
      <c r="A1" s="64"/>
      <c r="B1" s="34"/>
      <c r="C1" s="162" t="s">
        <v>79</v>
      </c>
      <c r="D1" s="162"/>
      <c r="E1" s="162"/>
      <c r="F1" s="35"/>
      <c r="G1" s="35"/>
      <c r="H1" s="1"/>
      <c r="I1" s="1"/>
      <c r="J1" s="2"/>
      <c r="K1" s="35"/>
    </row>
    <row r="2" spans="1:11" s="36" customFormat="1" ht="13.5" thickBot="1" x14ac:dyDescent="0.25">
      <c r="A2" s="64"/>
      <c r="B2" s="34"/>
      <c r="C2" s="163" t="s">
        <v>9</v>
      </c>
      <c r="D2" s="163"/>
      <c r="E2" s="163"/>
      <c r="F2" s="37"/>
      <c r="G2" s="3"/>
      <c r="H2" s="4"/>
      <c r="I2" s="4"/>
      <c r="J2" s="4"/>
      <c r="K2" s="3"/>
    </row>
    <row r="3" spans="1:11" s="36" customFormat="1" ht="13.5" thickBot="1" x14ac:dyDescent="0.25">
      <c r="A3" s="64"/>
      <c r="B3" s="38"/>
      <c r="C3" s="35"/>
      <c r="D3" s="39"/>
      <c r="E3" s="35"/>
      <c r="F3" s="35"/>
      <c r="G3" s="3"/>
      <c r="H3" s="5"/>
      <c r="I3" s="6"/>
      <c r="J3" s="7"/>
      <c r="K3" s="3"/>
    </row>
    <row r="4" spans="1:11" s="36" customFormat="1" ht="13.5" thickBot="1" x14ac:dyDescent="0.25">
      <c r="A4" s="64"/>
      <c r="B4" s="40"/>
      <c r="C4" s="3"/>
      <c r="D4" s="39"/>
      <c r="E4" s="35"/>
      <c r="F4" s="35"/>
      <c r="G4" s="3"/>
      <c r="H4" s="4"/>
      <c r="I4" s="4"/>
      <c r="J4" s="62"/>
      <c r="K4" s="3"/>
    </row>
    <row r="5" spans="1:11" ht="13.5" thickBot="1" x14ac:dyDescent="0.25">
      <c r="B5" s="27"/>
      <c r="C5" s="34"/>
      <c r="D5" s="41"/>
      <c r="E5" s="27"/>
      <c r="F5" s="42" t="s">
        <v>0</v>
      </c>
      <c r="G5" s="10"/>
      <c r="H5" s="9"/>
      <c r="I5" s="10"/>
      <c r="J5" s="10"/>
      <c r="K5" s="10"/>
    </row>
    <row r="6" spans="1:11" ht="13.5" thickBot="1" x14ac:dyDescent="0.25">
      <c r="A6" s="65" t="s">
        <v>27</v>
      </c>
      <c r="B6" s="44" t="s">
        <v>1</v>
      </c>
      <c r="C6" s="44" t="s">
        <v>2</v>
      </c>
      <c r="D6" s="49" t="s">
        <v>3</v>
      </c>
      <c r="E6" s="48" t="s">
        <v>4</v>
      </c>
      <c r="F6" s="11">
        <f>J10</f>
        <v>113465.65</v>
      </c>
      <c r="G6" s="61"/>
      <c r="H6" s="46" t="s">
        <v>34</v>
      </c>
      <c r="I6" s="45" t="s">
        <v>3</v>
      </c>
      <c r="J6" s="47" t="s">
        <v>5</v>
      </c>
      <c r="K6" s="61"/>
    </row>
    <row r="7" spans="1:11" ht="15" customHeight="1" x14ac:dyDescent="0.2">
      <c r="A7" s="66" t="s">
        <v>23</v>
      </c>
      <c r="B7" s="59" t="s">
        <v>24</v>
      </c>
      <c r="C7" s="60" t="s">
        <v>12</v>
      </c>
      <c r="E7" s="52">
        <f>G7</f>
        <v>290</v>
      </c>
      <c r="F7" s="53">
        <f>F6-G7</f>
        <v>113175.65</v>
      </c>
      <c r="G7" s="52">
        <v>290</v>
      </c>
      <c r="H7" s="17" t="s">
        <v>35</v>
      </c>
      <c r="I7" s="18">
        <v>1032.2</v>
      </c>
      <c r="J7" s="15">
        <f>I7</f>
        <v>1032.2</v>
      </c>
      <c r="K7" s="16" t="s">
        <v>249</v>
      </c>
    </row>
    <row r="8" spans="1:11" ht="15" customHeight="1" x14ac:dyDescent="0.2">
      <c r="A8" s="67" t="s">
        <v>19</v>
      </c>
      <c r="B8" s="50" t="s">
        <v>20</v>
      </c>
      <c r="C8" s="51" t="s">
        <v>12</v>
      </c>
      <c r="D8" s="90">
        <v>406</v>
      </c>
      <c r="E8" s="54">
        <f>E7+D8</f>
        <v>696</v>
      </c>
      <c r="F8" s="55">
        <f>F7-D8</f>
        <v>112769.65</v>
      </c>
      <c r="G8" s="16"/>
      <c r="H8" s="63" t="s">
        <v>36</v>
      </c>
      <c r="I8" s="14">
        <v>90000</v>
      </c>
      <c r="J8" s="19">
        <f>I8+I7</f>
        <v>91032.2</v>
      </c>
      <c r="K8" s="16"/>
    </row>
    <row r="9" spans="1:11" ht="15" customHeight="1" x14ac:dyDescent="0.2">
      <c r="A9" s="67" t="s">
        <v>17</v>
      </c>
      <c r="B9" s="50" t="s">
        <v>18</v>
      </c>
      <c r="C9" s="51" t="s">
        <v>12</v>
      </c>
      <c r="D9" s="90">
        <v>406</v>
      </c>
      <c r="E9" s="54">
        <f t="shared" ref="E9:E73" si="0">E8+D9</f>
        <v>1102</v>
      </c>
      <c r="F9" s="55">
        <f t="shared" ref="F9:F72" si="1">F8-D9</f>
        <v>112363.65</v>
      </c>
      <c r="G9" s="16"/>
      <c r="H9" s="63" t="s">
        <v>37</v>
      </c>
      <c r="I9" s="14">
        <v>9846.7800000000007</v>
      </c>
      <c r="J9" s="19">
        <f>J8+I9</f>
        <v>100878.98</v>
      </c>
      <c r="K9" s="16"/>
    </row>
    <row r="10" spans="1:11" ht="15" customHeight="1" thickBot="1" x14ac:dyDescent="0.25">
      <c r="A10" s="67" t="s">
        <v>13</v>
      </c>
      <c r="B10" s="158" t="s">
        <v>14</v>
      </c>
      <c r="C10" s="13" t="s">
        <v>12</v>
      </c>
      <c r="D10" s="14">
        <v>0</v>
      </c>
      <c r="E10" s="54">
        <f t="shared" si="0"/>
        <v>1102</v>
      </c>
      <c r="F10" s="55">
        <f t="shared" si="1"/>
        <v>112363.65</v>
      </c>
      <c r="G10" s="16" t="s">
        <v>263</v>
      </c>
      <c r="H10" s="20" t="s">
        <v>248</v>
      </c>
      <c r="I10" s="21">
        <v>12586.67</v>
      </c>
      <c r="J10" s="19">
        <f>J9+I10</f>
        <v>113465.65</v>
      </c>
      <c r="K10" s="16"/>
    </row>
    <row r="11" spans="1:11" ht="15" customHeight="1" x14ac:dyDescent="0.2">
      <c r="A11" s="67" t="s">
        <v>15</v>
      </c>
      <c r="B11" s="50" t="s">
        <v>16</v>
      </c>
      <c r="C11" s="51" t="s">
        <v>12</v>
      </c>
      <c r="D11" s="90">
        <v>406</v>
      </c>
      <c r="E11" s="54">
        <f t="shared" si="0"/>
        <v>1508</v>
      </c>
      <c r="F11" s="55">
        <f t="shared" si="1"/>
        <v>111957.65</v>
      </c>
      <c r="G11" s="16"/>
      <c r="H11" s="22"/>
      <c r="I11" s="23"/>
      <c r="J11" s="23"/>
      <c r="K11" s="16"/>
    </row>
    <row r="12" spans="1:11" ht="15" customHeight="1" x14ac:dyDescent="0.2">
      <c r="A12" s="67" t="s">
        <v>11</v>
      </c>
      <c r="B12" s="50" t="s">
        <v>10</v>
      </c>
      <c r="C12" s="51" t="s">
        <v>12</v>
      </c>
      <c r="D12" s="90">
        <v>406</v>
      </c>
      <c r="E12" s="54">
        <f t="shared" si="0"/>
        <v>1914</v>
      </c>
      <c r="F12" s="55">
        <f t="shared" si="1"/>
        <v>111551.65</v>
      </c>
      <c r="G12" s="16"/>
      <c r="H12" s="22"/>
      <c r="I12" s="23"/>
      <c r="J12" s="23"/>
      <c r="K12" s="16"/>
    </row>
    <row r="13" spans="1:11" ht="15" customHeight="1" x14ac:dyDescent="0.2">
      <c r="A13" s="67" t="s">
        <v>25</v>
      </c>
      <c r="B13" s="50" t="s">
        <v>26</v>
      </c>
      <c r="C13" s="51" t="s">
        <v>12</v>
      </c>
      <c r="D13" s="90">
        <v>290</v>
      </c>
      <c r="E13" s="54">
        <f t="shared" si="0"/>
        <v>2204</v>
      </c>
      <c r="F13" s="55">
        <f t="shared" si="1"/>
        <v>111261.65</v>
      </c>
      <c r="G13" s="16"/>
      <c r="H13" s="22"/>
      <c r="I13" s="23"/>
      <c r="J13" s="23"/>
      <c r="K13" s="16"/>
    </row>
    <row r="14" spans="1:11" ht="15" customHeight="1" x14ac:dyDescent="0.2">
      <c r="A14" s="67" t="s">
        <v>21</v>
      </c>
      <c r="B14" s="50" t="s">
        <v>22</v>
      </c>
      <c r="C14" s="51" t="s">
        <v>12</v>
      </c>
      <c r="D14" s="54"/>
      <c r="E14" s="54">
        <f t="shared" si="0"/>
        <v>2204</v>
      </c>
      <c r="F14" s="55">
        <f t="shared" si="1"/>
        <v>111261.65</v>
      </c>
      <c r="G14" s="54">
        <v>406</v>
      </c>
      <c r="H14" s="22" t="s">
        <v>250</v>
      </c>
      <c r="I14" s="23"/>
      <c r="J14" s="23"/>
      <c r="K14" s="16"/>
    </row>
    <row r="15" spans="1:11" ht="15" customHeight="1" x14ac:dyDescent="0.2">
      <c r="A15" s="67">
        <v>140</v>
      </c>
      <c r="B15" s="50" t="s">
        <v>31</v>
      </c>
      <c r="C15" s="51" t="s">
        <v>12</v>
      </c>
      <c r="D15" s="90">
        <v>986</v>
      </c>
      <c r="E15" s="54">
        <f t="shared" si="0"/>
        <v>3190</v>
      </c>
      <c r="F15" s="55">
        <f t="shared" si="1"/>
        <v>110275.65</v>
      </c>
      <c r="G15" s="16"/>
      <c r="H15" s="22"/>
      <c r="I15" s="23"/>
      <c r="J15" s="23"/>
      <c r="K15" s="16"/>
    </row>
    <row r="16" spans="1:11" ht="15" customHeight="1" x14ac:dyDescent="0.2">
      <c r="A16" s="67">
        <v>139</v>
      </c>
      <c r="B16" s="50" t="s">
        <v>30</v>
      </c>
      <c r="C16" s="51" t="s">
        <v>12</v>
      </c>
      <c r="D16" s="90">
        <v>986</v>
      </c>
      <c r="E16" s="54">
        <f t="shared" si="0"/>
        <v>4176</v>
      </c>
      <c r="F16" s="55">
        <f t="shared" si="1"/>
        <v>109289.65</v>
      </c>
      <c r="G16" s="16"/>
      <c r="H16" s="22"/>
      <c r="I16" s="23"/>
      <c r="J16" s="23"/>
      <c r="K16" s="16"/>
    </row>
    <row r="17" spans="1:10" ht="15" customHeight="1" x14ac:dyDescent="0.2">
      <c r="A17" s="67">
        <v>2185</v>
      </c>
      <c r="B17" s="50" t="s">
        <v>29</v>
      </c>
      <c r="C17" s="51" t="s">
        <v>12</v>
      </c>
      <c r="D17" s="90">
        <v>290</v>
      </c>
      <c r="E17" s="54">
        <f t="shared" si="0"/>
        <v>4466</v>
      </c>
      <c r="F17" s="55">
        <f t="shared" si="1"/>
        <v>108999.65</v>
      </c>
      <c r="G17" s="16"/>
      <c r="H17" s="22"/>
      <c r="I17" s="23"/>
      <c r="J17" s="23"/>
    </row>
    <row r="18" spans="1:10" ht="15" customHeight="1" x14ac:dyDescent="0.2">
      <c r="A18" s="68">
        <v>348</v>
      </c>
      <c r="B18" s="69" t="s">
        <v>28</v>
      </c>
      <c r="C18" s="70" t="s">
        <v>12</v>
      </c>
      <c r="D18" s="94">
        <v>432.01</v>
      </c>
      <c r="E18" s="71">
        <f t="shared" si="0"/>
        <v>4898.01</v>
      </c>
      <c r="F18" s="55">
        <f t="shared" si="1"/>
        <v>108567.64</v>
      </c>
      <c r="G18" s="16"/>
      <c r="H18" s="22"/>
      <c r="I18" s="23"/>
      <c r="J18" s="23"/>
    </row>
    <row r="19" spans="1:10" ht="15" customHeight="1" x14ac:dyDescent="0.2">
      <c r="A19" s="77">
        <v>717330</v>
      </c>
      <c r="B19" s="78" t="s">
        <v>45</v>
      </c>
      <c r="C19" s="78" t="s">
        <v>32</v>
      </c>
      <c r="D19" s="90">
        <v>202.01</v>
      </c>
      <c r="E19" s="79">
        <f t="shared" si="0"/>
        <v>5100.0200000000004</v>
      </c>
      <c r="F19" s="55">
        <f t="shared" si="1"/>
        <v>108365.63</v>
      </c>
      <c r="G19" s="16"/>
      <c r="H19" s="22"/>
      <c r="I19" s="23"/>
      <c r="J19" s="23"/>
    </row>
    <row r="20" spans="1:10" ht="15" customHeight="1" x14ac:dyDescent="0.2">
      <c r="A20" s="77">
        <v>598536</v>
      </c>
      <c r="B20" s="78" t="s">
        <v>44</v>
      </c>
      <c r="C20" s="78" t="s">
        <v>33</v>
      </c>
      <c r="D20" s="90">
        <v>2018.5</v>
      </c>
      <c r="E20" s="79">
        <f t="shared" si="0"/>
        <v>7118.52</v>
      </c>
      <c r="F20" s="55">
        <f t="shared" si="1"/>
        <v>106347.13</v>
      </c>
      <c r="G20" s="16"/>
      <c r="H20" s="22"/>
      <c r="I20" s="23"/>
      <c r="J20" s="23"/>
    </row>
    <row r="21" spans="1:10" ht="15" customHeight="1" x14ac:dyDescent="0.2">
      <c r="A21" s="77">
        <v>7398</v>
      </c>
      <c r="B21" s="78" t="s">
        <v>46</v>
      </c>
      <c r="C21" s="78" t="s">
        <v>47</v>
      </c>
      <c r="D21" s="90">
        <v>675</v>
      </c>
      <c r="E21" s="79">
        <f t="shared" si="0"/>
        <v>7793.52</v>
      </c>
      <c r="F21" s="55">
        <f t="shared" si="1"/>
        <v>105672.13</v>
      </c>
      <c r="G21" s="16"/>
      <c r="H21" s="22"/>
      <c r="I21" s="23"/>
      <c r="J21" s="23"/>
    </row>
    <row r="22" spans="1:10" ht="15" customHeight="1" x14ac:dyDescent="0.2">
      <c r="A22" s="77">
        <v>14692</v>
      </c>
      <c r="B22" s="78" t="s">
        <v>42</v>
      </c>
      <c r="C22" s="78" t="s">
        <v>43</v>
      </c>
      <c r="D22" s="90">
        <v>391.5</v>
      </c>
      <c r="E22" s="79">
        <f t="shared" si="0"/>
        <v>8185.02</v>
      </c>
      <c r="F22" s="55">
        <f t="shared" si="1"/>
        <v>105280.63</v>
      </c>
      <c r="G22" s="16"/>
      <c r="H22" s="22"/>
      <c r="I22" s="23"/>
      <c r="J22" s="23"/>
    </row>
    <row r="23" spans="1:10" ht="15" customHeight="1" x14ac:dyDescent="0.2">
      <c r="A23" s="77"/>
      <c r="B23" s="78" t="s">
        <v>48</v>
      </c>
      <c r="C23" s="78" t="s">
        <v>49</v>
      </c>
      <c r="D23" s="90">
        <v>1000</v>
      </c>
      <c r="E23" s="79">
        <f t="shared" si="0"/>
        <v>9185.02</v>
      </c>
      <c r="F23" s="55">
        <f t="shared" si="1"/>
        <v>104280.63</v>
      </c>
      <c r="G23" s="16"/>
      <c r="H23" s="22"/>
      <c r="I23" s="23"/>
      <c r="J23" s="23"/>
    </row>
    <row r="24" spans="1:10" ht="15" customHeight="1" x14ac:dyDescent="0.2">
      <c r="A24" s="98">
        <v>1636</v>
      </c>
      <c r="B24" s="74" t="s">
        <v>40</v>
      </c>
      <c r="C24" s="74" t="s">
        <v>41</v>
      </c>
      <c r="D24" s="90">
        <v>0</v>
      </c>
      <c r="E24" s="79">
        <f t="shared" si="0"/>
        <v>9185.02</v>
      </c>
      <c r="F24" s="55">
        <f t="shared" si="1"/>
        <v>104280.63</v>
      </c>
      <c r="G24" s="79" t="s">
        <v>251</v>
      </c>
      <c r="H24" s="22"/>
      <c r="I24" s="23"/>
      <c r="J24" s="23"/>
    </row>
    <row r="25" spans="1:10" ht="15" customHeight="1" x14ac:dyDescent="0.2">
      <c r="A25" s="77">
        <v>604029</v>
      </c>
      <c r="B25" s="78" t="s">
        <v>50</v>
      </c>
      <c r="C25" s="78" t="s">
        <v>33</v>
      </c>
      <c r="D25" s="95">
        <v>1734.6</v>
      </c>
      <c r="E25" s="79">
        <f>E24+G25</f>
        <v>11197.16</v>
      </c>
      <c r="F25" s="55">
        <f t="shared" si="1"/>
        <v>102546.03</v>
      </c>
      <c r="G25" s="79">
        <v>2012.14</v>
      </c>
      <c r="H25" s="22"/>
      <c r="I25" s="23"/>
      <c r="J25" s="23"/>
    </row>
    <row r="26" spans="1:10" ht="15" customHeight="1" x14ac:dyDescent="0.2">
      <c r="A26" s="77">
        <v>722417</v>
      </c>
      <c r="B26" s="78" t="s">
        <v>54</v>
      </c>
      <c r="C26" s="78" t="s">
        <v>32</v>
      </c>
      <c r="D26" s="90">
        <v>228.59</v>
      </c>
      <c r="E26" s="79">
        <f t="shared" si="0"/>
        <v>11425.75</v>
      </c>
      <c r="F26" s="55">
        <f t="shared" si="1"/>
        <v>102317.44</v>
      </c>
      <c r="G26" s="16"/>
      <c r="H26" s="22"/>
      <c r="I26" s="23"/>
      <c r="J26" s="23"/>
    </row>
    <row r="27" spans="1:10" ht="15" customHeight="1" x14ac:dyDescent="0.2">
      <c r="A27" s="77">
        <v>6209</v>
      </c>
      <c r="B27" s="78" t="s">
        <v>59</v>
      </c>
      <c r="C27" s="78" t="s">
        <v>32</v>
      </c>
      <c r="D27" s="90">
        <v>228.07</v>
      </c>
      <c r="E27" s="79">
        <f t="shared" si="0"/>
        <v>11653.82</v>
      </c>
      <c r="F27" s="55">
        <f t="shared" si="1"/>
        <v>102089.37</v>
      </c>
      <c r="G27" s="16"/>
      <c r="H27" s="22"/>
      <c r="I27" s="23"/>
      <c r="J27" s="23"/>
    </row>
    <row r="28" spans="1:10" ht="15" customHeight="1" x14ac:dyDescent="0.2">
      <c r="A28" s="77">
        <v>719749</v>
      </c>
      <c r="B28" s="78" t="s">
        <v>60</v>
      </c>
      <c r="C28" s="78" t="s">
        <v>32</v>
      </c>
      <c r="D28" s="90">
        <v>228.59</v>
      </c>
      <c r="E28" s="79">
        <f t="shared" si="0"/>
        <v>11882.41</v>
      </c>
      <c r="F28" s="55">
        <f t="shared" si="1"/>
        <v>101860.78</v>
      </c>
      <c r="G28" s="16"/>
      <c r="H28" s="22"/>
      <c r="I28" s="23"/>
      <c r="J28" s="23"/>
    </row>
    <row r="29" spans="1:10" ht="15" customHeight="1" x14ac:dyDescent="0.2">
      <c r="A29" s="77">
        <v>719747</v>
      </c>
      <c r="B29" s="78" t="s">
        <v>61</v>
      </c>
      <c r="C29" s="78" t="s">
        <v>32</v>
      </c>
      <c r="D29" s="90">
        <v>202.01</v>
      </c>
      <c r="E29" s="79">
        <f t="shared" si="0"/>
        <v>12084.42</v>
      </c>
      <c r="F29" s="55">
        <f t="shared" si="1"/>
        <v>101658.77</v>
      </c>
      <c r="G29" s="16"/>
      <c r="H29" s="22"/>
      <c r="I29" s="23"/>
      <c r="J29" s="23"/>
    </row>
    <row r="30" spans="1:10" ht="15" customHeight="1" x14ac:dyDescent="0.2">
      <c r="A30" s="77">
        <v>6304</v>
      </c>
      <c r="B30" s="78" t="s">
        <v>62</v>
      </c>
      <c r="C30" s="78" t="s">
        <v>32</v>
      </c>
      <c r="D30" s="90">
        <v>338.69</v>
      </c>
      <c r="E30" s="79">
        <f t="shared" si="0"/>
        <v>12423.11</v>
      </c>
      <c r="F30" s="55">
        <f t="shared" si="1"/>
        <v>101320.08</v>
      </c>
      <c r="G30" s="16"/>
      <c r="H30" s="22"/>
      <c r="I30" s="23"/>
      <c r="J30" s="23"/>
    </row>
    <row r="31" spans="1:10" ht="15" customHeight="1" x14ac:dyDescent="0.2">
      <c r="A31" s="77">
        <v>25633</v>
      </c>
      <c r="B31" s="78" t="s">
        <v>63</v>
      </c>
      <c r="C31" s="78" t="s">
        <v>64</v>
      </c>
      <c r="D31" s="90">
        <v>262.3</v>
      </c>
      <c r="E31" s="79">
        <f t="shared" si="0"/>
        <v>12685.41</v>
      </c>
      <c r="F31" s="55">
        <f t="shared" si="1"/>
        <v>101057.78</v>
      </c>
      <c r="G31" s="16"/>
      <c r="H31" s="22"/>
      <c r="I31" s="23"/>
      <c r="J31" s="23"/>
    </row>
    <row r="32" spans="1:10" ht="15" customHeight="1" x14ac:dyDescent="0.2">
      <c r="A32" s="77">
        <v>271428</v>
      </c>
      <c r="B32" s="78" t="s">
        <v>65</v>
      </c>
      <c r="C32" s="78" t="s">
        <v>66</v>
      </c>
      <c r="D32" s="90">
        <v>1180</v>
      </c>
      <c r="E32" s="79">
        <f t="shared" si="0"/>
        <v>13865.41</v>
      </c>
      <c r="F32" s="55">
        <f t="shared" si="1"/>
        <v>99877.78</v>
      </c>
      <c r="G32" s="16"/>
      <c r="H32" s="22"/>
      <c r="I32" s="23"/>
      <c r="J32" s="23"/>
    </row>
    <row r="33" spans="1:10" ht="15" customHeight="1" x14ac:dyDescent="0.2">
      <c r="A33" s="77">
        <v>713946</v>
      </c>
      <c r="B33" s="78" t="s">
        <v>68</v>
      </c>
      <c r="C33" s="78" t="s">
        <v>32</v>
      </c>
      <c r="D33" s="90">
        <v>202.01</v>
      </c>
      <c r="E33" s="79">
        <f t="shared" si="0"/>
        <v>14067.42</v>
      </c>
      <c r="F33" s="55">
        <f t="shared" si="1"/>
        <v>99675.77</v>
      </c>
      <c r="G33" s="16"/>
      <c r="H33" s="22"/>
      <c r="I33" s="23"/>
      <c r="J33" s="23"/>
    </row>
    <row r="34" spans="1:10" ht="15" customHeight="1" x14ac:dyDescent="0.2">
      <c r="A34" s="77">
        <v>717337</v>
      </c>
      <c r="B34" s="78" t="s">
        <v>51</v>
      </c>
      <c r="C34" s="78" t="s">
        <v>32</v>
      </c>
      <c r="D34" s="90">
        <v>202.01</v>
      </c>
      <c r="E34" s="79">
        <f t="shared" si="0"/>
        <v>14269.43</v>
      </c>
      <c r="F34" s="55">
        <f t="shared" si="1"/>
        <v>99473.760000000009</v>
      </c>
      <c r="G34" s="16"/>
      <c r="H34" s="22"/>
      <c r="I34" s="23"/>
      <c r="J34" s="23"/>
    </row>
    <row r="35" spans="1:10" ht="15" customHeight="1" x14ac:dyDescent="0.2">
      <c r="A35" s="77">
        <v>719402</v>
      </c>
      <c r="B35" s="78" t="s">
        <v>69</v>
      </c>
      <c r="C35" s="78" t="s">
        <v>32</v>
      </c>
      <c r="D35" s="90">
        <v>202.01</v>
      </c>
      <c r="E35" s="79">
        <f t="shared" si="0"/>
        <v>14471.44</v>
      </c>
      <c r="F35" s="55">
        <f t="shared" si="1"/>
        <v>99271.750000000015</v>
      </c>
      <c r="G35" s="16"/>
      <c r="H35" s="22"/>
      <c r="I35" s="23"/>
      <c r="J35" s="23"/>
    </row>
    <row r="36" spans="1:10" ht="15" customHeight="1" x14ac:dyDescent="0.2">
      <c r="A36" s="77">
        <v>6212</v>
      </c>
      <c r="B36" s="78" t="s">
        <v>67</v>
      </c>
      <c r="C36" s="78" t="s">
        <v>32</v>
      </c>
      <c r="D36" s="90">
        <v>243.09</v>
      </c>
      <c r="E36" s="79">
        <f t="shared" si="0"/>
        <v>14714.53</v>
      </c>
      <c r="F36" s="55">
        <f t="shared" si="1"/>
        <v>99028.660000000018</v>
      </c>
      <c r="G36" s="16"/>
      <c r="H36" s="22"/>
      <c r="I36" s="23"/>
      <c r="J36" s="23"/>
    </row>
    <row r="37" spans="1:10" ht="15" customHeight="1" x14ac:dyDescent="0.2">
      <c r="A37" s="77">
        <v>12837</v>
      </c>
      <c r="B37" s="78" t="s">
        <v>70</v>
      </c>
      <c r="C37" s="78" t="s">
        <v>12</v>
      </c>
      <c r="D37" s="90">
        <v>280</v>
      </c>
      <c r="E37" s="79">
        <f t="shared" si="0"/>
        <v>14994.53</v>
      </c>
      <c r="F37" s="55">
        <f t="shared" si="1"/>
        <v>98748.660000000018</v>
      </c>
      <c r="G37" s="16"/>
      <c r="H37" s="22"/>
      <c r="I37" s="23"/>
      <c r="J37" s="23"/>
    </row>
    <row r="38" spans="1:10" ht="15" customHeight="1" x14ac:dyDescent="0.2">
      <c r="A38" s="80"/>
      <c r="B38" s="81" t="s">
        <v>53</v>
      </c>
      <c r="C38" s="81" t="s">
        <v>12</v>
      </c>
      <c r="D38" s="90">
        <v>143</v>
      </c>
      <c r="E38" s="79">
        <f t="shared" si="0"/>
        <v>15137.53</v>
      </c>
      <c r="F38" s="55">
        <f t="shared" si="1"/>
        <v>98605.660000000018</v>
      </c>
      <c r="G38" s="90">
        <f>143-88</f>
        <v>55</v>
      </c>
      <c r="H38" s="22"/>
      <c r="I38" s="23"/>
      <c r="J38" s="23"/>
    </row>
    <row r="39" spans="1:10" ht="15" customHeight="1" x14ac:dyDescent="0.2">
      <c r="A39" s="80">
        <v>129040</v>
      </c>
      <c r="B39" s="81" t="s">
        <v>52</v>
      </c>
      <c r="C39" s="81" t="s">
        <v>12</v>
      </c>
      <c r="D39" s="90">
        <v>139</v>
      </c>
      <c r="E39" s="79">
        <f t="shared" si="0"/>
        <v>15276.53</v>
      </c>
      <c r="F39" s="55">
        <f t="shared" si="1"/>
        <v>98466.660000000018</v>
      </c>
      <c r="G39" s="82">
        <v>227</v>
      </c>
      <c r="H39" s="22"/>
      <c r="I39" s="23"/>
      <c r="J39" s="23"/>
    </row>
    <row r="40" spans="1:10" ht="15" customHeight="1" x14ac:dyDescent="0.2">
      <c r="A40" s="77">
        <v>253</v>
      </c>
      <c r="B40" s="78" t="s">
        <v>77</v>
      </c>
      <c r="C40" s="78" t="s">
        <v>12</v>
      </c>
      <c r="D40" s="90">
        <v>616.01</v>
      </c>
      <c r="E40" s="79">
        <f t="shared" si="0"/>
        <v>15892.54</v>
      </c>
      <c r="F40" s="55">
        <f t="shared" si="1"/>
        <v>97850.650000000023</v>
      </c>
      <c r="G40" s="16"/>
      <c r="H40" s="22"/>
      <c r="I40" s="23"/>
      <c r="J40" s="23"/>
    </row>
    <row r="41" spans="1:10" ht="15" customHeight="1" x14ac:dyDescent="0.2">
      <c r="A41" s="77">
        <v>65</v>
      </c>
      <c r="B41" s="78" t="s">
        <v>57</v>
      </c>
      <c r="C41" s="78" t="s">
        <v>12</v>
      </c>
      <c r="D41" s="90">
        <v>812</v>
      </c>
      <c r="E41" s="79">
        <f t="shared" si="0"/>
        <v>16704.54</v>
      </c>
      <c r="F41" s="55">
        <f t="shared" si="1"/>
        <v>97038.650000000023</v>
      </c>
      <c r="G41" s="16"/>
      <c r="H41" s="22"/>
      <c r="I41" s="23"/>
      <c r="J41" s="23"/>
    </row>
    <row r="42" spans="1:10" ht="15" customHeight="1" x14ac:dyDescent="0.2">
      <c r="A42" s="77">
        <v>7</v>
      </c>
      <c r="B42" s="78" t="s">
        <v>58</v>
      </c>
      <c r="C42" s="78" t="s">
        <v>12</v>
      </c>
      <c r="D42" s="90">
        <v>406</v>
      </c>
      <c r="E42" s="79">
        <f t="shared" si="0"/>
        <v>17110.54</v>
      </c>
      <c r="F42" s="55">
        <f t="shared" si="1"/>
        <v>96632.650000000023</v>
      </c>
      <c r="G42" s="16"/>
      <c r="H42" s="22"/>
      <c r="I42" s="23"/>
      <c r="J42" s="23"/>
    </row>
    <row r="43" spans="1:10" ht="15" customHeight="1" x14ac:dyDescent="0.2">
      <c r="A43" s="77">
        <v>8</v>
      </c>
      <c r="B43" s="78" t="s">
        <v>80</v>
      </c>
      <c r="C43" s="78" t="s">
        <v>12</v>
      </c>
      <c r="D43" s="90">
        <v>406</v>
      </c>
      <c r="E43" s="79">
        <f t="shared" si="0"/>
        <v>17516.54</v>
      </c>
      <c r="F43" s="55">
        <f t="shared" si="1"/>
        <v>96226.650000000023</v>
      </c>
      <c r="G43" s="16"/>
      <c r="H43" s="22"/>
      <c r="I43" s="23"/>
      <c r="J43" s="23"/>
    </row>
    <row r="44" spans="1:10" ht="15" customHeight="1" x14ac:dyDescent="0.2">
      <c r="A44" s="77">
        <v>9</v>
      </c>
      <c r="B44" s="78" t="s">
        <v>78</v>
      </c>
      <c r="C44" s="78" t="s">
        <v>12</v>
      </c>
      <c r="D44" s="90">
        <v>406</v>
      </c>
      <c r="E44" s="79">
        <f t="shared" si="0"/>
        <v>17922.54</v>
      </c>
      <c r="F44" s="55">
        <f t="shared" si="1"/>
        <v>95820.650000000023</v>
      </c>
      <c r="G44" s="16"/>
      <c r="H44" s="22"/>
      <c r="I44" s="23"/>
      <c r="J44" s="23"/>
    </row>
    <row r="45" spans="1:10" ht="15" customHeight="1" x14ac:dyDescent="0.2">
      <c r="A45" s="77">
        <v>6</v>
      </c>
      <c r="B45" s="78" t="s">
        <v>73</v>
      </c>
      <c r="C45" s="78" t="s">
        <v>12</v>
      </c>
      <c r="D45" s="90">
        <v>406</v>
      </c>
      <c r="E45" s="79">
        <f t="shared" si="0"/>
        <v>18328.54</v>
      </c>
      <c r="F45" s="55">
        <f t="shared" si="1"/>
        <v>95414.650000000023</v>
      </c>
      <c r="G45" s="16"/>
      <c r="H45" s="22"/>
      <c r="I45" s="23"/>
      <c r="J45" s="23"/>
    </row>
    <row r="46" spans="1:10" ht="15" customHeight="1" x14ac:dyDescent="0.2">
      <c r="A46" s="77">
        <v>5</v>
      </c>
      <c r="B46" s="78" t="s">
        <v>74</v>
      </c>
      <c r="C46" s="78" t="s">
        <v>12</v>
      </c>
      <c r="D46" s="90">
        <v>406</v>
      </c>
      <c r="E46" s="79">
        <f t="shared" si="0"/>
        <v>18734.54</v>
      </c>
      <c r="F46" s="55">
        <f t="shared" si="1"/>
        <v>95008.650000000023</v>
      </c>
      <c r="G46" s="16"/>
      <c r="H46" s="22"/>
      <c r="I46" s="23"/>
      <c r="J46" s="23"/>
    </row>
    <row r="47" spans="1:10" ht="15" customHeight="1" x14ac:dyDescent="0.2">
      <c r="A47" s="77">
        <v>263</v>
      </c>
      <c r="B47" s="78" t="s">
        <v>71</v>
      </c>
      <c r="C47" s="78" t="s">
        <v>12</v>
      </c>
      <c r="D47" s="90">
        <v>224.02</v>
      </c>
      <c r="E47" s="79">
        <f t="shared" si="0"/>
        <v>18958.560000000001</v>
      </c>
      <c r="F47" s="55">
        <f t="shared" si="1"/>
        <v>94784.630000000019</v>
      </c>
      <c r="G47" s="16"/>
      <c r="H47" s="22"/>
      <c r="I47" s="23"/>
      <c r="J47" s="23"/>
    </row>
    <row r="48" spans="1:10" ht="15" customHeight="1" x14ac:dyDescent="0.2">
      <c r="A48" s="77">
        <v>1180</v>
      </c>
      <c r="B48" s="78" t="s">
        <v>72</v>
      </c>
      <c r="C48" s="78" t="s">
        <v>12</v>
      </c>
      <c r="D48" s="90">
        <v>211.49</v>
      </c>
      <c r="E48" s="79">
        <f t="shared" si="0"/>
        <v>19170.050000000003</v>
      </c>
      <c r="F48" s="55">
        <f t="shared" si="1"/>
        <v>94573.140000000014</v>
      </c>
      <c r="G48" s="16"/>
      <c r="H48" s="22"/>
      <c r="I48" s="23"/>
      <c r="J48" s="23"/>
    </row>
    <row r="49" spans="1:10" ht="15" customHeight="1" x14ac:dyDescent="0.2">
      <c r="A49" s="77">
        <v>2178</v>
      </c>
      <c r="B49" s="78" t="s">
        <v>76</v>
      </c>
      <c r="C49" s="78" t="s">
        <v>12</v>
      </c>
      <c r="D49" s="90">
        <v>290</v>
      </c>
      <c r="E49" s="79">
        <f t="shared" si="0"/>
        <v>19460.050000000003</v>
      </c>
      <c r="F49" s="55">
        <f t="shared" si="1"/>
        <v>94283.140000000014</v>
      </c>
      <c r="G49" s="16"/>
      <c r="H49" s="22"/>
      <c r="I49" s="23"/>
      <c r="J49" s="23"/>
    </row>
    <row r="50" spans="1:10" ht="15" customHeight="1" x14ac:dyDescent="0.2">
      <c r="A50" s="77">
        <v>279</v>
      </c>
      <c r="B50" s="78" t="s">
        <v>75</v>
      </c>
      <c r="C50" s="78" t="s">
        <v>12</v>
      </c>
      <c r="D50" s="90">
        <v>432.01</v>
      </c>
      <c r="E50" s="79">
        <f t="shared" si="0"/>
        <v>19892.060000000001</v>
      </c>
      <c r="F50" s="55">
        <f t="shared" si="1"/>
        <v>93851.130000000019</v>
      </c>
      <c r="G50" s="16"/>
      <c r="H50" s="22"/>
      <c r="I50" s="23"/>
      <c r="J50" s="23"/>
    </row>
    <row r="51" spans="1:10" ht="15" customHeight="1" x14ac:dyDescent="0.2">
      <c r="A51" s="77"/>
      <c r="B51" s="78" t="s">
        <v>56</v>
      </c>
      <c r="C51" s="78" t="s">
        <v>12</v>
      </c>
      <c r="D51" s="90">
        <v>400</v>
      </c>
      <c r="E51" s="79">
        <f t="shared" si="0"/>
        <v>20292.060000000001</v>
      </c>
      <c r="F51" s="55">
        <f t="shared" si="1"/>
        <v>93451.130000000019</v>
      </c>
      <c r="G51" s="16"/>
      <c r="H51" s="22"/>
      <c r="I51" s="23"/>
      <c r="J51" s="23"/>
    </row>
    <row r="52" spans="1:10" ht="15" customHeight="1" x14ac:dyDescent="0.2">
      <c r="A52" s="77"/>
      <c r="B52" s="78" t="s">
        <v>55</v>
      </c>
      <c r="C52" s="78" t="s">
        <v>12</v>
      </c>
      <c r="D52" s="90">
        <v>119.99</v>
      </c>
      <c r="E52" s="79">
        <f t="shared" si="0"/>
        <v>20412.050000000003</v>
      </c>
      <c r="F52" s="55">
        <f t="shared" si="1"/>
        <v>93331.140000000014</v>
      </c>
      <c r="G52" s="16"/>
      <c r="H52" s="22"/>
      <c r="I52" s="23"/>
      <c r="J52" s="23"/>
    </row>
    <row r="53" spans="1:10" ht="15" customHeight="1" x14ac:dyDescent="0.2">
      <c r="A53" s="77" t="s">
        <v>38</v>
      </c>
      <c r="B53" s="78" t="s">
        <v>39</v>
      </c>
      <c r="C53" s="78" t="s">
        <v>12</v>
      </c>
      <c r="D53" s="90">
        <v>580</v>
      </c>
      <c r="E53" s="79">
        <f t="shared" si="0"/>
        <v>20992.050000000003</v>
      </c>
      <c r="F53" s="55">
        <f t="shared" si="1"/>
        <v>92751.140000000014</v>
      </c>
      <c r="G53" s="16"/>
      <c r="H53" s="22"/>
      <c r="I53" s="23"/>
      <c r="J53" s="23"/>
    </row>
    <row r="54" spans="1:10" ht="15" customHeight="1" x14ac:dyDescent="0.2">
      <c r="A54" s="83">
        <v>76688</v>
      </c>
      <c r="B54" s="75" t="s">
        <v>96</v>
      </c>
      <c r="C54" s="75" t="s">
        <v>97</v>
      </c>
      <c r="D54" s="90">
        <v>52</v>
      </c>
      <c r="E54" s="76">
        <f t="shared" si="0"/>
        <v>21044.050000000003</v>
      </c>
      <c r="F54" s="55">
        <f t="shared" si="1"/>
        <v>92699.140000000014</v>
      </c>
      <c r="G54" s="16"/>
      <c r="H54" s="22"/>
      <c r="I54" s="23"/>
      <c r="J54" s="23"/>
    </row>
    <row r="55" spans="1:10" ht="15" customHeight="1" x14ac:dyDescent="0.2">
      <c r="A55" s="83">
        <v>77005</v>
      </c>
      <c r="B55" s="75" t="s">
        <v>95</v>
      </c>
      <c r="C55" s="75" t="s">
        <v>87</v>
      </c>
      <c r="D55" s="90">
        <v>224.02</v>
      </c>
      <c r="E55" s="76">
        <f t="shared" si="0"/>
        <v>21268.070000000003</v>
      </c>
      <c r="F55" s="55">
        <f t="shared" si="1"/>
        <v>92475.12000000001</v>
      </c>
      <c r="G55" s="16"/>
      <c r="H55" s="22"/>
      <c r="I55" s="23"/>
      <c r="J55" s="23"/>
    </row>
    <row r="56" spans="1:10" ht="15" customHeight="1" x14ac:dyDescent="0.2">
      <c r="A56" s="83">
        <v>3315</v>
      </c>
      <c r="B56" s="75" t="s">
        <v>94</v>
      </c>
      <c r="C56" s="75" t="s">
        <v>87</v>
      </c>
      <c r="D56" s="90">
        <v>90.2</v>
      </c>
      <c r="E56" s="76">
        <f t="shared" si="0"/>
        <v>21358.270000000004</v>
      </c>
      <c r="F56" s="55">
        <f t="shared" si="1"/>
        <v>92384.920000000013</v>
      </c>
      <c r="G56" s="16"/>
      <c r="H56" s="22"/>
      <c r="I56" s="23"/>
      <c r="J56" s="23"/>
    </row>
    <row r="57" spans="1:10" ht="15" customHeight="1" x14ac:dyDescent="0.2">
      <c r="A57" s="83">
        <v>113</v>
      </c>
      <c r="B57" s="75" t="s">
        <v>93</v>
      </c>
      <c r="C57" s="75" t="s">
        <v>87</v>
      </c>
      <c r="D57" s="90">
        <v>110</v>
      </c>
      <c r="E57" s="76">
        <f t="shared" si="0"/>
        <v>21468.270000000004</v>
      </c>
      <c r="F57" s="55">
        <f t="shared" si="1"/>
        <v>92274.920000000013</v>
      </c>
      <c r="G57" s="16"/>
      <c r="H57" s="22"/>
      <c r="I57" s="23"/>
      <c r="J57" s="23"/>
    </row>
    <row r="58" spans="1:10" ht="15" customHeight="1" x14ac:dyDescent="0.2">
      <c r="A58" s="83">
        <v>3396</v>
      </c>
      <c r="B58" s="75" t="s">
        <v>90</v>
      </c>
      <c r="C58" s="75" t="s">
        <v>87</v>
      </c>
      <c r="D58" s="90">
        <v>61</v>
      </c>
      <c r="E58" s="76">
        <f t="shared" si="0"/>
        <v>21529.270000000004</v>
      </c>
      <c r="F58" s="55">
        <f t="shared" si="1"/>
        <v>92213.920000000013</v>
      </c>
      <c r="G58" s="16"/>
      <c r="H58" s="22"/>
      <c r="I58" s="23"/>
      <c r="J58" s="23"/>
    </row>
    <row r="59" spans="1:10" ht="15" customHeight="1" x14ac:dyDescent="0.2">
      <c r="A59" s="83">
        <v>164758</v>
      </c>
      <c r="B59" s="75" t="s">
        <v>91</v>
      </c>
      <c r="C59" s="75" t="s">
        <v>92</v>
      </c>
      <c r="D59" s="90">
        <v>1050.0899999999999</v>
      </c>
      <c r="E59" s="76">
        <f t="shared" si="0"/>
        <v>22579.360000000004</v>
      </c>
      <c r="F59" s="55">
        <f t="shared" si="1"/>
        <v>91163.830000000016</v>
      </c>
      <c r="G59" s="16"/>
      <c r="H59" s="22"/>
      <c r="I59" s="23"/>
      <c r="J59" s="23"/>
    </row>
    <row r="60" spans="1:10" ht="15" customHeight="1" x14ac:dyDescent="0.2">
      <c r="A60" s="83">
        <v>1297367</v>
      </c>
      <c r="B60" s="75" t="s">
        <v>88</v>
      </c>
      <c r="C60" s="75" t="s">
        <v>89</v>
      </c>
      <c r="D60" s="90">
        <v>509</v>
      </c>
      <c r="E60" s="76">
        <f t="shared" si="0"/>
        <v>23088.360000000004</v>
      </c>
      <c r="F60" s="55">
        <f t="shared" si="1"/>
        <v>90654.830000000016</v>
      </c>
      <c r="G60" s="16"/>
      <c r="H60" s="22"/>
      <c r="I60" s="23"/>
      <c r="J60" s="23"/>
    </row>
    <row r="61" spans="1:10" ht="15" customHeight="1" x14ac:dyDescent="0.2">
      <c r="A61" s="83">
        <v>703202</v>
      </c>
      <c r="B61" s="75" t="s">
        <v>86</v>
      </c>
      <c r="C61" s="75" t="s">
        <v>87</v>
      </c>
      <c r="D61" s="90">
        <v>429.8</v>
      </c>
      <c r="E61" s="76">
        <f t="shared" si="0"/>
        <v>23518.160000000003</v>
      </c>
      <c r="F61" s="55">
        <f t="shared" si="1"/>
        <v>90225.030000000013</v>
      </c>
      <c r="G61" s="16"/>
      <c r="H61" s="22"/>
      <c r="I61" s="23"/>
      <c r="J61" s="23"/>
    </row>
    <row r="62" spans="1:10" ht="15" customHeight="1" x14ac:dyDescent="0.2">
      <c r="A62" s="83">
        <v>47128</v>
      </c>
      <c r="B62" s="75" t="s">
        <v>84</v>
      </c>
      <c r="C62" s="75" t="s">
        <v>85</v>
      </c>
      <c r="D62" s="90">
        <v>945.92</v>
      </c>
      <c r="E62" s="76">
        <f t="shared" si="0"/>
        <v>24464.080000000002</v>
      </c>
      <c r="F62" s="55">
        <f t="shared" si="1"/>
        <v>89279.110000000015</v>
      </c>
      <c r="G62" s="16"/>
      <c r="H62" s="22"/>
      <c r="I62" s="23"/>
      <c r="J62" s="23"/>
    </row>
    <row r="63" spans="1:10" ht="15" customHeight="1" x14ac:dyDescent="0.2">
      <c r="A63" s="83">
        <v>1289981</v>
      </c>
      <c r="B63" s="75" t="s">
        <v>82</v>
      </c>
      <c r="C63" s="75" t="s">
        <v>83</v>
      </c>
      <c r="D63" s="90">
        <v>805.4</v>
      </c>
      <c r="E63" s="76">
        <f t="shared" si="0"/>
        <v>25269.480000000003</v>
      </c>
      <c r="F63" s="55">
        <f t="shared" si="1"/>
        <v>88473.710000000021</v>
      </c>
      <c r="G63" s="16"/>
      <c r="H63" s="22"/>
      <c r="I63" s="23"/>
      <c r="J63" s="23"/>
    </row>
    <row r="64" spans="1:10" ht="15" customHeight="1" x14ac:dyDescent="0.2">
      <c r="A64" s="83">
        <v>16426508</v>
      </c>
      <c r="B64" s="75" t="s">
        <v>104</v>
      </c>
      <c r="C64" s="75" t="s">
        <v>103</v>
      </c>
      <c r="D64" s="90">
        <v>71</v>
      </c>
      <c r="E64" s="76">
        <f t="shared" si="0"/>
        <v>25340.480000000003</v>
      </c>
      <c r="F64" s="55">
        <f t="shared" si="1"/>
        <v>88402.710000000021</v>
      </c>
      <c r="G64" s="16"/>
      <c r="H64" s="22"/>
      <c r="I64" s="23"/>
      <c r="J64" s="23"/>
    </row>
    <row r="65" spans="1:10" ht="15" customHeight="1" x14ac:dyDescent="0.2">
      <c r="A65" s="83">
        <v>16426535</v>
      </c>
      <c r="B65" s="75" t="s">
        <v>102</v>
      </c>
      <c r="C65" s="75" t="s">
        <v>103</v>
      </c>
      <c r="D65" s="90">
        <v>71</v>
      </c>
      <c r="E65" s="76">
        <f t="shared" si="0"/>
        <v>25411.480000000003</v>
      </c>
      <c r="F65" s="55">
        <f t="shared" si="1"/>
        <v>88331.710000000021</v>
      </c>
      <c r="G65" s="16"/>
      <c r="H65" s="22"/>
      <c r="I65" s="23"/>
      <c r="J65" s="23"/>
    </row>
    <row r="66" spans="1:10" ht="15" customHeight="1" x14ac:dyDescent="0.2">
      <c r="A66" s="83">
        <v>105241</v>
      </c>
      <c r="B66" s="75" t="s">
        <v>118</v>
      </c>
      <c r="C66" s="75" t="s">
        <v>103</v>
      </c>
      <c r="D66" s="90">
        <v>110</v>
      </c>
      <c r="E66" s="76">
        <f t="shared" si="0"/>
        <v>25521.480000000003</v>
      </c>
      <c r="F66" s="55">
        <f t="shared" si="1"/>
        <v>88221.710000000021</v>
      </c>
      <c r="G66" s="16"/>
      <c r="H66" s="22"/>
      <c r="I66" s="23"/>
      <c r="J66" s="23"/>
    </row>
    <row r="67" spans="1:10" ht="15" customHeight="1" x14ac:dyDescent="0.2">
      <c r="A67" s="83">
        <v>105242</v>
      </c>
      <c r="B67" s="75" t="s">
        <v>107</v>
      </c>
      <c r="C67" s="75" t="s">
        <v>103</v>
      </c>
      <c r="D67" s="90">
        <v>110</v>
      </c>
      <c r="E67" s="76">
        <f t="shared" si="0"/>
        <v>25631.480000000003</v>
      </c>
      <c r="F67" s="55">
        <f t="shared" si="1"/>
        <v>88111.710000000021</v>
      </c>
      <c r="G67" s="16"/>
      <c r="H67" s="22"/>
      <c r="I67" s="23"/>
      <c r="J67" s="23"/>
    </row>
    <row r="68" spans="1:10" ht="15" customHeight="1" x14ac:dyDescent="0.2">
      <c r="A68" s="83">
        <v>25157</v>
      </c>
      <c r="B68" s="75" t="s">
        <v>111</v>
      </c>
      <c r="C68" s="75" t="s">
        <v>99</v>
      </c>
      <c r="D68" s="90">
        <v>199.12</v>
      </c>
      <c r="E68" s="76">
        <f t="shared" si="0"/>
        <v>25830.600000000002</v>
      </c>
      <c r="F68" s="55">
        <f t="shared" si="1"/>
        <v>87912.590000000026</v>
      </c>
      <c r="G68" s="16"/>
      <c r="H68" s="22"/>
      <c r="I68" s="23"/>
      <c r="J68" s="23"/>
    </row>
    <row r="69" spans="1:10" ht="15" customHeight="1" x14ac:dyDescent="0.2">
      <c r="A69" s="83">
        <v>711600</v>
      </c>
      <c r="B69" s="75" t="s">
        <v>106</v>
      </c>
      <c r="C69" s="75" t="s">
        <v>99</v>
      </c>
      <c r="D69" s="161">
        <v>202.01</v>
      </c>
      <c r="E69" s="76">
        <f t="shared" si="0"/>
        <v>26032.61</v>
      </c>
      <c r="F69" s="55">
        <f t="shared" si="1"/>
        <v>87710.580000000031</v>
      </c>
      <c r="G69" s="16"/>
      <c r="H69" s="22"/>
      <c r="I69" s="23"/>
      <c r="J69" s="23"/>
    </row>
    <row r="70" spans="1:10" ht="15" customHeight="1" x14ac:dyDescent="0.2">
      <c r="A70" s="83">
        <v>25158</v>
      </c>
      <c r="B70" s="75" t="s">
        <v>98</v>
      </c>
      <c r="C70" s="75" t="s">
        <v>99</v>
      </c>
      <c r="D70" s="161">
        <v>199.12</v>
      </c>
      <c r="E70" s="76">
        <f t="shared" si="0"/>
        <v>26231.73</v>
      </c>
      <c r="F70" s="55">
        <f t="shared" si="1"/>
        <v>87511.460000000036</v>
      </c>
      <c r="G70" s="16"/>
      <c r="H70" s="22"/>
      <c r="I70" s="23"/>
      <c r="J70" s="23"/>
    </row>
    <row r="71" spans="1:10" ht="15" customHeight="1" x14ac:dyDescent="0.2">
      <c r="A71" s="83">
        <v>713693</v>
      </c>
      <c r="B71" s="75" t="s">
        <v>105</v>
      </c>
      <c r="C71" s="75" t="s">
        <v>99</v>
      </c>
      <c r="D71" s="161">
        <v>202.01</v>
      </c>
      <c r="E71" s="76">
        <f t="shared" si="0"/>
        <v>26433.739999999998</v>
      </c>
      <c r="F71" s="55">
        <f t="shared" si="1"/>
        <v>87309.450000000041</v>
      </c>
      <c r="G71" s="16"/>
      <c r="H71" s="22"/>
      <c r="I71" s="23"/>
      <c r="J71" s="23"/>
    </row>
    <row r="72" spans="1:10" ht="15" customHeight="1" x14ac:dyDescent="0.2">
      <c r="A72" s="83" t="s">
        <v>100</v>
      </c>
      <c r="B72" s="75" t="s">
        <v>101</v>
      </c>
      <c r="C72" s="75" t="s">
        <v>100</v>
      </c>
      <c r="D72" s="90">
        <v>1741</v>
      </c>
      <c r="E72" s="76">
        <f t="shared" si="0"/>
        <v>28174.739999999998</v>
      </c>
      <c r="F72" s="55">
        <f t="shared" si="1"/>
        <v>85568.450000000041</v>
      </c>
      <c r="G72" s="16"/>
      <c r="H72" s="22"/>
      <c r="I72" s="23"/>
      <c r="J72" s="23"/>
    </row>
    <row r="73" spans="1:10" ht="15" customHeight="1" x14ac:dyDescent="0.2">
      <c r="A73" s="83" t="s">
        <v>108</v>
      </c>
      <c r="B73" s="75" t="s">
        <v>109</v>
      </c>
      <c r="C73" s="75" t="s">
        <v>110</v>
      </c>
      <c r="D73" s="90">
        <v>108</v>
      </c>
      <c r="E73" s="76">
        <f t="shared" si="0"/>
        <v>28282.739999999998</v>
      </c>
      <c r="F73" s="55">
        <f t="shared" ref="F73:F136" si="2">F72-D73</f>
        <v>85460.450000000041</v>
      </c>
      <c r="G73" s="16"/>
      <c r="H73" s="22"/>
      <c r="I73" s="23"/>
      <c r="J73" s="23"/>
    </row>
    <row r="74" spans="1:10" ht="15" customHeight="1" x14ac:dyDescent="0.2">
      <c r="A74" s="83">
        <v>18</v>
      </c>
      <c r="B74" s="75" t="s">
        <v>113</v>
      </c>
      <c r="C74" s="75" t="s">
        <v>12</v>
      </c>
      <c r="D74" s="90">
        <v>406</v>
      </c>
      <c r="E74" s="76">
        <f t="shared" ref="E74:E164" si="3">E73+D74</f>
        <v>28688.739999999998</v>
      </c>
      <c r="F74" s="55">
        <f t="shared" si="2"/>
        <v>85054.450000000041</v>
      </c>
      <c r="G74" s="16"/>
      <c r="H74" s="22"/>
      <c r="I74" s="23"/>
      <c r="J74" s="23"/>
    </row>
    <row r="75" spans="1:10" ht="15" customHeight="1" x14ac:dyDescent="0.2">
      <c r="A75" s="83">
        <v>20</v>
      </c>
      <c r="B75" s="75" t="s">
        <v>116</v>
      </c>
      <c r="C75" s="75" t="s">
        <v>12</v>
      </c>
      <c r="D75" s="90">
        <v>580</v>
      </c>
      <c r="E75" s="76">
        <f t="shared" si="3"/>
        <v>29268.739999999998</v>
      </c>
      <c r="F75" s="55">
        <f t="shared" si="2"/>
        <v>84474.450000000041</v>
      </c>
      <c r="G75" s="16"/>
      <c r="H75" s="22"/>
      <c r="I75" s="23"/>
      <c r="J75" s="23"/>
    </row>
    <row r="76" spans="1:10" ht="15" customHeight="1" x14ac:dyDescent="0.2">
      <c r="A76" s="83">
        <v>15</v>
      </c>
      <c r="B76" s="75" t="s">
        <v>115</v>
      </c>
      <c r="C76" s="75" t="s">
        <v>12</v>
      </c>
      <c r="D76" s="90">
        <v>406</v>
      </c>
      <c r="E76" s="76">
        <f t="shared" si="3"/>
        <v>29674.739999999998</v>
      </c>
      <c r="F76" s="55">
        <f t="shared" si="2"/>
        <v>84068.450000000041</v>
      </c>
      <c r="G76" s="16"/>
      <c r="H76" s="22"/>
      <c r="I76" s="23"/>
      <c r="J76" s="23"/>
    </row>
    <row r="77" spans="1:10" ht="15" customHeight="1" x14ac:dyDescent="0.2">
      <c r="A77" s="83">
        <v>17</v>
      </c>
      <c r="B77" s="75" t="s">
        <v>112</v>
      </c>
      <c r="C77" s="75" t="s">
        <v>12</v>
      </c>
      <c r="D77" s="90">
        <v>406</v>
      </c>
      <c r="E77" s="76">
        <f t="shared" si="3"/>
        <v>30080.739999999998</v>
      </c>
      <c r="F77" s="55">
        <f t="shared" si="2"/>
        <v>83662.450000000041</v>
      </c>
      <c r="G77" s="16"/>
      <c r="H77" s="22"/>
      <c r="I77" s="23"/>
      <c r="J77" s="23"/>
    </row>
    <row r="78" spans="1:10" ht="15" customHeight="1" x14ac:dyDescent="0.2">
      <c r="A78" s="83">
        <v>16</v>
      </c>
      <c r="B78" s="75" t="s">
        <v>114</v>
      </c>
      <c r="C78" s="75" t="s">
        <v>12</v>
      </c>
      <c r="D78" s="90">
        <v>406</v>
      </c>
      <c r="E78" s="76">
        <f t="shared" si="3"/>
        <v>30486.739999999998</v>
      </c>
      <c r="F78" s="55">
        <f t="shared" si="2"/>
        <v>83256.450000000041</v>
      </c>
      <c r="G78" s="16"/>
      <c r="H78" s="22"/>
      <c r="I78" s="23"/>
      <c r="J78" s="23"/>
    </row>
    <row r="79" spans="1:10" ht="15" customHeight="1" x14ac:dyDescent="0.2">
      <c r="A79" s="83">
        <v>23</v>
      </c>
      <c r="B79" s="75" t="s">
        <v>117</v>
      </c>
      <c r="C79" s="75" t="s">
        <v>12</v>
      </c>
      <c r="D79" s="90">
        <v>406</v>
      </c>
      <c r="E79" s="76">
        <f t="shared" si="3"/>
        <v>30892.739999999998</v>
      </c>
      <c r="F79" s="55">
        <f t="shared" si="2"/>
        <v>82850.450000000041</v>
      </c>
      <c r="G79" s="16"/>
      <c r="H79" s="22"/>
      <c r="I79" s="23"/>
      <c r="J79" s="23"/>
    </row>
    <row r="80" spans="1:10" ht="15" customHeight="1" x14ac:dyDescent="0.2">
      <c r="A80" s="83">
        <v>500</v>
      </c>
      <c r="B80" s="75" t="s">
        <v>81</v>
      </c>
      <c r="C80" s="75" t="s">
        <v>12</v>
      </c>
      <c r="D80" s="90">
        <v>432.01</v>
      </c>
      <c r="E80" s="76">
        <f t="shared" si="3"/>
        <v>31324.749999999996</v>
      </c>
      <c r="F80" s="55">
        <f t="shared" si="2"/>
        <v>82418.440000000046</v>
      </c>
      <c r="G80" s="16"/>
      <c r="H80" s="22"/>
      <c r="I80" s="23"/>
      <c r="J80" s="23"/>
    </row>
    <row r="81" spans="1:10" ht="15" customHeight="1" x14ac:dyDescent="0.2">
      <c r="A81" s="84">
        <v>25435</v>
      </c>
      <c r="B81" s="85" t="s">
        <v>119</v>
      </c>
      <c r="C81" s="85" t="s">
        <v>99</v>
      </c>
      <c r="D81" s="90">
        <v>199.12</v>
      </c>
      <c r="E81" s="86">
        <f t="shared" si="3"/>
        <v>31523.869999999995</v>
      </c>
      <c r="F81" s="55">
        <f t="shared" si="2"/>
        <v>82219.320000000051</v>
      </c>
      <c r="G81" s="16"/>
      <c r="H81" s="22"/>
      <c r="I81" s="23"/>
      <c r="J81" s="23"/>
    </row>
    <row r="82" spans="1:10" ht="15" customHeight="1" x14ac:dyDescent="0.2">
      <c r="A82" s="84">
        <v>16538850</v>
      </c>
      <c r="B82" s="85" t="s">
        <v>120</v>
      </c>
      <c r="C82" s="85" t="s">
        <v>121</v>
      </c>
      <c r="D82" s="96">
        <v>308</v>
      </c>
      <c r="E82" s="86">
        <f t="shared" si="3"/>
        <v>31831.869999999995</v>
      </c>
      <c r="F82" s="55">
        <f t="shared" si="2"/>
        <v>81911.320000000051</v>
      </c>
      <c r="G82" s="16"/>
      <c r="H82" s="22"/>
      <c r="I82" s="23"/>
      <c r="J82" s="23"/>
    </row>
    <row r="83" spans="1:10" ht="15" customHeight="1" x14ac:dyDescent="0.2">
      <c r="A83" s="84">
        <v>413</v>
      </c>
      <c r="B83" s="85" t="s">
        <v>122</v>
      </c>
      <c r="C83" s="85" t="s">
        <v>87</v>
      </c>
      <c r="D83" s="96">
        <v>754</v>
      </c>
      <c r="E83" s="86">
        <f t="shared" si="3"/>
        <v>32585.869999999995</v>
      </c>
      <c r="F83" s="55">
        <f t="shared" si="2"/>
        <v>81157.320000000051</v>
      </c>
      <c r="G83" s="16"/>
      <c r="H83" s="22"/>
      <c r="I83" s="23"/>
      <c r="J83" s="23"/>
    </row>
    <row r="84" spans="1:10" ht="15" customHeight="1" x14ac:dyDescent="0.2">
      <c r="A84" s="84">
        <v>98801</v>
      </c>
      <c r="B84" s="85" t="s">
        <v>123</v>
      </c>
      <c r="C84" s="85" t="s">
        <v>124</v>
      </c>
      <c r="D84" s="96">
        <v>100.37</v>
      </c>
      <c r="E84" s="86">
        <f t="shared" si="3"/>
        <v>32686.239999999994</v>
      </c>
      <c r="F84" s="55">
        <f t="shared" si="2"/>
        <v>81056.950000000055</v>
      </c>
      <c r="G84" s="16"/>
      <c r="H84" s="22"/>
      <c r="I84" s="23"/>
      <c r="J84" s="23"/>
    </row>
    <row r="85" spans="1:10" ht="15" customHeight="1" x14ac:dyDescent="0.2">
      <c r="A85" s="84">
        <v>1631</v>
      </c>
      <c r="B85" s="85" t="s">
        <v>125</v>
      </c>
      <c r="C85" s="85" t="s">
        <v>124</v>
      </c>
      <c r="D85" s="96">
        <v>97.36</v>
      </c>
      <c r="E85" s="86">
        <f t="shared" si="3"/>
        <v>32783.599999999991</v>
      </c>
      <c r="F85" s="55">
        <f t="shared" si="2"/>
        <v>80959.590000000055</v>
      </c>
      <c r="G85" s="16"/>
      <c r="H85" s="22"/>
      <c r="I85" s="23"/>
      <c r="J85" s="23"/>
    </row>
    <row r="86" spans="1:10" ht="15" customHeight="1" x14ac:dyDescent="0.2">
      <c r="A86" s="84">
        <v>716362</v>
      </c>
      <c r="B86" s="85" t="s">
        <v>126</v>
      </c>
      <c r="C86" s="85" t="s">
        <v>99</v>
      </c>
      <c r="D86" s="96">
        <v>202.01</v>
      </c>
      <c r="E86" s="86">
        <f t="shared" si="3"/>
        <v>32985.609999999993</v>
      </c>
      <c r="F86" s="55">
        <f t="shared" si="2"/>
        <v>80757.58000000006</v>
      </c>
      <c r="G86" s="16"/>
      <c r="H86" s="22"/>
      <c r="I86" s="23"/>
      <c r="J86" s="23"/>
    </row>
    <row r="87" spans="1:10" ht="15" customHeight="1" x14ac:dyDescent="0.2">
      <c r="A87" s="84">
        <v>46708</v>
      </c>
      <c r="B87" s="85" t="s">
        <v>128</v>
      </c>
      <c r="C87" s="85" t="s">
        <v>129</v>
      </c>
      <c r="D87" s="96">
        <v>2094</v>
      </c>
      <c r="E87" s="86">
        <f t="shared" si="3"/>
        <v>35079.609999999993</v>
      </c>
      <c r="F87" s="55">
        <f t="shared" si="2"/>
        <v>78663.58000000006</v>
      </c>
      <c r="G87" s="16"/>
      <c r="H87" s="22"/>
      <c r="I87" s="23"/>
      <c r="J87" s="23"/>
    </row>
    <row r="88" spans="1:10" ht="15" customHeight="1" x14ac:dyDescent="0.2">
      <c r="A88" s="84">
        <v>7476</v>
      </c>
      <c r="B88" s="85" t="s">
        <v>130</v>
      </c>
      <c r="C88" s="85" t="s">
        <v>99</v>
      </c>
      <c r="D88" s="96">
        <v>362.47</v>
      </c>
      <c r="E88" s="86">
        <f t="shared" si="3"/>
        <v>35442.079999999994</v>
      </c>
      <c r="F88" s="55">
        <f t="shared" si="2"/>
        <v>78301.110000000059</v>
      </c>
      <c r="G88" s="16"/>
      <c r="H88" s="22"/>
      <c r="I88" s="23"/>
      <c r="J88" s="23"/>
    </row>
    <row r="89" spans="1:10" ht="15" customHeight="1" x14ac:dyDescent="0.2">
      <c r="A89" s="84" t="s">
        <v>100</v>
      </c>
      <c r="B89" s="85" t="s">
        <v>131</v>
      </c>
      <c r="C89" s="85" t="s">
        <v>132</v>
      </c>
      <c r="D89" s="96">
        <v>976.1</v>
      </c>
      <c r="E89" s="86">
        <f t="shared" si="3"/>
        <v>36418.179999999993</v>
      </c>
      <c r="F89" s="55">
        <f t="shared" si="2"/>
        <v>77325.010000000053</v>
      </c>
      <c r="G89" s="16"/>
      <c r="H89" s="22"/>
      <c r="I89" s="23"/>
      <c r="J89" s="23"/>
    </row>
    <row r="90" spans="1:10" ht="15" customHeight="1" x14ac:dyDescent="0.2">
      <c r="A90" s="84">
        <v>721633</v>
      </c>
      <c r="B90" s="85" t="s">
        <v>127</v>
      </c>
      <c r="C90" s="85" t="s">
        <v>99</v>
      </c>
      <c r="D90" s="96">
        <v>202.01</v>
      </c>
      <c r="E90" s="86">
        <f t="shared" si="3"/>
        <v>36620.189999999995</v>
      </c>
      <c r="F90" s="55">
        <f t="shared" si="2"/>
        <v>77123.000000000058</v>
      </c>
      <c r="G90" s="16"/>
      <c r="H90" s="22"/>
      <c r="I90" s="23"/>
      <c r="J90" s="23"/>
    </row>
    <row r="91" spans="1:10" ht="15" customHeight="1" x14ac:dyDescent="0.2">
      <c r="A91" s="87">
        <v>110</v>
      </c>
      <c r="B91" s="88" t="s">
        <v>133</v>
      </c>
      <c r="C91" s="88" t="s">
        <v>143</v>
      </c>
      <c r="D91" s="90">
        <v>423.1</v>
      </c>
      <c r="E91" s="89">
        <f t="shared" si="3"/>
        <v>37043.289999999994</v>
      </c>
      <c r="F91" s="55">
        <f t="shared" si="2"/>
        <v>76699.900000000052</v>
      </c>
      <c r="G91" s="16"/>
      <c r="H91" s="22"/>
      <c r="I91" s="23"/>
      <c r="J91" s="23"/>
    </row>
    <row r="92" spans="1:10" ht="15" customHeight="1" x14ac:dyDescent="0.2">
      <c r="A92" s="87">
        <v>725509</v>
      </c>
      <c r="B92" s="88" t="s">
        <v>134</v>
      </c>
      <c r="C92" s="88" t="s">
        <v>144</v>
      </c>
      <c r="D92" s="90">
        <v>192.41</v>
      </c>
      <c r="E92" s="89">
        <f t="shared" si="3"/>
        <v>37235.699999999997</v>
      </c>
      <c r="F92" s="55">
        <f t="shared" si="2"/>
        <v>76507.490000000049</v>
      </c>
      <c r="G92" s="16"/>
      <c r="H92" s="22"/>
      <c r="I92" s="23"/>
      <c r="J92" s="23"/>
    </row>
    <row r="93" spans="1:10" ht="15" customHeight="1" x14ac:dyDescent="0.2">
      <c r="A93" s="87">
        <v>6679</v>
      </c>
      <c r="B93" s="88" t="s">
        <v>135</v>
      </c>
      <c r="C93" s="88" t="s">
        <v>124</v>
      </c>
      <c r="D93" s="90">
        <v>200.01</v>
      </c>
      <c r="E93" s="89">
        <f t="shared" si="3"/>
        <v>37435.71</v>
      </c>
      <c r="F93" s="55">
        <f t="shared" si="2"/>
        <v>76307.480000000054</v>
      </c>
      <c r="G93" s="16"/>
      <c r="H93" s="22"/>
      <c r="I93" s="23"/>
      <c r="J93" s="23"/>
    </row>
    <row r="94" spans="1:10" ht="15" customHeight="1" x14ac:dyDescent="0.2">
      <c r="A94" s="87">
        <v>62081</v>
      </c>
      <c r="B94" s="88" t="s">
        <v>136</v>
      </c>
      <c r="C94" s="88" t="s">
        <v>145</v>
      </c>
      <c r="D94" s="90">
        <v>315.37</v>
      </c>
      <c r="E94" s="89">
        <f t="shared" si="3"/>
        <v>37751.08</v>
      </c>
      <c r="F94" s="55">
        <f t="shared" si="2"/>
        <v>75992.110000000059</v>
      </c>
      <c r="G94" s="16"/>
      <c r="H94" s="22"/>
      <c r="I94" s="23"/>
      <c r="J94" s="23"/>
    </row>
    <row r="95" spans="1:10" ht="15" customHeight="1" x14ac:dyDescent="0.2">
      <c r="A95" s="87">
        <v>724593</v>
      </c>
      <c r="B95" s="88" t="s">
        <v>137</v>
      </c>
      <c r="C95" s="88" t="s">
        <v>144</v>
      </c>
      <c r="D95" s="90">
        <v>202.01</v>
      </c>
      <c r="E95" s="89">
        <f t="shared" si="3"/>
        <v>37953.090000000004</v>
      </c>
      <c r="F95" s="55">
        <f t="shared" si="2"/>
        <v>75790.100000000064</v>
      </c>
      <c r="G95" s="16"/>
      <c r="H95" s="22"/>
      <c r="I95" s="23"/>
      <c r="J95" s="23"/>
    </row>
    <row r="96" spans="1:10" ht="15" customHeight="1" x14ac:dyDescent="0.2">
      <c r="A96" s="87">
        <v>724602</v>
      </c>
      <c r="B96" s="88" t="s">
        <v>138</v>
      </c>
      <c r="C96" s="88" t="s">
        <v>144</v>
      </c>
      <c r="D96" s="90">
        <v>202.01</v>
      </c>
      <c r="E96" s="89">
        <f t="shared" si="3"/>
        <v>38155.100000000006</v>
      </c>
      <c r="F96" s="55">
        <f t="shared" si="2"/>
        <v>75588.090000000069</v>
      </c>
      <c r="G96" s="16"/>
      <c r="H96" s="22"/>
      <c r="I96" s="23"/>
      <c r="J96" s="23"/>
    </row>
    <row r="97" spans="1:10" ht="15" customHeight="1" x14ac:dyDescent="0.2">
      <c r="A97" s="87">
        <v>16571</v>
      </c>
      <c r="B97" s="88" t="s">
        <v>139</v>
      </c>
      <c r="C97" s="88" t="s">
        <v>143</v>
      </c>
      <c r="D97" s="90">
        <v>174.99</v>
      </c>
      <c r="E97" s="89">
        <f t="shared" si="3"/>
        <v>38330.090000000004</v>
      </c>
      <c r="F97" s="55">
        <f t="shared" si="2"/>
        <v>75413.100000000064</v>
      </c>
      <c r="G97" s="16"/>
      <c r="H97" s="22"/>
      <c r="I97" s="23"/>
      <c r="J97" s="23"/>
    </row>
    <row r="98" spans="1:10" ht="15" customHeight="1" x14ac:dyDescent="0.2">
      <c r="A98" s="87">
        <v>585670</v>
      </c>
      <c r="B98" s="88" t="s">
        <v>140</v>
      </c>
      <c r="C98" s="88" t="s">
        <v>146</v>
      </c>
      <c r="D98" s="90">
        <v>329.7</v>
      </c>
      <c r="E98" s="89">
        <f t="shared" si="3"/>
        <v>38659.79</v>
      </c>
      <c r="F98" s="55">
        <f t="shared" si="2"/>
        <v>75083.400000000067</v>
      </c>
      <c r="G98" s="16"/>
      <c r="H98" s="22"/>
      <c r="I98" s="23"/>
      <c r="J98" s="23"/>
    </row>
    <row r="99" spans="1:10" ht="15" customHeight="1" x14ac:dyDescent="0.2">
      <c r="A99" s="87">
        <v>3972</v>
      </c>
      <c r="B99" s="88" t="s">
        <v>141</v>
      </c>
      <c r="C99" s="88" t="s">
        <v>147</v>
      </c>
      <c r="D99" s="90">
        <v>939.36</v>
      </c>
      <c r="E99" s="89">
        <f t="shared" si="3"/>
        <v>39599.15</v>
      </c>
      <c r="F99" s="55">
        <f t="shared" si="2"/>
        <v>74144.040000000066</v>
      </c>
      <c r="G99" s="16"/>
      <c r="H99" s="22"/>
      <c r="I99" s="23"/>
      <c r="J99" s="23"/>
    </row>
    <row r="100" spans="1:10" ht="15" customHeight="1" x14ac:dyDescent="0.2">
      <c r="A100" s="87">
        <v>723866</v>
      </c>
      <c r="B100" s="88" t="s">
        <v>142</v>
      </c>
      <c r="C100" s="88" t="s">
        <v>144</v>
      </c>
      <c r="D100" s="90">
        <v>202.01</v>
      </c>
      <c r="E100" s="89">
        <f t="shared" si="3"/>
        <v>39801.160000000003</v>
      </c>
      <c r="F100" s="55">
        <f t="shared" si="2"/>
        <v>73942.030000000072</v>
      </c>
      <c r="G100" s="16"/>
      <c r="H100" s="22"/>
      <c r="I100" s="23"/>
      <c r="J100" s="23"/>
    </row>
    <row r="101" spans="1:10" ht="15" customHeight="1" x14ac:dyDescent="0.2">
      <c r="A101" s="99">
        <v>271644</v>
      </c>
      <c r="B101" s="74" t="s">
        <v>148</v>
      </c>
      <c r="C101" s="74" t="s">
        <v>157</v>
      </c>
      <c r="D101" s="90">
        <v>452.01</v>
      </c>
      <c r="E101" s="89">
        <f t="shared" si="3"/>
        <v>40253.170000000006</v>
      </c>
      <c r="F101" s="55">
        <f t="shared" si="2"/>
        <v>73490.020000000077</v>
      </c>
      <c r="G101" s="16"/>
      <c r="H101" s="22"/>
      <c r="I101" s="23"/>
      <c r="J101" s="23"/>
    </row>
    <row r="102" spans="1:10" ht="15" customHeight="1" x14ac:dyDescent="0.2">
      <c r="A102" s="87">
        <v>269821</v>
      </c>
      <c r="B102" s="88" t="s">
        <v>149</v>
      </c>
      <c r="C102" s="88" t="s">
        <v>157</v>
      </c>
      <c r="D102" s="90">
        <v>69</v>
      </c>
      <c r="E102" s="89">
        <f t="shared" si="3"/>
        <v>40322.170000000006</v>
      </c>
      <c r="F102" s="55">
        <f t="shared" si="2"/>
        <v>73421.020000000077</v>
      </c>
      <c r="G102" s="16"/>
      <c r="H102" s="22"/>
      <c r="I102" s="23"/>
      <c r="J102" s="23"/>
    </row>
    <row r="103" spans="1:10" ht="15" customHeight="1" x14ac:dyDescent="0.2">
      <c r="A103" s="87">
        <v>198191</v>
      </c>
      <c r="B103" s="88" t="s">
        <v>150</v>
      </c>
      <c r="C103" s="88" t="s">
        <v>158</v>
      </c>
      <c r="D103" s="90">
        <v>1177</v>
      </c>
      <c r="E103" s="89">
        <f t="shared" si="3"/>
        <v>41499.170000000006</v>
      </c>
      <c r="F103" s="55">
        <f t="shared" si="2"/>
        <v>72244.020000000077</v>
      </c>
      <c r="G103" s="16"/>
      <c r="H103" s="22"/>
      <c r="I103" s="23"/>
      <c r="J103" s="23"/>
    </row>
    <row r="104" spans="1:10" ht="15" customHeight="1" x14ac:dyDescent="0.2">
      <c r="A104" s="87">
        <v>272518</v>
      </c>
      <c r="B104" s="88" t="s">
        <v>151</v>
      </c>
      <c r="C104" s="88" t="s">
        <v>157</v>
      </c>
      <c r="D104" s="90">
        <v>235</v>
      </c>
      <c r="E104" s="89">
        <f t="shared" si="3"/>
        <v>41734.170000000006</v>
      </c>
      <c r="F104" s="55">
        <f t="shared" si="2"/>
        <v>72009.020000000077</v>
      </c>
      <c r="G104" s="16"/>
      <c r="H104" s="22"/>
      <c r="I104" s="23"/>
      <c r="J104" s="23"/>
    </row>
    <row r="105" spans="1:10" ht="15" customHeight="1" x14ac:dyDescent="0.2">
      <c r="A105" s="87">
        <v>7030</v>
      </c>
      <c r="B105" s="88" t="s">
        <v>152</v>
      </c>
      <c r="C105" s="88" t="s">
        <v>159</v>
      </c>
      <c r="D105" s="90">
        <v>210.01</v>
      </c>
      <c r="E105" s="89">
        <f t="shared" si="3"/>
        <v>41944.180000000008</v>
      </c>
      <c r="F105" s="55">
        <f t="shared" si="2"/>
        <v>71799.010000000082</v>
      </c>
      <c r="G105" s="16"/>
      <c r="H105" s="22"/>
      <c r="I105" s="23"/>
      <c r="J105" s="23"/>
    </row>
    <row r="106" spans="1:10" ht="15" customHeight="1" x14ac:dyDescent="0.2">
      <c r="A106" s="87">
        <v>25502</v>
      </c>
      <c r="B106" s="88" t="s">
        <v>153</v>
      </c>
      <c r="C106" s="88" t="s">
        <v>99</v>
      </c>
      <c r="D106" s="90">
        <v>199.12</v>
      </c>
      <c r="E106" s="89">
        <f t="shared" si="3"/>
        <v>42143.30000000001</v>
      </c>
      <c r="F106" s="55">
        <f t="shared" si="2"/>
        <v>71599.890000000087</v>
      </c>
      <c r="G106" s="16"/>
      <c r="H106" s="22"/>
      <c r="I106" s="23"/>
      <c r="J106" s="23"/>
    </row>
    <row r="107" spans="1:10" ht="15" customHeight="1" x14ac:dyDescent="0.2">
      <c r="A107" s="87">
        <v>715256</v>
      </c>
      <c r="B107" s="88" t="s">
        <v>154</v>
      </c>
      <c r="C107" s="88" t="s">
        <v>99</v>
      </c>
      <c r="D107" s="90">
        <v>212.08</v>
      </c>
      <c r="E107" s="89">
        <f t="shared" si="3"/>
        <v>42355.380000000012</v>
      </c>
      <c r="F107" s="55">
        <f t="shared" si="2"/>
        <v>71387.810000000085</v>
      </c>
      <c r="G107" s="16"/>
      <c r="H107" s="22"/>
      <c r="I107" s="23"/>
      <c r="J107" s="23"/>
    </row>
    <row r="108" spans="1:10" ht="15" customHeight="1" x14ac:dyDescent="0.2">
      <c r="A108" s="87">
        <v>713101</v>
      </c>
      <c r="B108" s="88" t="s">
        <v>155</v>
      </c>
      <c r="C108" s="88" t="s">
        <v>99</v>
      </c>
      <c r="D108" s="90">
        <v>535.42999999999995</v>
      </c>
      <c r="E108" s="89">
        <f t="shared" si="3"/>
        <v>42890.810000000012</v>
      </c>
      <c r="F108" s="55">
        <f t="shared" si="2"/>
        <v>70852.380000000092</v>
      </c>
      <c r="G108" s="89">
        <v>536.42999999999995</v>
      </c>
      <c r="H108" s="22"/>
      <c r="I108" s="23"/>
      <c r="J108" s="23"/>
    </row>
    <row r="109" spans="1:10" ht="15" customHeight="1" x14ac:dyDescent="0.2">
      <c r="A109" s="87" t="s">
        <v>100</v>
      </c>
      <c r="B109" s="88" t="s">
        <v>156</v>
      </c>
      <c r="C109" s="88" t="s">
        <v>100</v>
      </c>
      <c r="D109" s="90">
        <v>713</v>
      </c>
      <c r="E109" s="89">
        <f t="shared" si="3"/>
        <v>43603.810000000012</v>
      </c>
      <c r="F109" s="55">
        <f t="shared" si="2"/>
        <v>70139.380000000092</v>
      </c>
      <c r="G109" s="16"/>
      <c r="H109" s="22"/>
      <c r="I109" s="23"/>
      <c r="J109" s="23"/>
    </row>
    <row r="110" spans="1:10" ht="15" customHeight="1" x14ac:dyDescent="0.2">
      <c r="A110" s="98">
        <v>272518</v>
      </c>
      <c r="B110" s="74" t="s">
        <v>171</v>
      </c>
      <c r="C110" s="74" t="s">
        <v>157</v>
      </c>
      <c r="D110" s="14">
        <v>0</v>
      </c>
      <c r="E110" s="14">
        <f>E109+D110</f>
        <v>43603.810000000012</v>
      </c>
      <c r="F110" s="55">
        <f t="shared" si="2"/>
        <v>70139.380000000092</v>
      </c>
      <c r="G110" s="16" t="s">
        <v>264</v>
      </c>
      <c r="H110" s="22"/>
      <c r="I110" s="23"/>
      <c r="J110" s="23"/>
    </row>
    <row r="111" spans="1:10" ht="15" customHeight="1" x14ac:dyDescent="0.2">
      <c r="A111" s="98" t="s">
        <v>100</v>
      </c>
      <c r="B111" s="74" t="s">
        <v>170</v>
      </c>
      <c r="C111" s="74" t="s">
        <v>100</v>
      </c>
      <c r="D111" s="90">
        <v>1426</v>
      </c>
      <c r="E111" s="14">
        <f t="shared" si="3"/>
        <v>45029.810000000012</v>
      </c>
      <c r="F111" s="55">
        <f t="shared" si="2"/>
        <v>68713.380000000092</v>
      </c>
      <c r="G111" s="16"/>
      <c r="H111" s="22"/>
      <c r="I111" s="23"/>
      <c r="J111" s="23"/>
    </row>
    <row r="112" spans="1:10" ht="15" customHeight="1" x14ac:dyDescent="0.2">
      <c r="A112" s="98">
        <v>647</v>
      </c>
      <c r="B112" s="74" t="s">
        <v>169</v>
      </c>
      <c r="C112" s="74" t="s">
        <v>124</v>
      </c>
      <c r="D112" s="90">
        <v>200</v>
      </c>
      <c r="E112" s="14">
        <f t="shared" si="3"/>
        <v>45229.810000000012</v>
      </c>
      <c r="F112" s="55">
        <f t="shared" si="2"/>
        <v>68513.380000000092</v>
      </c>
      <c r="G112" s="16"/>
      <c r="H112" s="22"/>
      <c r="I112" s="23"/>
      <c r="J112" s="23"/>
    </row>
    <row r="113" spans="1:10" ht="15" customHeight="1" x14ac:dyDescent="0.2">
      <c r="A113" s="98">
        <v>632</v>
      </c>
      <c r="B113" s="74" t="s">
        <v>167</v>
      </c>
      <c r="C113" s="74" t="s">
        <v>168</v>
      </c>
      <c r="D113" s="90">
        <v>150</v>
      </c>
      <c r="E113" s="14">
        <f t="shared" si="3"/>
        <v>45379.810000000012</v>
      </c>
      <c r="F113" s="55">
        <f t="shared" si="2"/>
        <v>68363.380000000092</v>
      </c>
      <c r="G113" s="16"/>
      <c r="H113" s="22"/>
      <c r="I113" s="23"/>
      <c r="J113" s="23"/>
    </row>
    <row r="114" spans="1:10" ht="15" customHeight="1" x14ac:dyDescent="0.2">
      <c r="A114" s="98" t="s">
        <v>100</v>
      </c>
      <c r="B114" s="74" t="s">
        <v>166</v>
      </c>
      <c r="C114" s="74" t="s">
        <v>100</v>
      </c>
      <c r="D114" s="90">
        <v>850</v>
      </c>
      <c r="E114" s="14">
        <f t="shared" si="3"/>
        <v>46229.810000000012</v>
      </c>
      <c r="F114" s="55">
        <f t="shared" si="2"/>
        <v>67513.380000000092</v>
      </c>
      <c r="G114" s="16"/>
      <c r="H114" s="22"/>
      <c r="I114" s="23"/>
      <c r="J114" s="23"/>
    </row>
    <row r="115" spans="1:10" ht="15" customHeight="1" x14ac:dyDescent="0.2">
      <c r="A115" s="98">
        <v>715661</v>
      </c>
      <c r="B115" s="74" t="s">
        <v>165</v>
      </c>
      <c r="C115" s="74" t="s">
        <v>99</v>
      </c>
      <c r="D115" s="90">
        <v>202.01</v>
      </c>
      <c r="E115" s="14">
        <f t="shared" si="3"/>
        <v>46431.820000000014</v>
      </c>
      <c r="F115" s="55">
        <f t="shared" si="2"/>
        <v>67311.370000000097</v>
      </c>
      <c r="G115" s="16"/>
      <c r="H115" s="22"/>
      <c r="I115" s="23"/>
      <c r="J115" s="23"/>
    </row>
    <row r="116" spans="1:10" ht="15" customHeight="1" x14ac:dyDescent="0.2">
      <c r="A116" s="98">
        <v>197291</v>
      </c>
      <c r="B116" s="74" t="s">
        <v>163</v>
      </c>
      <c r="C116" s="74" t="s">
        <v>164</v>
      </c>
      <c r="D116" s="90">
        <v>528.99</v>
      </c>
      <c r="E116" s="14">
        <f t="shared" si="3"/>
        <v>46960.810000000012</v>
      </c>
      <c r="F116" s="55">
        <f t="shared" si="2"/>
        <v>66782.380000000092</v>
      </c>
      <c r="G116" s="16"/>
      <c r="H116" s="22"/>
      <c r="I116" s="23"/>
      <c r="J116" s="23"/>
    </row>
    <row r="117" spans="1:10" ht="15" customHeight="1" x14ac:dyDescent="0.2">
      <c r="A117" s="98" t="s">
        <v>100</v>
      </c>
      <c r="B117" s="74" t="s">
        <v>162</v>
      </c>
      <c r="C117" s="74" t="s">
        <v>100</v>
      </c>
      <c r="D117" s="90">
        <v>734</v>
      </c>
      <c r="E117" s="14">
        <f t="shared" si="3"/>
        <v>47694.810000000012</v>
      </c>
      <c r="F117" s="55">
        <f t="shared" si="2"/>
        <v>66048.380000000092</v>
      </c>
      <c r="G117" s="16"/>
      <c r="H117" s="22"/>
      <c r="I117" s="23"/>
      <c r="J117" s="23"/>
    </row>
    <row r="118" spans="1:10" ht="15" customHeight="1" x14ac:dyDescent="0.2">
      <c r="A118" s="98">
        <v>38168</v>
      </c>
      <c r="B118" s="74" t="s">
        <v>160</v>
      </c>
      <c r="C118" s="74" t="s">
        <v>161</v>
      </c>
      <c r="D118" s="90">
        <v>638.67999999999995</v>
      </c>
      <c r="E118" s="14">
        <f t="shared" si="3"/>
        <v>48333.490000000013</v>
      </c>
      <c r="F118" s="55">
        <f t="shared" si="2"/>
        <v>65409.700000000092</v>
      </c>
      <c r="G118" s="16"/>
      <c r="H118" s="22"/>
      <c r="I118" s="23"/>
      <c r="J118" s="23"/>
    </row>
    <row r="119" spans="1:10" ht="15" customHeight="1" x14ac:dyDescent="0.2">
      <c r="A119" s="98"/>
      <c r="B119" s="74" t="s">
        <v>172</v>
      </c>
      <c r="C119" s="74" t="s">
        <v>178</v>
      </c>
      <c r="D119" s="90">
        <v>1602.01</v>
      </c>
      <c r="E119" s="14">
        <f t="shared" si="3"/>
        <v>49935.500000000015</v>
      </c>
      <c r="F119" s="55">
        <f t="shared" si="2"/>
        <v>63807.69000000009</v>
      </c>
      <c r="G119" s="16"/>
      <c r="H119" s="22"/>
      <c r="I119" s="23"/>
      <c r="J119" s="23"/>
    </row>
    <row r="120" spans="1:10" ht="15" customHeight="1" x14ac:dyDescent="0.2">
      <c r="A120" s="98"/>
      <c r="B120" s="74" t="s">
        <v>173</v>
      </c>
      <c r="C120" s="74" t="s">
        <v>178</v>
      </c>
      <c r="D120" s="90">
        <v>145</v>
      </c>
      <c r="E120" s="14">
        <f t="shared" si="3"/>
        <v>50080.500000000015</v>
      </c>
      <c r="F120" s="55">
        <f t="shared" si="2"/>
        <v>63662.69000000009</v>
      </c>
      <c r="G120" s="16"/>
      <c r="H120" s="22"/>
      <c r="I120" s="23"/>
      <c r="J120" s="23"/>
    </row>
    <row r="121" spans="1:10" ht="15" customHeight="1" x14ac:dyDescent="0.2">
      <c r="A121" s="98"/>
      <c r="B121" s="74" t="s">
        <v>174</v>
      </c>
      <c r="C121" s="74" t="s">
        <v>179</v>
      </c>
      <c r="D121" s="90">
        <v>3562.71</v>
      </c>
      <c r="E121" s="14">
        <f t="shared" si="3"/>
        <v>53643.210000000014</v>
      </c>
      <c r="F121" s="55">
        <f t="shared" si="2"/>
        <v>60099.980000000091</v>
      </c>
      <c r="G121" s="14">
        <v>3824.71</v>
      </c>
      <c r="H121" s="22"/>
      <c r="I121" s="23"/>
      <c r="J121" s="23"/>
    </row>
    <row r="122" spans="1:10" ht="15" customHeight="1" x14ac:dyDescent="0.2">
      <c r="A122" s="98"/>
      <c r="B122" s="74" t="s">
        <v>175</v>
      </c>
      <c r="C122" s="74" t="s">
        <v>179</v>
      </c>
      <c r="D122" s="90">
        <v>409</v>
      </c>
      <c r="E122" s="14">
        <f t="shared" si="3"/>
        <v>54052.210000000014</v>
      </c>
      <c r="F122" s="55">
        <f t="shared" si="2"/>
        <v>59690.980000000091</v>
      </c>
      <c r="G122" s="14">
        <v>147</v>
      </c>
      <c r="H122" s="22"/>
      <c r="I122" s="23"/>
      <c r="J122" s="23"/>
    </row>
    <row r="123" spans="1:10" ht="15" customHeight="1" x14ac:dyDescent="0.2">
      <c r="A123" s="98"/>
      <c r="B123" s="74" t="s">
        <v>176</v>
      </c>
      <c r="C123" s="74" t="s">
        <v>180</v>
      </c>
      <c r="D123" s="90">
        <v>7644.57</v>
      </c>
      <c r="E123" s="14">
        <f t="shared" si="3"/>
        <v>61696.780000000013</v>
      </c>
      <c r="F123" s="55">
        <f t="shared" si="2"/>
        <v>52046.410000000091</v>
      </c>
      <c r="G123" s="16"/>
      <c r="H123" s="22"/>
      <c r="I123" s="23"/>
      <c r="J123" s="23"/>
    </row>
    <row r="124" spans="1:10" ht="15" customHeight="1" x14ac:dyDescent="0.2">
      <c r="A124" s="98"/>
      <c r="B124" s="74" t="s">
        <v>177</v>
      </c>
      <c r="C124" s="74" t="s">
        <v>180</v>
      </c>
      <c r="D124" s="90">
        <v>378</v>
      </c>
      <c r="E124" s="14">
        <f t="shared" si="3"/>
        <v>62074.780000000013</v>
      </c>
      <c r="F124" s="55">
        <f t="shared" si="2"/>
        <v>51668.410000000091</v>
      </c>
      <c r="G124" s="16"/>
      <c r="H124" s="22"/>
      <c r="I124" s="23"/>
      <c r="J124" s="23"/>
    </row>
    <row r="125" spans="1:10" ht="15" customHeight="1" x14ac:dyDescent="0.2">
      <c r="A125" s="91">
        <v>598537</v>
      </c>
      <c r="B125" s="92" t="s">
        <v>192</v>
      </c>
      <c r="C125" s="92" t="s">
        <v>33</v>
      </c>
      <c r="D125" s="90">
        <v>2201.65</v>
      </c>
      <c r="E125" s="93">
        <f t="shared" si="3"/>
        <v>64276.430000000015</v>
      </c>
      <c r="F125" s="55">
        <f t="shared" si="2"/>
        <v>49466.760000000089</v>
      </c>
      <c r="G125" s="93">
        <v>1536.5</v>
      </c>
      <c r="H125" s="22"/>
      <c r="I125" s="23"/>
      <c r="J125" s="23"/>
    </row>
    <row r="126" spans="1:10" ht="15" customHeight="1" x14ac:dyDescent="0.2">
      <c r="A126" s="91">
        <v>14</v>
      </c>
      <c r="B126" s="92" t="s">
        <v>181</v>
      </c>
      <c r="C126" s="92" t="s">
        <v>182</v>
      </c>
      <c r="D126" s="90">
        <v>1370.01</v>
      </c>
      <c r="E126" s="93">
        <f t="shared" si="3"/>
        <v>65646.440000000017</v>
      </c>
      <c r="F126" s="55">
        <f t="shared" si="2"/>
        <v>48096.750000000087</v>
      </c>
      <c r="G126" s="16"/>
      <c r="H126" s="22"/>
      <c r="I126" s="23"/>
      <c r="J126" s="23"/>
    </row>
    <row r="127" spans="1:10" ht="15" customHeight="1" x14ac:dyDescent="0.2">
      <c r="A127" s="91">
        <v>6483</v>
      </c>
      <c r="B127" s="92" t="s">
        <v>191</v>
      </c>
      <c r="C127" s="92" t="s">
        <v>203</v>
      </c>
      <c r="D127" s="90">
        <v>1415</v>
      </c>
      <c r="E127" s="93">
        <f t="shared" si="3"/>
        <v>67061.440000000017</v>
      </c>
      <c r="F127" s="55">
        <f t="shared" si="2"/>
        <v>46681.750000000087</v>
      </c>
      <c r="G127" s="16"/>
      <c r="H127" s="22"/>
      <c r="I127" s="23"/>
      <c r="J127" s="23"/>
    </row>
    <row r="128" spans="1:10" ht="15" customHeight="1" x14ac:dyDescent="0.2">
      <c r="A128" s="91">
        <v>14891</v>
      </c>
      <c r="B128" s="92" t="s">
        <v>190</v>
      </c>
      <c r="C128" s="92" t="s">
        <v>43</v>
      </c>
      <c r="D128" s="90">
        <v>391.5</v>
      </c>
      <c r="E128" s="93">
        <f t="shared" si="3"/>
        <v>67452.940000000017</v>
      </c>
      <c r="F128" s="55">
        <f t="shared" si="2"/>
        <v>46290.250000000087</v>
      </c>
      <c r="G128" s="16"/>
      <c r="H128" s="22"/>
      <c r="I128" s="23"/>
      <c r="J128" s="23"/>
    </row>
    <row r="129" spans="1:10" ht="15" customHeight="1" x14ac:dyDescent="0.2">
      <c r="A129" s="91">
        <v>4</v>
      </c>
      <c r="B129" s="92" t="s">
        <v>189</v>
      </c>
      <c r="C129" s="92" t="s">
        <v>202</v>
      </c>
      <c r="D129" s="90">
        <v>1345.6</v>
      </c>
      <c r="E129" s="93">
        <f t="shared" si="3"/>
        <v>68798.540000000023</v>
      </c>
      <c r="F129" s="55">
        <f t="shared" si="2"/>
        <v>44944.650000000089</v>
      </c>
      <c r="G129" s="16"/>
      <c r="H129" s="22"/>
      <c r="I129" s="23"/>
      <c r="J129" s="23"/>
    </row>
    <row r="130" spans="1:10" ht="15" customHeight="1" x14ac:dyDescent="0.2">
      <c r="A130" s="91">
        <v>601358</v>
      </c>
      <c r="B130" s="92" t="s">
        <v>188</v>
      </c>
      <c r="C130" s="92" t="s">
        <v>33</v>
      </c>
      <c r="D130" s="90">
        <v>193.45</v>
      </c>
      <c r="E130" s="93">
        <f t="shared" si="3"/>
        <v>68991.99000000002</v>
      </c>
      <c r="F130" s="55">
        <f t="shared" si="2"/>
        <v>44751.200000000092</v>
      </c>
      <c r="G130" s="16"/>
      <c r="H130" s="22"/>
      <c r="I130" s="23"/>
      <c r="J130" s="23"/>
    </row>
    <row r="131" spans="1:10" ht="15" customHeight="1" x14ac:dyDescent="0.2">
      <c r="A131" s="91">
        <v>4018</v>
      </c>
      <c r="B131" s="92" t="s">
        <v>187</v>
      </c>
      <c r="C131" s="92" t="s">
        <v>201</v>
      </c>
      <c r="D131" s="90">
        <v>206.57</v>
      </c>
      <c r="E131" s="93">
        <f t="shared" si="3"/>
        <v>69198.560000000027</v>
      </c>
      <c r="F131" s="55">
        <f t="shared" si="2"/>
        <v>44544.630000000092</v>
      </c>
      <c r="G131" s="16"/>
      <c r="H131" s="22"/>
      <c r="I131" s="23"/>
      <c r="J131" s="23"/>
    </row>
    <row r="132" spans="1:10" ht="15" customHeight="1" x14ac:dyDescent="0.2">
      <c r="A132" s="91">
        <v>181240</v>
      </c>
      <c r="B132" s="92" t="s">
        <v>186</v>
      </c>
      <c r="C132" s="92" t="s">
        <v>200</v>
      </c>
      <c r="D132" s="90">
        <v>591.20000000000005</v>
      </c>
      <c r="E132" s="93">
        <f t="shared" si="3"/>
        <v>69789.760000000024</v>
      </c>
      <c r="F132" s="55">
        <f t="shared" si="2"/>
        <v>43953.430000000095</v>
      </c>
      <c r="G132" s="16"/>
      <c r="H132" s="22"/>
      <c r="I132" s="23"/>
      <c r="J132" s="23"/>
    </row>
    <row r="133" spans="1:10" ht="15" customHeight="1" x14ac:dyDescent="0.2">
      <c r="A133" s="91">
        <v>601357</v>
      </c>
      <c r="B133" s="92" t="s">
        <v>184</v>
      </c>
      <c r="C133" s="92" t="s">
        <v>33</v>
      </c>
      <c r="D133" s="90">
        <v>1734.6</v>
      </c>
      <c r="E133" s="93">
        <f t="shared" si="3"/>
        <v>71524.36000000003</v>
      </c>
      <c r="F133" s="55">
        <f t="shared" si="2"/>
        <v>42218.830000000096</v>
      </c>
      <c r="G133" s="16"/>
      <c r="H133" s="22"/>
      <c r="I133" s="23"/>
      <c r="J133" s="23"/>
    </row>
    <row r="134" spans="1:10" ht="15" customHeight="1" x14ac:dyDescent="0.2">
      <c r="A134" s="91">
        <v>258748</v>
      </c>
      <c r="B134" s="92" t="s">
        <v>185</v>
      </c>
      <c r="C134" s="92" t="s">
        <v>199</v>
      </c>
      <c r="D134" s="90">
        <v>1276</v>
      </c>
      <c r="E134" s="93">
        <f t="shared" si="3"/>
        <v>72800.36000000003</v>
      </c>
      <c r="F134" s="55">
        <f t="shared" si="2"/>
        <v>40942.830000000096</v>
      </c>
      <c r="G134" s="16"/>
      <c r="H134" s="22"/>
      <c r="I134" s="23"/>
      <c r="J134" s="23"/>
    </row>
    <row r="135" spans="1:10" ht="15" customHeight="1" x14ac:dyDescent="0.2">
      <c r="A135" s="91">
        <v>164759</v>
      </c>
      <c r="B135" s="92" t="s">
        <v>183</v>
      </c>
      <c r="C135" s="92" t="s">
        <v>143</v>
      </c>
      <c r="D135" s="90">
        <v>1050.0899999999999</v>
      </c>
      <c r="E135" s="93">
        <f t="shared" si="3"/>
        <v>73850.450000000026</v>
      </c>
      <c r="F135" s="55">
        <f t="shared" si="2"/>
        <v>39892.7400000001</v>
      </c>
      <c r="G135" s="16"/>
      <c r="H135" s="22"/>
      <c r="I135" s="23"/>
      <c r="J135" s="23"/>
    </row>
    <row r="136" spans="1:10" ht="15" customHeight="1" x14ac:dyDescent="0.2">
      <c r="A136" s="91">
        <v>598537</v>
      </c>
      <c r="B136" s="92" t="s">
        <v>195</v>
      </c>
      <c r="C136" s="92" t="s">
        <v>33</v>
      </c>
      <c r="D136" s="93"/>
      <c r="E136" s="93">
        <f t="shared" si="3"/>
        <v>73850.450000000026</v>
      </c>
      <c r="F136" s="55">
        <f t="shared" si="2"/>
        <v>39892.7400000001</v>
      </c>
      <c r="G136" s="93">
        <v>542.23</v>
      </c>
      <c r="H136" s="22"/>
      <c r="I136" s="23"/>
      <c r="J136" s="23"/>
    </row>
    <row r="137" spans="1:10" ht="15" customHeight="1" x14ac:dyDescent="0.2">
      <c r="A137" s="91">
        <v>604030</v>
      </c>
      <c r="B137" s="92" t="s">
        <v>193</v>
      </c>
      <c r="C137" s="92" t="s">
        <v>33</v>
      </c>
      <c r="D137" s="90">
        <v>1275.26</v>
      </c>
      <c r="E137" s="93">
        <f t="shared" si="3"/>
        <v>75125.710000000021</v>
      </c>
      <c r="F137" s="55">
        <f t="shared" ref="F137:F164" si="4">F136-D137</f>
        <v>38617.480000000098</v>
      </c>
      <c r="G137" s="93">
        <v>432.32</v>
      </c>
      <c r="H137" s="22"/>
      <c r="I137" s="23"/>
      <c r="J137" s="23"/>
    </row>
    <row r="138" spans="1:10" ht="15" customHeight="1" x14ac:dyDescent="0.2">
      <c r="A138" s="91">
        <v>604030</v>
      </c>
      <c r="B138" s="92" t="s">
        <v>194</v>
      </c>
      <c r="C138" s="92" t="s">
        <v>33</v>
      </c>
      <c r="D138" s="90">
        <v>364.54</v>
      </c>
      <c r="E138" s="93">
        <f t="shared" si="3"/>
        <v>75490.250000000015</v>
      </c>
      <c r="F138" s="55">
        <f t="shared" si="4"/>
        <v>38252.940000000097</v>
      </c>
      <c r="G138" s="93">
        <v>780.5</v>
      </c>
      <c r="H138" s="22"/>
      <c r="I138" s="23"/>
      <c r="J138" s="23"/>
    </row>
    <row r="139" spans="1:10" ht="15" customHeight="1" x14ac:dyDescent="0.2">
      <c r="A139" s="91"/>
      <c r="B139" s="92" t="s">
        <v>196</v>
      </c>
      <c r="C139" s="92" t="s">
        <v>198</v>
      </c>
      <c r="D139" s="90">
        <v>65</v>
      </c>
      <c r="E139" s="93">
        <f t="shared" si="3"/>
        <v>75555.250000000015</v>
      </c>
      <c r="F139" s="55">
        <f t="shared" si="4"/>
        <v>38187.940000000097</v>
      </c>
      <c r="G139" s="93">
        <v>449</v>
      </c>
      <c r="H139" s="22"/>
      <c r="I139" s="23"/>
      <c r="J139" s="23"/>
    </row>
    <row r="140" spans="1:10" ht="15" customHeight="1" x14ac:dyDescent="0.2">
      <c r="A140" s="91"/>
      <c r="B140" s="92" t="s">
        <v>197</v>
      </c>
      <c r="C140" s="92" t="s">
        <v>198</v>
      </c>
      <c r="D140" s="93">
        <v>0</v>
      </c>
      <c r="E140" s="93">
        <f t="shared" si="3"/>
        <v>75555.250000000015</v>
      </c>
      <c r="F140" s="55">
        <f t="shared" si="4"/>
        <v>38187.940000000097</v>
      </c>
      <c r="G140" s="16"/>
      <c r="H140" s="22"/>
      <c r="I140" s="23"/>
      <c r="J140" s="23"/>
    </row>
    <row r="141" spans="1:10" ht="15" customHeight="1" x14ac:dyDescent="0.2">
      <c r="A141" s="73"/>
      <c r="B141" s="74" t="s">
        <v>204</v>
      </c>
      <c r="C141" s="74" t="s">
        <v>205</v>
      </c>
      <c r="D141" s="90">
        <v>313</v>
      </c>
      <c r="E141" s="14">
        <f t="shared" si="3"/>
        <v>75868.250000000015</v>
      </c>
      <c r="F141" s="55">
        <f t="shared" si="4"/>
        <v>37874.940000000097</v>
      </c>
      <c r="G141" s="14">
        <v>221</v>
      </c>
      <c r="H141" s="22"/>
      <c r="I141" s="23"/>
      <c r="J141" s="23"/>
    </row>
    <row r="142" spans="1:10" ht="15" customHeight="1" x14ac:dyDescent="0.2">
      <c r="A142" s="73"/>
      <c r="B142" s="74" t="s">
        <v>206</v>
      </c>
      <c r="C142" s="74" t="s">
        <v>205</v>
      </c>
      <c r="D142" s="90">
        <v>65</v>
      </c>
      <c r="E142" s="14">
        <f t="shared" si="3"/>
        <v>75933.250000000015</v>
      </c>
      <c r="F142" s="55">
        <f t="shared" si="4"/>
        <v>37809.940000000097</v>
      </c>
      <c r="G142" s="16"/>
      <c r="H142" s="22"/>
      <c r="I142" s="23"/>
      <c r="J142" s="23"/>
    </row>
    <row r="143" spans="1:10" ht="15" customHeight="1" x14ac:dyDescent="0.2">
      <c r="A143" s="73"/>
      <c r="B143" s="74" t="s">
        <v>207</v>
      </c>
      <c r="C143" s="74" t="s">
        <v>208</v>
      </c>
      <c r="D143" s="90">
        <v>790.6</v>
      </c>
      <c r="E143" s="14">
        <f t="shared" si="3"/>
        <v>76723.85000000002</v>
      </c>
      <c r="F143" s="55">
        <f t="shared" si="4"/>
        <v>37019.340000000098</v>
      </c>
      <c r="G143" s="16"/>
      <c r="H143" s="22"/>
      <c r="I143" s="23"/>
      <c r="J143" s="23"/>
    </row>
    <row r="144" spans="1:10" ht="15" customHeight="1" x14ac:dyDescent="0.2">
      <c r="A144" s="73"/>
      <c r="B144" s="74" t="s">
        <v>209</v>
      </c>
      <c r="C144" s="74" t="s">
        <v>211</v>
      </c>
      <c r="D144" s="90">
        <v>466.01</v>
      </c>
      <c r="E144" s="14">
        <f t="shared" si="3"/>
        <v>77189.860000000015</v>
      </c>
      <c r="F144" s="55">
        <f t="shared" si="4"/>
        <v>36553.330000000096</v>
      </c>
      <c r="G144" s="16"/>
      <c r="H144" s="22"/>
      <c r="I144" s="23"/>
      <c r="J144" s="23"/>
    </row>
    <row r="145" spans="1:10" ht="15" customHeight="1" x14ac:dyDescent="0.2">
      <c r="A145" s="73"/>
      <c r="B145" s="74" t="s">
        <v>210</v>
      </c>
      <c r="C145" s="74" t="s">
        <v>211</v>
      </c>
      <c r="D145" s="90">
        <v>55</v>
      </c>
      <c r="E145" s="14">
        <f t="shared" si="3"/>
        <v>77244.860000000015</v>
      </c>
      <c r="F145" s="55">
        <f t="shared" si="4"/>
        <v>36498.330000000096</v>
      </c>
      <c r="G145" s="16"/>
      <c r="H145" s="22"/>
      <c r="I145" s="23"/>
      <c r="J145" s="23"/>
    </row>
    <row r="146" spans="1:10" ht="15" customHeight="1" x14ac:dyDescent="0.2">
      <c r="A146" s="73"/>
      <c r="B146" s="74" t="s">
        <v>212</v>
      </c>
      <c r="C146" s="74" t="s">
        <v>214</v>
      </c>
      <c r="D146" s="90">
        <v>1326.23</v>
      </c>
      <c r="E146" s="14">
        <f t="shared" si="3"/>
        <v>78571.090000000011</v>
      </c>
      <c r="F146" s="55">
        <f t="shared" si="4"/>
        <v>35172.100000000093</v>
      </c>
      <c r="G146" s="16"/>
      <c r="H146" s="22"/>
      <c r="I146" s="23"/>
      <c r="J146" s="23"/>
    </row>
    <row r="147" spans="1:10" ht="15" customHeight="1" x14ac:dyDescent="0.2">
      <c r="A147" s="73"/>
      <c r="B147" s="74" t="s">
        <v>213</v>
      </c>
      <c r="C147" s="74" t="s">
        <v>214</v>
      </c>
      <c r="D147" s="90">
        <v>95</v>
      </c>
      <c r="E147" s="14">
        <f t="shared" si="3"/>
        <v>78666.090000000011</v>
      </c>
      <c r="F147" s="55">
        <f t="shared" si="4"/>
        <v>35077.100000000093</v>
      </c>
      <c r="G147" s="16"/>
      <c r="H147" s="22"/>
      <c r="I147" s="23"/>
      <c r="J147" s="23"/>
    </row>
    <row r="148" spans="1:10" ht="15" customHeight="1" x14ac:dyDescent="0.2">
      <c r="A148" s="73"/>
      <c r="B148" s="74" t="s">
        <v>215</v>
      </c>
      <c r="C148" s="74" t="s">
        <v>237</v>
      </c>
      <c r="D148" s="90">
        <v>5358.69</v>
      </c>
      <c r="E148" s="14">
        <f t="shared" si="3"/>
        <v>84024.780000000013</v>
      </c>
      <c r="F148" s="55">
        <f t="shared" si="4"/>
        <v>29718.410000000094</v>
      </c>
      <c r="G148" s="16"/>
      <c r="H148" s="22"/>
      <c r="I148" s="23"/>
      <c r="J148" s="23"/>
    </row>
    <row r="149" spans="1:10" ht="15" customHeight="1" x14ac:dyDescent="0.2">
      <c r="A149" s="73"/>
      <c r="B149" s="74" t="s">
        <v>216</v>
      </c>
      <c r="C149" s="74" t="s">
        <v>237</v>
      </c>
      <c r="D149" s="90">
        <v>70</v>
      </c>
      <c r="E149" s="14">
        <f t="shared" si="3"/>
        <v>84094.780000000013</v>
      </c>
      <c r="F149" s="55">
        <f t="shared" si="4"/>
        <v>29648.410000000094</v>
      </c>
      <c r="G149" s="16"/>
      <c r="H149" s="22"/>
      <c r="I149" s="23"/>
      <c r="J149" s="23"/>
    </row>
    <row r="150" spans="1:10" ht="15" customHeight="1" x14ac:dyDescent="0.2">
      <c r="A150" s="73"/>
      <c r="B150" s="74" t="s">
        <v>217</v>
      </c>
      <c r="C150" s="74" t="s">
        <v>238</v>
      </c>
      <c r="D150" s="90">
        <v>3345.1</v>
      </c>
      <c r="E150" s="14">
        <f t="shared" si="3"/>
        <v>87439.880000000019</v>
      </c>
      <c r="F150" s="55">
        <f t="shared" si="4"/>
        <v>26303.310000000096</v>
      </c>
      <c r="G150" s="16"/>
      <c r="H150" s="22"/>
      <c r="I150" s="23"/>
      <c r="J150" s="23"/>
    </row>
    <row r="151" spans="1:10" ht="15" customHeight="1" x14ac:dyDescent="0.2">
      <c r="A151" s="73"/>
      <c r="B151" s="74" t="s">
        <v>218</v>
      </c>
      <c r="C151" s="74" t="s">
        <v>238</v>
      </c>
      <c r="D151" s="90">
        <v>105</v>
      </c>
      <c r="E151" s="14">
        <f t="shared" si="3"/>
        <v>87544.880000000019</v>
      </c>
      <c r="F151" s="55">
        <f t="shared" si="4"/>
        <v>26198.310000000096</v>
      </c>
      <c r="G151" s="16"/>
      <c r="H151" s="22"/>
      <c r="I151" s="23"/>
      <c r="J151" s="23"/>
    </row>
    <row r="152" spans="1:10" ht="15" customHeight="1" x14ac:dyDescent="0.2">
      <c r="A152" s="73"/>
      <c r="B152" s="74" t="s">
        <v>219</v>
      </c>
      <c r="C152" s="74" t="s">
        <v>239</v>
      </c>
      <c r="D152" s="90">
        <v>1709</v>
      </c>
      <c r="E152" s="14">
        <f t="shared" si="3"/>
        <v>89253.880000000019</v>
      </c>
      <c r="F152" s="55">
        <f t="shared" si="4"/>
        <v>24489.310000000096</v>
      </c>
      <c r="G152" s="16"/>
      <c r="H152" s="22"/>
      <c r="I152" s="23"/>
      <c r="J152" s="23"/>
    </row>
    <row r="153" spans="1:10" ht="15" customHeight="1" x14ac:dyDescent="0.2">
      <c r="A153" s="73"/>
      <c r="B153" s="74" t="s">
        <v>220</v>
      </c>
      <c r="C153" s="74" t="s">
        <v>239</v>
      </c>
      <c r="D153" s="90">
        <v>150</v>
      </c>
      <c r="E153" s="14">
        <f t="shared" si="3"/>
        <v>89403.880000000019</v>
      </c>
      <c r="F153" s="55">
        <f t="shared" si="4"/>
        <v>24339.310000000096</v>
      </c>
      <c r="G153" s="16"/>
      <c r="H153" s="22"/>
      <c r="I153" s="23"/>
      <c r="J153" s="23"/>
    </row>
    <row r="154" spans="1:10" ht="15" customHeight="1" x14ac:dyDescent="0.2">
      <c r="A154" s="73"/>
      <c r="B154" s="74" t="s">
        <v>221</v>
      </c>
      <c r="C154" s="74" t="s">
        <v>240</v>
      </c>
      <c r="D154" s="90">
        <v>1566.44</v>
      </c>
      <c r="E154" s="14">
        <f t="shared" si="3"/>
        <v>90970.320000000022</v>
      </c>
      <c r="F154" s="55">
        <f t="shared" si="4"/>
        <v>22772.870000000097</v>
      </c>
      <c r="G154" s="16"/>
      <c r="H154" s="22"/>
      <c r="I154" s="23"/>
      <c r="J154" s="23"/>
    </row>
    <row r="155" spans="1:10" ht="15" customHeight="1" x14ac:dyDescent="0.2">
      <c r="A155" s="73"/>
      <c r="B155" s="74" t="s">
        <v>222</v>
      </c>
      <c r="C155" s="74" t="s">
        <v>240</v>
      </c>
      <c r="D155" s="90">
        <v>115</v>
      </c>
      <c r="E155" s="14">
        <f t="shared" si="3"/>
        <v>91085.320000000022</v>
      </c>
      <c r="F155" s="55">
        <f t="shared" si="4"/>
        <v>22657.870000000097</v>
      </c>
      <c r="G155" s="16"/>
      <c r="H155" s="22"/>
      <c r="I155" s="23"/>
      <c r="J155" s="23"/>
    </row>
    <row r="156" spans="1:10" ht="15" customHeight="1" x14ac:dyDescent="0.2">
      <c r="A156" s="73"/>
      <c r="B156" s="74" t="s">
        <v>223</v>
      </c>
      <c r="C156" s="74" t="s">
        <v>241</v>
      </c>
      <c r="D156" s="90">
        <v>1389</v>
      </c>
      <c r="E156" s="14">
        <f t="shared" si="3"/>
        <v>92474.320000000022</v>
      </c>
      <c r="F156" s="55">
        <f t="shared" si="4"/>
        <v>21268.870000000097</v>
      </c>
      <c r="G156" s="14">
        <v>1499.01</v>
      </c>
      <c r="H156" s="22"/>
      <c r="I156" s="23"/>
      <c r="J156" s="23"/>
    </row>
    <row r="157" spans="1:10" ht="15" customHeight="1" x14ac:dyDescent="0.2">
      <c r="A157" s="73"/>
      <c r="B157" s="74" t="s">
        <v>224</v>
      </c>
      <c r="C157" s="74" t="s">
        <v>241</v>
      </c>
      <c r="D157" s="90">
        <v>160</v>
      </c>
      <c r="E157" s="14">
        <f t="shared" si="3"/>
        <v>92634.320000000022</v>
      </c>
      <c r="F157" s="55">
        <f t="shared" si="4"/>
        <v>21108.870000000097</v>
      </c>
      <c r="G157" s="16"/>
      <c r="H157" s="22"/>
      <c r="I157" s="23"/>
      <c r="J157" s="23"/>
    </row>
    <row r="158" spans="1:10" ht="15" customHeight="1" x14ac:dyDescent="0.2">
      <c r="A158" s="73"/>
      <c r="B158" s="74" t="s">
        <v>225</v>
      </c>
      <c r="C158" s="74" t="s">
        <v>242</v>
      </c>
      <c r="D158" s="90">
        <v>1750</v>
      </c>
      <c r="E158" s="14">
        <f t="shared" si="3"/>
        <v>94384.320000000022</v>
      </c>
      <c r="F158" s="55">
        <f t="shared" si="4"/>
        <v>19358.870000000097</v>
      </c>
      <c r="G158" s="16"/>
      <c r="H158" s="22"/>
      <c r="I158" s="23"/>
      <c r="J158" s="23"/>
    </row>
    <row r="159" spans="1:10" ht="15" customHeight="1" x14ac:dyDescent="0.2">
      <c r="A159" s="73"/>
      <c r="B159" s="74" t="s">
        <v>226</v>
      </c>
      <c r="C159" s="74" t="s">
        <v>214</v>
      </c>
      <c r="D159" s="90">
        <v>153</v>
      </c>
      <c r="E159" s="14">
        <f t="shared" si="3"/>
        <v>94537.320000000022</v>
      </c>
      <c r="F159" s="55">
        <f t="shared" si="4"/>
        <v>19205.870000000097</v>
      </c>
      <c r="G159" s="16"/>
      <c r="H159" s="22"/>
      <c r="I159" s="23"/>
      <c r="J159" s="23"/>
    </row>
    <row r="160" spans="1:10" ht="15" customHeight="1" x14ac:dyDescent="0.2">
      <c r="A160" s="73"/>
      <c r="B160" s="74" t="s">
        <v>227</v>
      </c>
      <c r="C160" s="74" t="s">
        <v>243</v>
      </c>
      <c r="D160" s="90">
        <v>474</v>
      </c>
      <c r="E160" s="14">
        <f t="shared" si="3"/>
        <v>95011.320000000022</v>
      </c>
      <c r="F160" s="55">
        <f t="shared" si="4"/>
        <v>18731.870000000097</v>
      </c>
      <c r="G160" s="14">
        <v>762</v>
      </c>
      <c r="H160" s="22"/>
      <c r="I160" s="23"/>
      <c r="J160" s="23"/>
    </row>
    <row r="161" spans="1:10" ht="15" customHeight="1" x14ac:dyDescent="0.2">
      <c r="A161" s="73"/>
      <c r="B161" s="74" t="s">
        <v>228</v>
      </c>
      <c r="C161" s="57" t="s">
        <v>243</v>
      </c>
      <c r="D161" s="97">
        <v>288</v>
      </c>
      <c r="E161" s="14">
        <f t="shared" si="3"/>
        <v>95299.320000000022</v>
      </c>
      <c r="F161" s="55">
        <f t="shared" si="4"/>
        <v>18443.870000000097</v>
      </c>
      <c r="G161" s="16"/>
      <c r="H161" s="22"/>
      <c r="I161" s="23"/>
      <c r="J161" s="23"/>
    </row>
    <row r="162" spans="1:10" ht="15" customHeight="1" x14ac:dyDescent="0.2">
      <c r="A162" s="73"/>
      <c r="B162" s="74" t="s">
        <v>229</v>
      </c>
      <c r="C162" s="57" t="s">
        <v>243</v>
      </c>
      <c r="D162" s="97">
        <v>2689</v>
      </c>
      <c r="E162" s="28">
        <f t="shared" si="3"/>
        <v>97988.320000000022</v>
      </c>
      <c r="F162" s="55">
        <f t="shared" si="4"/>
        <v>15754.870000000097</v>
      </c>
      <c r="G162" s="16"/>
      <c r="H162" s="22"/>
      <c r="I162" s="23"/>
      <c r="J162" s="23"/>
    </row>
    <row r="163" spans="1:10" ht="15" customHeight="1" x14ac:dyDescent="0.2">
      <c r="A163" s="73"/>
      <c r="B163" s="24"/>
      <c r="C163" s="25" t="s">
        <v>259</v>
      </c>
      <c r="D163" s="90">
        <v>650</v>
      </c>
      <c r="E163" s="28">
        <f t="shared" si="3"/>
        <v>98638.320000000022</v>
      </c>
      <c r="F163" s="55">
        <f t="shared" si="4"/>
        <v>15104.870000000097</v>
      </c>
      <c r="G163" s="16" t="s">
        <v>260</v>
      </c>
      <c r="H163" s="26"/>
      <c r="I163" s="23"/>
      <c r="J163" s="23"/>
    </row>
    <row r="164" spans="1:10" ht="15" customHeight="1" x14ac:dyDescent="0.2">
      <c r="A164" s="155"/>
      <c r="B164" s="27" t="s">
        <v>261</v>
      </c>
      <c r="C164" s="156" t="s">
        <v>262</v>
      </c>
      <c r="D164" s="157">
        <v>440</v>
      </c>
      <c r="E164" s="28">
        <f t="shared" si="3"/>
        <v>99078.320000000022</v>
      </c>
      <c r="F164" s="55">
        <f t="shared" si="4"/>
        <v>14664.870000000097</v>
      </c>
      <c r="G164" s="16"/>
      <c r="H164" s="26"/>
      <c r="I164" s="23"/>
      <c r="J164" s="23"/>
    </row>
    <row r="165" spans="1:10" ht="15" customHeight="1" x14ac:dyDescent="0.2">
      <c r="B165" s="27"/>
      <c r="C165" s="16"/>
      <c r="D165" s="9" t="s">
        <v>6</v>
      </c>
      <c r="E165" s="28">
        <f>E163</f>
        <v>98638.320000000022</v>
      </c>
      <c r="F165" s="9">
        <f>+F164</f>
        <v>14664.870000000097</v>
      </c>
      <c r="G165" s="16"/>
      <c r="H165" s="27"/>
      <c r="I165" s="16"/>
      <c r="J165" s="9"/>
    </row>
    <row r="166" spans="1:10" ht="15" customHeight="1" x14ac:dyDescent="0.2">
      <c r="B166" s="27"/>
      <c r="C166" s="16"/>
      <c r="D166" s="9"/>
      <c r="E166" s="9"/>
      <c r="F166" s="9"/>
      <c r="G166" s="16"/>
      <c r="H166" s="16"/>
      <c r="I166" s="16"/>
      <c r="J166" s="9"/>
    </row>
    <row r="167" spans="1:10" ht="15" customHeight="1" thickBot="1" x14ac:dyDescent="0.25">
      <c r="B167" s="27"/>
      <c r="D167" s="29"/>
      <c r="E167" s="30"/>
      <c r="F167" s="31"/>
      <c r="G167" s="16"/>
      <c r="H167" s="31"/>
      <c r="I167" s="31"/>
      <c r="J167" s="16"/>
    </row>
    <row r="168" spans="1:10" x14ac:dyDescent="0.2">
      <c r="B168" s="27"/>
      <c r="D168" s="9" t="s">
        <v>7</v>
      </c>
      <c r="E168" s="9">
        <f>E165</f>
        <v>98638.320000000022</v>
      </c>
      <c r="F168" s="32">
        <f>F165-E166</f>
        <v>14664.870000000097</v>
      </c>
      <c r="G168" s="61" t="s">
        <v>8</v>
      </c>
      <c r="H168" s="16"/>
      <c r="I168" s="16"/>
      <c r="J168" s="9"/>
    </row>
    <row r="169" spans="1:10" x14ac:dyDescent="0.2">
      <c r="D169" s="9"/>
      <c r="E169" s="16"/>
      <c r="F169" s="160">
        <f>+[1]ENE!$L$167</f>
        <v>14954.499999999985</v>
      </c>
      <c r="G169" s="16"/>
      <c r="H169" s="16"/>
      <c r="I169" s="16"/>
      <c r="J169" s="16"/>
    </row>
    <row r="170" spans="1:10" x14ac:dyDescent="0.2">
      <c r="D170" s="9"/>
      <c r="E170" s="16"/>
      <c r="F170" s="159">
        <f>+F168-F169</f>
        <v>-289.62999999988824</v>
      </c>
      <c r="G170" s="16"/>
      <c r="H170" s="16"/>
      <c r="I170" s="16"/>
      <c r="J170" s="9"/>
    </row>
    <row r="171" spans="1:10" x14ac:dyDescent="0.2">
      <c r="D171" s="9"/>
      <c r="E171" s="16"/>
      <c r="F171" s="16"/>
      <c r="G171" s="16"/>
      <c r="H171" s="16"/>
      <c r="I171" s="16"/>
      <c r="J171" s="16"/>
    </row>
    <row r="172" spans="1:10" x14ac:dyDescent="0.2">
      <c r="D172" s="9"/>
      <c r="E172" s="16"/>
      <c r="F172" s="16"/>
      <c r="G172" s="16"/>
      <c r="H172" s="16"/>
      <c r="I172" s="16"/>
      <c r="J172" s="16"/>
    </row>
    <row r="173" spans="1:10" x14ac:dyDescent="0.2">
      <c r="D173" s="9"/>
      <c r="E173" s="16"/>
      <c r="F173" s="16"/>
      <c r="G173" s="16"/>
      <c r="H173" s="16"/>
      <c r="I173" s="16"/>
      <c r="J173" s="16"/>
    </row>
    <row r="174" spans="1:10" x14ac:dyDescent="0.2">
      <c r="D174" s="9"/>
      <c r="E174" s="16"/>
      <c r="F174" s="16"/>
      <c r="G174" s="16"/>
      <c r="H174" s="16"/>
      <c r="I174" s="16"/>
      <c r="J174" s="16"/>
    </row>
    <row r="175" spans="1:10" x14ac:dyDescent="0.2">
      <c r="D175" s="9"/>
      <c r="E175" s="16"/>
      <c r="F175" s="16"/>
      <c r="G175" s="16"/>
      <c r="H175" s="16"/>
      <c r="I175" s="16"/>
      <c r="J175" s="16"/>
    </row>
    <row r="176" spans="1:10" x14ac:dyDescent="0.2">
      <c r="D176" s="9"/>
      <c r="E176" s="16"/>
      <c r="F176" s="159"/>
      <c r="G176" s="16"/>
      <c r="H176" s="16"/>
      <c r="I176" s="16"/>
      <c r="J176" s="16"/>
    </row>
    <row r="177" spans="4:10" x14ac:dyDescent="0.2">
      <c r="D177" s="9"/>
      <c r="E177" s="16"/>
      <c r="F177" s="16"/>
      <c r="G177" s="16"/>
      <c r="H177" s="16"/>
      <c r="I177" s="16"/>
      <c r="J177" s="16"/>
    </row>
    <row r="178" spans="4:10" x14ac:dyDescent="0.2">
      <c r="D178" s="9"/>
      <c r="E178" s="16"/>
      <c r="F178" s="16"/>
      <c r="G178" s="16"/>
      <c r="H178" s="16"/>
      <c r="I178" s="16"/>
      <c r="J178" s="16"/>
    </row>
    <row r="179" spans="4:10" x14ac:dyDescent="0.2">
      <c r="D179" s="9"/>
      <c r="E179" s="16"/>
      <c r="F179" s="16"/>
      <c r="G179" s="16"/>
      <c r="H179" s="16"/>
      <c r="I179" s="16"/>
      <c r="J179" s="16"/>
    </row>
    <row r="180" spans="4:10" x14ac:dyDescent="0.2">
      <c r="D180" s="9"/>
      <c r="E180" s="16"/>
      <c r="F180" s="16"/>
      <c r="G180" s="16"/>
      <c r="H180" s="16"/>
      <c r="I180" s="16"/>
      <c r="J180" s="16"/>
    </row>
    <row r="181" spans="4:10" x14ac:dyDescent="0.2">
      <c r="D181" s="9"/>
      <c r="E181" s="16"/>
      <c r="F181" s="16"/>
      <c r="G181" s="16"/>
      <c r="H181" s="16"/>
      <c r="I181" s="16"/>
      <c r="J181" s="16"/>
    </row>
    <row r="182" spans="4:10" x14ac:dyDescent="0.2">
      <c r="D182" s="9"/>
      <c r="E182" s="16"/>
      <c r="F182" s="16"/>
      <c r="G182" s="16"/>
      <c r="H182" s="16"/>
      <c r="I182" s="16"/>
      <c r="J182" s="16"/>
    </row>
    <row r="183" spans="4:10" x14ac:dyDescent="0.2">
      <c r="D183" s="9"/>
    </row>
    <row r="184" spans="4:10" x14ac:dyDescent="0.2">
      <c r="D184" s="9"/>
    </row>
    <row r="185" spans="4:10" x14ac:dyDescent="0.2">
      <c r="D185" s="9"/>
    </row>
    <row r="186" spans="4:10" x14ac:dyDescent="0.2">
      <c r="D186" s="9"/>
    </row>
    <row r="187" spans="4:10" x14ac:dyDescent="0.2">
      <c r="D187" s="9"/>
    </row>
    <row r="188" spans="4:10" x14ac:dyDescent="0.2">
      <c r="D188" s="9"/>
    </row>
    <row r="189" spans="4:10" x14ac:dyDescent="0.2">
      <c r="D189" s="9"/>
    </row>
    <row r="190" spans="4:10" x14ac:dyDescent="0.2">
      <c r="D190" s="9"/>
    </row>
    <row r="191" spans="4:10" x14ac:dyDescent="0.2">
      <c r="D191" s="9"/>
    </row>
    <row r="192" spans="4:10" x14ac:dyDescent="0.2">
      <c r="D192" s="9"/>
    </row>
    <row r="193" spans="4:4" x14ac:dyDescent="0.2">
      <c r="D193" s="9"/>
    </row>
    <row r="194" spans="4:4" x14ac:dyDescent="0.2">
      <c r="D194" s="9"/>
    </row>
    <row r="195" spans="4:4" x14ac:dyDescent="0.2">
      <c r="D195" s="9"/>
    </row>
    <row r="196" spans="4:4" x14ac:dyDescent="0.2">
      <c r="D196" s="9"/>
    </row>
    <row r="197" spans="4:4" x14ac:dyDescent="0.2">
      <c r="D197" s="9"/>
    </row>
    <row r="198" spans="4:4" x14ac:dyDescent="0.2">
      <c r="D198" s="9"/>
    </row>
    <row r="199" spans="4:4" x14ac:dyDescent="0.2">
      <c r="D199" s="9"/>
    </row>
    <row r="200" spans="4:4" x14ac:dyDescent="0.2">
      <c r="D200" s="9"/>
    </row>
    <row r="201" spans="4:4" x14ac:dyDescent="0.2">
      <c r="D201" s="9"/>
    </row>
    <row r="202" spans="4:4" x14ac:dyDescent="0.2">
      <c r="D202" s="16"/>
    </row>
    <row r="203" spans="4:4" x14ac:dyDescent="0.2">
      <c r="D203" s="16"/>
    </row>
    <row r="204" spans="4:4" x14ac:dyDescent="0.2">
      <c r="D204" s="16"/>
    </row>
    <row r="205" spans="4:4" x14ac:dyDescent="0.2">
      <c r="D205" s="16"/>
    </row>
    <row r="206" spans="4:4" x14ac:dyDescent="0.2">
      <c r="D206" s="16"/>
    </row>
    <row r="207" spans="4:4" x14ac:dyDescent="0.2">
      <c r="D207" s="16"/>
    </row>
    <row r="208" spans="4:4" x14ac:dyDescent="0.2">
      <c r="D208" s="16"/>
    </row>
    <row r="209" spans="4:4" x14ac:dyDescent="0.2">
      <c r="D209" s="16"/>
    </row>
    <row r="210" spans="4:4" x14ac:dyDescent="0.2">
      <c r="D210" s="16"/>
    </row>
    <row r="211" spans="4:4" x14ac:dyDescent="0.2">
      <c r="D211" s="16"/>
    </row>
    <row r="212" spans="4:4" x14ac:dyDescent="0.2">
      <c r="D212" s="16"/>
    </row>
  </sheetData>
  <autoFilter ref="A7:F165"/>
  <sortState ref="A125:D140">
    <sortCondition ref="B125:B140"/>
  </sortState>
  <mergeCells count="2">
    <mergeCell ref="C1:E1"/>
    <mergeCell ref="C2:E2"/>
  </mergeCells>
  <pageMargins left="0.7" right="0.7" top="0.75" bottom="0.75" header="0.3" footer="0.3"/>
  <pageSetup scale="2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4"/>
  <sheetViews>
    <sheetView workbookViewId="0">
      <selection activeCell="C33" sqref="C33"/>
    </sheetView>
  </sheetViews>
  <sheetFormatPr baseColWidth="10" defaultRowHeight="16.5" x14ac:dyDescent="0.3"/>
  <cols>
    <col min="1" max="2" width="11.42578125" style="124"/>
    <col min="3" max="3" width="35" style="124" customWidth="1"/>
    <col min="4" max="4" width="11.42578125" style="124"/>
    <col min="5" max="5" width="12.28515625" style="124" bestFit="1" customWidth="1"/>
    <col min="6" max="6" width="14.140625" style="124" bestFit="1" customWidth="1"/>
    <col min="7" max="8" width="11.42578125" style="124"/>
    <col min="9" max="9" width="14.140625" style="124" bestFit="1" customWidth="1"/>
    <col min="10" max="10" width="12.42578125" style="124" bestFit="1" customWidth="1"/>
    <col min="11" max="16384" width="11.42578125" style="124"/>
  </cols>
  <sheetData>
    <row r="1" spans="2:11" s="104" customFormat="1" x14ac:dyDescent="0.3">
      <c r="B1" s="100"/>
      <c r="C1" s="164" t="s">
        <v>252</v>
      </c>
      <c r="D1" s="165"/>
      <c r="E1" s="165"/>
      <c r="F1" s="101"/>
      <c r="G1" s="101"/>
      <c r="H1" s="102"/>
      <c r="I1" s="102"/>
      <c r="J1" s="103"/>
      <c r="K1" s="101"/>
    </row>
    <row r="2" spans="2:11" s="104" customFormat="1" ht="17.25" thickBot="1" x14ac:dyDescent="0.35">
      <c r="B2" s="105"/>
      <c r="C2" s="166" t="s">
        <v>253</v>
      </c>
      <c r="D2" s="166"/>
      <c r="E2" s="166"/>
      <c r="F2" s="106"/>
      <c r="G2" s="107"/>
      <c r="H2" s="108"/>
      <c r="I2" s="108"/>
      <c r="J2" s="108"/>
      <c r="K2" s="107"/>
    </row>
    <row r="3" spans="2:11" s="104" customFormat="1" ht="17.25" thickBot="1" x14ac:dyDescent="0.35">
      <c r="B3" s="109"/>
      <c r="C3" s="110"/>
      <c r="D3" s="111"/>
      <c r="E3" s="110"/>
      <c r="F3" s="110"/>
      <c r="G3" s="107"/>
      <c r="H3" s="112"/>
      <c r="I3" s="113"/>
      <c r="J3" s="114"/>
      <c r="K3" s="107"/>
    </row>
    <row r="4" spans="2:11" s="104" customFormat="1" ht="17.25" thickBot="1" x14ac:dyDescent="0.35">
      <c r="B4" s="115"/>
      <c r="C4" s="107"/>
      <c r="D4" s="111"/>
      <c r="E4" s="110"/>
      <c r="F4" s="110"/>
      <c r="G4" s="107"/>
      <c r="H4" s="108"/>
      <c r="I4" s="108"/>
      <c r="J4" s="116"/>
      <c r="K4" s="107"/>
    </row>
    <row r="5" spans="2:11" ht="17.25" thickBot="1" x14ac:dyDescent="0.35">
      <c r="B5" s="117"/>
      <c r="C5" s="118"/>
      <c r="D5" s="119"/>
      <c r="E5" s="117"/>
      <c r="F5" s="120" t="s">
        <v>0</v>
      </c>
      <c r="G5" s="121"/>
      <c r="H5" s="122"/>
      <c r="I5" s="123"/>
      <c r="J5" s="123"/>
      <c r="K5" s="123"/>
    </row>
    <row r="6" spans="2:11" ht="17.25" thickBot="1" x14ac:dyDescent="0.35">
      <c r="B6" s="125" t="s">
        <v>1</v>
      </c>
      <c r="C6" s="125" t="s">
        <v>2</v>
      </c>
      <c r="D6" s="126" t="s">
        <v>3</v>
      </c>
      <c r="E6" s="127" t="s">
        <v>4</v>
      </c>
      <c r="F6" s="128">
        <f>J8</f>
        <v>21192</v>
      </c>
      <c r="G6" s="129"/>
      <c r="H6" s="130" t="s">
        <v>254</v>
      </c>
      <c r="I6" s="127" t="s">
        <v>3</v>
      </c>
      <c r="J6" s="131" t="s">
        <v>5</v>
      </c>
      <c r="K6" s="129"/>
    </row>
    <row r="7" spans="2:11" x14ac:dyDescent="0.3">
      <c r="B7" s="132" t="s">
        <v>230</v>
      </c>
      <c r="C7" s="133" t="s">
        <v>244</v>
      </c>
      <c r="D7" s="90">
        <v>5592.31</v>
      </c>
      <c r="E7" s="135">
        <f>D7</f>
        <v>5592.31</v>
      </c>
      <c r="F7" s="136">
        <f>F6-D7</f>
        <v>15599.689999999999</v>
      </c>
      <c r="G7" s="134">
        <v>5742.31</v>
      </c>
      <c r="H7" s="138" t="s">
        <v>255</v>
      </c>
      <c r="I7" s="139">
        <v>15000</v>
      </c>
      <c r="J7" s="140">
        <f>I7</f>
        <v>15000</v>
      </c>
      <c r="K7" s="134"/>
    </row>
    <row r="8" spans="2:11" ht="17.25" thickBot="1" x14ac:dyDescent="0.35">
      <c r="B8" s="132" t="s">
        <v>231</v>
      </c>
      <c r="C8" s="133" t="s">
        <v>244</v>
      </c>
      <c r="D8" s="90">
        <v>210</v>
      </c>
      <c r="E8" s="134">
        <f>E7+D8</f>
        <v>5802.31</v>
      </c>
      <c r="F8" s="141">
        <f t="shared" ref="F8:F26" si="0">F7-D8</f>
        <v>15389.689999999999</v>
      </c>
      <c r="G8" s="134">
        <v>60</v>
      </c>
      <c r="H8" s="142" t="s">
        <v>256</v>
      </c>
      <c r="I8" s="143">
        <f>9100-1508-1400</f>
        <v>6192</v>
      </c>
      <c r="J8" s="144">
        <f>I8+I7</f>
        <v>21192</v>
      </c>
      <c r="K8" s="134"/>
    </row>
    <row r="9" spans="2:11" x14ac:dyDescent="0.3">
      <c r="B9" s="132" t="s">
        <v>232</v>
      </c>
      <c r="C9" s="133" t="s">
        <v>245</v>
      </c>
      <c r="D9" s="154">
        <v>1256</v>
      </c>
      <c r="E9" s="134">
        <f t="shared" ref="E9:E26" si="1">E8+D9</f>
        <v>7058.31</v>
      </c>
      <c r="F9" s="141">
        <f t="shared" si="0"/>
        <v>14133.689999999999</v>
      </c>
      <c r="G9" s="137"/>
      <c r="H9" s="145"/>
      <c r="I9" s="146"/>
      <c r="J9" s="146"/>
      <c r="K9" s="137"/>
    </row>
    <row r="10" spans="2:11" x14ac:dyDescent="0.3">
      <c r="B10" s="132" t="s">
        <v>233</v>
      </c>
      <c r="C10" s="133" t="s">
        <v>245</v>
      </c>
      <c r="D10" s="154">
        <v>130</v>
      </c>
      <c r="E10" s="134">
        <f t="shared" si="1"/>
        <v>7188.31</v>
      </c>
      <c r="F10" s="141">
        <f t="shared" si="0"/>
        <v>14003.689999999999</v>
      </c>
      <c r="G10" s="137"/>
      <c r="H10" s="145"/>
      <c r="I10" s="146"/>
      <c r="J10" s="146"/>
      <c r="K10" s="137"/>
    </row>
    <row r="11" spans="2:11" x14ac:dyDescent="0.3">
      <c r="B11" s="132" t="s">
        <v>234</v>
      </c>
      <c r="C11" s="133" t="s">
        <v>246</v>
      </c>
      <c r="D11" s="154">
        <v>826</v>
      </c>
      <c r="E11" s="134">
        <f t="shared" si="1"/>
        <v>8014.31</v>
      </c>
      <c r="F11" s="141">
        <f t="shared" si="0"/>
        <v>13177.689999999999</v>
      </c>
      <c r="G11" s="137"/>
      <c r="H11" s="145"/>
      <c r="I11" s="146"/>
      <c r="J11" s="146"/>
      <c r="K11" s="137"/>
    </row>
    <row r="12" spans="2:11" x14ac:dyDescent="0.3">
      <c r="B12" s="132" t="s">
        <v>235</v>
      </c>
      <c r="C12" s="133" t="s">
        <v>247</v>
      </c>
      <c r="D12" s="95">
        <f>2938.5</f>
        <v>2938.5</v>
      </c>
      <c r="E12" s="134">
        <f t="shared" si="1"/>
        <v>10952.810000000001</v>
      </c>
      <c r="F12" s="141">
        <f t="shared" si="0"/>
        <v>10239.189999999999</v>
      </c>
      <c r="G12" s="134">
        <v>3036.51</v>
      </c>
      <c r="H12" s="145"/>
      <c r="I12" s="146"/>
      <c r="J12" s="146"/>
      <c r="K12" s="137"/>
    </row>
    <row r="13" spans="2:11" x14ac:dyDescent="0.3">
      <c r="B13" s="132" t="s">
        <v>236</v>
      </c>
      <c r="C13" s="133" t="s">
        <v>247</v>
      </c>
      <c r="D13" s="90">
        <v>148</v>
      </c>
      <c r="E13" s="134">
        <f t="shared" si="1"/>
        <v>11100.810000000001</v>
      </c>
      <c r="F13" s="141">
        <f t="shared" si="0"/>
        <v>10091.189999999999</v>
      </c>
      <c r="G13" s="134">
        <v>50</v>
      </c>
      <c r="H13" s="145"/>
      <c r="I13" s="146"/>
      <c r="J13" s="146"/>
      <c r="K13" s="137"/>
    </row>
    <row r="14" spans="2:11" hidden="1" x14ac:dyDescent="0.3">
      <c r="B14" s="132"/>
      <c r="C14" s="133"/>
      <c r="D14" s="134"/>
      <c r="E14" s="134">
        <f t="shared" si="1"/>
        <v>11100.810000000001</v>
      </c>
      <c r="F14" s="141">
        <f t="shared" si="0"/>
        <v>10091.189999999999</v>
      </c>
      <c r="G14" s="137"/>
      <c r="H14" s="145"/>
      <c r="I14" s="146"/>
      <c r="J14" s="146"/>
      <c r="K14" s="137"/>
    </row>
    <row r="15" spans="2:11" hidden="1" x14ac:dyDescent="0.3">
      <c r="B15" s="132"/>
      <c r="C15" s="133"/>
      <c r="D15" s="134"/>
      <c r="E15" s="134">
        <f t="shared" si="1"/>
        <v>11100.810000000001</v>
      </c>
      <c r="F15" s="141">
        <f t="shared" si="0"/>
        <v>10091.189999999999</v>
      </c>
      <c r="G15" s="137"/>
      <c r="H15" s="145"/>
      <c r="I15" s="146"/>
      <c r="J15" s="146"/>
      <c r="K15" s="137"/>
    </row>
    <row r="16" spans="2:11" hidden="1" x14ac:dyDescent="0.3">
      <c r="B16" s="132"/>
      <c r="C16" s="133"/>
      <c r="D16" s="134"/>
      <c r="E16" s="134">
        <f t="shared" si="1"/>
        <v>11100.810000000001</v>
      </c>
      <c r="F16" s="141">
        <f t="shared" si="0"/>
        <v>10091.189999999999</v>
      </c>
      <c r="G16" s="137"/>
      <c r="H16" s="145"/>
      <c r="I16" s="146"/>
      <c r="J16" s="146"/>
      <c r="K16" s="137"/>
    </row>
    <row r="17" spans="2:11" hidden="1" x14ac:dyDescent="0.3">
      <c r="B17" s="132"/>
      <c r="C17" s="133"/>
      <c r="D17" s="134"/>
      <c r="E17" s="134">
        <f t="shared" si="1"/>
        <v>11100.810000000001</v>
      </c>
      <c r="F17" s="141">
        <f t="shared" si="0"/>
        <v>10091.189999999999</v>
      </c>
      <c r="G17" s="137"/>
      <c r="H17" s="145"/>
      <c r="I17" s="146"/>
      <c r="J17" s="146"/>
      <c r="K17" s="137"/>
    </row>
    <row r="18" spans="2:11" hidden="1" x14ac:dyDescent="0.3">
      <c r="B18" s="132"/>
      <c r="C18" s="133"/>
      <c r="D18" s="134"/>
      <c r="E18" s="134">
        <f t="shared" si="1"/>
        <v>11100.810000000001</v>
      </c>
      <c r="F18" s="141">
        <f t="shared" si="0"/>
        <v>10091.189999999999</v>
      </c>
      <c r="G18" s="137"/>
      <c r="H18" s="145"/>
      <c r="I18" s="146"/>
      <c r="J18" s="146"/>
      <c r="K18" s="137"/>
    </row>
    <row r="19" spans="2:11" hidden="1" x14ac:dyDescent="0.3">
      <c r="B19" s="132"/>
      <c r="C19" s="133"/>
      <c r="D19" s="134"/>
      <c r="E19" s="134">
        <f t="shared" si="1"/>
        <v>11100.810000000001</v>
      </c>
      <c r="F19" s="141">
        <f t="shared" si="0"/>
        <v>10091.189999999999</v>
      </c>
      <c r="G19" s="137"/>
      <c r="H19" s="145"/>
      <c r="I19" s="146"/>
      <c r="J19" s="146"/>
      <c r="K19" s="137"/>
    </row>
    <row r="20" spans="2:11" hidden="1" x14ac:dyDescent="0.3">
      <c r="B20" s="132"/>
      <c r="C20" s="133"/>
      <c r="D20" s="134"/>
      <c r="E20" s="134">
        <f t="shared" si="1"/>
        <v>11100.810000000001</v>
      </c>
      <c r="F20" s="141">
        <f t="shared" si="0"/>
        <v>10091.189999999999</v>
      </c>
      <c r="G20" s="137"/>
      <c r="H20" s="145"/>
      <c r="I20" s="146"/>
      <c r="J20" s="146"/>
      <c r="K20" s="137"/>
    </row>
    <row r="21" spans="2:11" hidden="1" x14ac:dyDescent="0.3">
      <c r="B21" s="132"/>
      <c r="C21" s="133"/>
      <c r="D21" s="134"/>
      <c r="E21" s="134">
        <f t="shared" si="1"/>
        <v>11100.810000000001</v>
      </c>
      <c r="F21" s="141">
        <f t="shared" si="0"/>
        <v>10091.189999999999</v>
      </c>
      <c r="G21" s="137"/>
      <c r="H21" s="145"/>
      <c r="I21" s="146"/>
      <c r="J21" s="146"/>
      <c r="K21" s="137"/>
    </row>
    <row r="22" spans="2:11" hidden="1" x14ac:dyDescent="0.3">
      <c r="B22" s="132"/>
      <c r="C22" s="133"/>
      <c r="D22" s="134"/>
      <c r="E22" s="134">
        <f t="shared" si="1"/>
        <v>11100.810000000001</v>
      </c>
      <c r="F22" s="141">
        <f t="shared" si="0"/>
        <v>10091.189999999999</v>
      </c>
      <c r="G22" s="137"/>
      <c r="H22" s="145"/>
      <c r="I22" s="146"/>
      <c r="J22" s="146"/>
      <c r="K22" s="137"/>
    </row>
    <row r="23" spans="2:11" hidden="1" x14ac:dyDescent="0.3">
      <c r="B23" s="132"/>
      <c r="C23" s="133"/>
      <c r="D23" s="134"/>
      <c r="E23" s="134">
        <f t="shared" si="1"/>
        <v>11100.810000000001</v>
      </c>
      <c r="F23" s="141">
        <f t="shared" si="0"/>
        <v>10091.189999999999</v>
      </c>
      <c r="G23" s="137"/>
      <c r="H23" s="145"/>
      <c r="I23" s="146"/>
      <c r="J23" s="146"/>
      <c r="K23" s="137"/>
    </row>
    <row r="24" spans="2:11" hidden="1" x14ac:dyDescent="0.3">
      <c r="B24" s="132"/>
      <c r="C24" s="133"/>
      <c r="D24" s="134"/>
      <c r="E24" s="134">
        <f t="shared" si="1"/>
        <v>11100.810000000001</v>
      </c>
      <c r="F24" s="141">
        <f t="shared" si="0"/>
        <v>10091.189999999999</v>
      </c>
      <c r="G24" s="137"/>
      <c r="H24" s="145"/>
      <c r="I24" s="146"/>
      <c r="J24" s="146"/>
      <c r="K24" s="137"/>
    </row>
    <row r="25" spans="2:11" hidden="1" x14ac:dyDescent="0.3">
      <c r="B25" s="132"/>
      <c r="C25" s="133"/>
      <c r="D25" s="134"/>
      <c r="E25" s="134">
        <f t="shared" si="1"/>
        <v>11100.810000000001</v>
      </c>
      <c r="F25" s="141">
        <f t="shared" si="0"/>
        <v>10091.189999999999</v>
      </c>
      <c r="G25" s="137"/>
      <c r="H25" s="145"/>
      <c r="I25" s="146"/>
      <c r="J25" s="146"/>
      <c r="K25" s="137"/>
    </row>
    <row r="26" spans="2:11" hidden="1" x14ac:dyDescent="0.3">
      <c r="B26" s="132"/>
      <c r="C26" s="133"/>
      <c r="D26" s="134"/>
      <c r="E26" s="134">
        <f t="shared" si="1"/>
        <v>11100.810000000001</v>
      </c>
      <c r="F26" s="141">
        <f t="shared" si="0"/>
        <v>10091.189999999999</v>
      </c>
      <c r="G26" s="137"/>
      <c r="H26" s="145"/>
      <c r="I26" s="146"/>
      <c r="J26" s="146"/>
      <c r="K26" s="137"/>
    </row>
    <row r="27" spans="2:11" x14ac:dyDescent="0.3">
      <c r="B27" s="147"/>
      <c r="C27" s="137"/>
      <c r="D27" s="122"/>
      <c r="E27" s="148">
        <f>E26</f>
        <v>11100.810000000001</v>
      </c>
      <c r="F27" s="122">
        <f>F26</f>
        <v>10091.189999999999</v>
      </c>
      <c r="G27" s="137"/>
      <c r="H27" s="147"/>
      <c r="I27" s="137"/>
      <c r="J27" s="122"/>
    </row>
    <row r="28" spans="2:11" x14ac:dyDescent="0.3">
      <c r="B28" s="147"/>
      <c r="C28" s="137"/>
      <c r="D28" s="122" t="s">
        <v>257</v>
      </c>
      <c r="E28" s="122">
        <f>2000+100+200+440+823+100+200+60+400+240+300+500+1500+1900+1500+500+1500+2000+500</f>
        <v>14763</v>
      </c>
      <c r="F28" s="122"/>
      <c r="G28" s="137"/>
      <c r="H28" s="137"/>
      <c r="I28" s="137"/>
      <c r="J28" s="122"/>
    </row>
    <row r="29" spans="2:11" ht="17.25" thickBot="1" x14ac:dyDescent="0.35">
      <c r="B29" s="147"/>
      <c r="D29" s="149" t="s">
        <v>258</v>
      </c>
      <c r="E29" s="150">
        <v>1200</v>
      </c>
      <c r="F29" s="151"/>
      <c r="G29" s="137"/>
      <c r="H29" s="151"/>
      <c r="I29" s="151"/>
      <c r="J29" s="137"/>
    </row>
    <row r="30" spans="2:11" x14ac:dyDescent="0.3">
      <c r="B30" s="147"/>
      <c r="D30" s="122" t="s">
        <v>7</v>
      </c>
      <c r="E30" s="122">
        <f>E27</f>
        <v>11100.810000000001</v>
      </c>
      <c r="F30" s="152">
        <f>F27-E28-E29</f>
        <v>-5871.8100000000013</v>
      </c>
      <c r="G30" s="153" t="s">
        <v>8</v>
      </c>
      <c r="H30" s="137"/>
      <c r="I30" s="137"/>
      <c r="J30" s="122"/>
    </row>
    <row r="31" spans="2:11" x14ac:dyDescent="0.3">
      <c r="D31" s="122"/>
      <c r="E31" s="137"/>
      <c r="F31" s="137"/>
      <c r="G31" s="137"/>
      <c r="H31" s="137"/>
      <c r="I31" s="137"/>
      <c r="J31" s="137"/>
    </row>
    <row r="32" spans="2:11" x14ac:dyDescent="0.3">
      <c r="D32" s="122"/>
      <c r="E32" s="137"/>
      <c r="F32" s="137"/>
      <c r="G32" s="137"/>
      <c r="H32" s="137"/>
      <c r="I32" s="137"/>
      <c r="J32" s="122"/>
    </row>
    <row r="33" spans="4:10" x14ac:dyDescent="0.3">
      <c r="D33" s="122"/>
      <c r="E33" s="137"/>
      <c r="F33" s="137"/>
      <c r="G33" s="137"/>
      <c r="H33" s="137"/>
      <c r="I33" s="137"/>
      <c r="J33" s="137"/>
    </row>
    <row r="34" spans="4:10" x14ac:dyDescent="0.3">
      <c r="D34" s="122"/>
      <c r="E34" s="137"/>
      <c r="F34" s="137"/>
      <c r="G34" s="137"/>
      <c r="H34" s="137"/>
      <c r="I34" s="137"/>
      <c r="J34" s="137"/>
    </row>
    <row r="35" spans="4:10" x14ac:dyDescent="0.3">
      <c r="D35" s="122"/>
      <c r="E35" s="137"/>
      <c r="F35" s="137"/>
      <c r="G35" s="137"/>
      <c r="H35" s="137"/>
      <c r="I35" s="137"/>
      <c r="J35" s="137"/>
    </row>
    <row r="36" spans="4:10" x14ac:dyDescent="0.3">
      <c r="D36" s="122"/>
      <c r="E36" s="137"/>
      <c r="F36" s="137"/>
      <c r="G36" s="137"/>
      <c r="H36" s="137"/>
      <c r="I36" s="137"/>
      <c r="J36" s="137"/>
    </row>
    <row r="37" spans="4:10" x14ac:dyDescent="0.3">
      <c r="D37" s="122"/>
      <c r="E37" s="137"/>
      <c r="F37" s="137"/>
      <c r="G37" s="137"/>
      <c r="H37" s="137"/>
      <c r="I37" s="137"/>
      <c r="J37" s="137"/>
    </row>
    <row r="38" spans="4:10" x14ac:dyDescent="0.3">
      <c r="D38" s="122"/>
      <c r="E38" s="137"/>
      <c r="F38" s="137"/>
      <c r="G38" s="137"/>
      <c r="H38" s="137"/>
      <c r="I38" s="137"/>
      <c r="J38" s="137"/>
    </row>
    <row r="39" spans="4:10" x14ac:dyDescent="0.3">
      <c r="D39" s="122"/>
      <c r="E39" s="137"/>
      <c r="F39" s="137"/>
      <c r="G39" s="137"/>
      <c r="H39" s="137"/>
      <c r="I39" s="137"/>
      <c r="J39" s="137"/>
    </row>
    <row r="40" spans="4:10" x14ac:dyDescent="0.3">
      <c r="D40" s="122"/>
      <c r="E40" s="137"/>
      <c r="F40" s="137"/>
      <c r="G40" s="137"/>
      <c r="H40" s="137"/>
      <c r="I40" s="137"/>
      <c r="J40" s="137"/>
    </row>
    <row r="41" spans="4:10" x14ac:dyDescent="0.3">
      <c r="D41" s="122"/>
      <c r="E41" s="137"/>
      <c r="F41" s="137"/>
      <c r="G41" s="137"/>
      <c r="H41" s="137"/>
      <c r="I41" s="137"/>
      <c r="J41" s="137"/>
    </row>
    <row r="42" spans="4:10" x14ac:dyDescent="0.3">
      <c r="D42" s="122"/>
      <c r="E42" s="137"/>
      <c r="F42" s="137"/>
      <c r="G42" s="137"/>
      <c r="H42" s="137"/>
      <c r="I42" s="137"/>
      <c r="J42" s="137"/>
    </row>
    <row r="43" spans="4:10" x14ac:dyDescent="0.3">
      <c r="D43" s="122"/>
      <c r="E43" s="137"/>
      <c r="F43" s="137"/>
      <c r="G43" s="137"/>
      <c r="H43" s="137"/>
      <c r="I43" s="137"/>
      <c r="J43" s="137"/>
    </row>
    <row r="44" spans="4:10" x14ac:dyDescent="0.3">
      <c r="D44" s="122"/>
      <c r="E44" s="137"/>
      <c r="F44" s="137"/>
      <c r="G44" s="137"/>
      <c r="H44" s="137"/>
      <c r="I44" s="137"/>
      <c r="J44" s="137"/>
    </row>
    <row r="45" spans="4:10" x14ac:dyDescent="0.3">
      <c r="D45" s="122"/>
    </row>
    <row r="46" spans="4:10" x14ac:dyDescent="0.3">
      <c r="D46" s="122"/>
    </row>
    <row r="47" spans="4:10" x14ac:dyDescent="0.3">
      <c r="D47" s="122"/>
    </row>
    <row r="48" spans="4:10" x14ac:dyDescent="0.3">
      <c r="D48" s="122"/>
    </row>
    <row r="49" spans="4:4" x14ac:dyDescent="0.3">
      <c r="D49" s="122"/>
    </row>
    <row r="50" spans="4:4" x14ac:dyDescent="0.3">
      <c r="D50" s="122"/>
    </row>
    <row r="51" spans="4:4" x14ac:dyDescent="0.3">
      <c r="D51" s="122"/>
    </row>
    <row r="52" spans="4:4" x14ac:dyDescent="0.3">
      <c r="D52" s="122"/>
    </row>
    <row r="53" spans="4:4" x14ac:dyDescent="0.3">
      <c r="D53" s="122"/>
    </row>
    <row r="54" spans="4:4" x14ac:dyDescent="0.3">
      <c r="D54" s="122"/>
    </row>
    <row r="55" spans="4:4" x14ac:dyDescent="0.3">
      <c r="D55" s="122"/>
    </row>
    <row r="56" spans="4:4" x14ac:dyDescent="0.3">
      <c r="D56" s="122"/>
    </row>
    <row r="57" spans="4:4" x14ac:dyDescent="0.3">
      <c r="D57" s="122"/>
    </row>
    <row r="58" spans="4:4" x14ac:dyDescent="0.3">
      <c r="D58" s="122"/>
    </row>
    <row r="59" spans="4:4" x14ac:dyDescent="0.3">
      <c r="D59" s="122"/>
    </row>
    <row r="60" spans="4:4" x14ac:dyDescent="0.3">
      <c r="D60" s="122"/>
    </row>
    <row r="61" spans="4:4" x14ac:dyDescent="0.3">
      <c r="D61" s="122"/>
    </row>
    <row r="62" spans="4:4" x14ac:dyDescent="0.3">
      <c r="D62" s="122"/>
    </row>
    <row r="63" spans="4:4" x14ac:dyDescent="0.3">
      <c r="D63" s="122"/>
    </row>
    <row r="64" spans="4:4" x14ac:dyDescent="0.3">
      <c r="D64" s="137"/>
    </row>
    <row r="65" spans="4:4" x14ac:dyDescent="0.3">
      <c r="D65" s="137"/>
    </row>
    <row r="66" spans="4:4" x14ac:dyDescent="0.3">
      <c r="D66" s="137"/>
    </row>
    <row r="67" spans="4:4" x14ac:dyDescent="0.3">
      <c r="D67" s="137"/>
    </row>
    <row r="68" spans="4:4" x14ac:dyDescent="0.3">
      <c r="D68" s="137"/>
    </row>
    <row r="69" spans="4:4" x14ac:dyDescent="0.3">
      <c r="D69" s="137"/>
    </row>
    <row r="70" spans="4:4" x14ac:dyDescent="0.3">
      <c r="D70" s="137"/>
    </row>
    <row r="71" spans="4:4" x14ac:dyDescent="0.3">
      <c r="D71" s="137"/>
    </row>
    <row r="72" spans="4:4" x14ac:dyDescent="0.3">
      <c r="D72" s="137"/>
    </row>
    <row r="73" spans="4:4" x14ac:dyDescent="0.3">
      <c r="D73" s="137"/>
    </row>
    <row r="74" spans="4:4" x14ac:dyDescent="0.3">
      <c r="D74" s="137"/>
    </row>
  </sheetData>
  <mergeCells count="2">
    <mergeCell ref="C1:E1"/>
    <mergeCell ref="C2:E2"/>
  </mergeCells>
  <pageMargins left="0.7" right="0.7" top="0.75" bottom="0.75" header="0.3" footer="0.3"/>
  <pageSetup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2"/>
  <sheetViews>
    <sheetView topLeftCell="A25" workbookViewId="0">
      <selection activeCell="C39" sqref="C39"/>
    </sheetView>
  </sheetViews>
  <sheetFormatPr baseColWidth="10" defaultRowHeight="12.75" x14ac:dyDescent="0.2"/>
  <cols>
    <col min="1" max="1" width="11.42578125" style="64"/>
    <col min="2" max="2" width="11.42578125" style="43"/>
    <col min="3" max="3" width="35" style="43" customWidth="1"/>
    <col min="4" max="4" width="11.42578125" style="43"/>
    <col min="5" max="5" width="12.28515625" style="43" bestFit="1" customWidth="1"/>
    <col min="6" max="6" width="14.140625" style="43" bestFit="1" customWidth="1"/>
    <col min="7" max="8" width="11.42578125" style="43"/>
    <col min="9" max="9" width="14.140625" style="43" bestFit="1" customWidth="1"/>
    <col min="10" max="10" width="12.42578125" style="43" bestFit="1" customWidth="1"/>
    <col min="11" max="16384" width="11.42578125" style="43"/>
  </cols>
  <sheetData>
    <row r="1" spans="1:11" s="36" customFormat="1" x14ac:dyDescent="0.2">
      <c r="A1" s="64"/>
      <c r="B1" s="34"/>
      <c r="C1" s="167">
        <v>43101</v>
      </c>
      <c r="D1" s="168"/>
      <c r="E1" s="168"/>
      <c r="F1" s="35"/>
      <c r="G1" s="35"/>
      <c r="H1" s="1"/>
      <c r="I1" s="1"/>
      <c r="J1" s="2"/>
      <c r="K1" s="35"/>
    </row>
    <row r="2" spans="1:11" s="36" customFormat="1" ht="13.5" thickBot="1" x14ac:dyDescent="0.25">
      <c r="A2" s="64"/>
      <c r="B2" s="34"/>
      <c r="C2" s="163" t="s">
        <v>9</v>
      </c>
      <c r="D2" s="163"/>
      <c r="E2" s="163"/>
      <c r="F2" s="37"/>
      <c r="G2" s="3"/>
      <c r="H2" s="4"/>
      <c r="I2" s="4"/>
      <c r="J2" s="4"/>
      <c r="K2" s="3"/>
    </row>
    <row r="3" spans="1:11" s="36" customFormat="1" ht="13.5" thickBot="1" x14ac:dyDescent="0.25">
      <c r="A3" s="64"/>
      <c r="B3" s="38"/>
      <c r="C3" s="35"/>
      <c r="D3" s="39"/>
      <c r="E3" s="35"/>
      <c r="F3" s="35"/>
      <c r="G3" s="3"/>
      <c r="H3" s="5"/>
      <c r="I3" s="6"/>
      <c r="J3" s="7"/>
      <c r="K3" s="3"/>
    </row>
    <row r="4" spans="1:11" s="36" customFormat="1" ht="13.5" thickBot="1" x14ac:dyDescent="0.25">
      <c r="A4" s="64"/>
      <c r="B4" s="40"/>
      <c r="C4" s="3"/>
      <c r="D4" s="39"/>
      <c r="E4" s="35"/>
      <c r="F4" s="35"/>
      <c r="G4" s="3"/>
      <c r="H4" s="4"/>
      <c r="I4" s="4"/>
      <c r="J4" s="8"/>
      <c r="K4" s="3"/>
    </row>
    <row r="5" spans="1:11" ht="13.5" thickBot="1" x14ac:dyDescent="0.25">
      <c r="B5" s="27"/>
      <c r="C5" s="34"/>
      <c r="D5" s="41"/>
      <c r="E5" s="27"/>
      <c r="F5" s="42" t="s">
        <v>0</v>
      </c>
      <c r="G5" s="10"/>
      <c r="H5" s="9"/>
      <c r="I5" s="10"/>
      <c r="J5" s="10"/>
      <c r="K5" s="10"/>
    </row>
    <row r="6" spans="1:11" ht="13.5" thickBot="1" x14ac:dyDescent="0.25">
      <c r="A6" s="65" t="s">
        <v>27</v>
      </c>
      <c r="B6" s="44" t="s">
        <v>1</v>
      </c>
      <c r="C6" s="44" t="s">
        <v>2</v>
      </c>
      <c r="D6" s="49" t="s">
        <v>3</v>
      </c>
      <c r="E6" s="48" t="s">
        <v>4</v>
      </c>
      <c r="F6" s="11" t="e">
        <f>J10</f>
        <v>#REF!</v>
      </c>
      <c r="G6" s="33"/>
      <c r="H6" s="46" t="s">
        <v>34</v>
      </c>
      <c r="I6" s="45" t="s">
        <v>3</v>
      </c>
      <c r="J6" s="47" t="s">
        <v>5</v>
      </c>
      <c r="K6" s="33"/>
    </row>
    <row r="7" spans="1:11" ht="15" customHeight="1" x14ac:dyDescent="0.2">
      <c r="A7" s="66" t="s">
        <v>23</v>
      </c>
      <c r="B7" s="59" t="s">
        <v>24</v>
      </c>
      <c r="C7" s="60" t="s">
        <v>12</v>
      </c>
      <c r="D7" s="52">
        <v>290</v>
      </c>
      <c r="E7" s="52">
        <f>D7</f>
        <v>290</v>
      </c>
      <c r="F7" s="53" t="e">
        <f>F6-D7</f>
        <v>#REF!</v>
      </c>
      <c r="G7" s="16"/>
      <c r="H7" s="17" t="s">
        <v>35</v>
      </c>
      <c r="I7" s="18" t="e">
        <f>#REF!</f>
        <v>#REF!</v>
      </c>
      <c r="J7" s="15" t="e">
        <f>I7</f>
        <v>#REF!</v>
      </c>
      <c r="K7" s="16"/>
    </row>
    <row r="8" spans="1:11" ht="15" customHeight="1" x14ac:dyDescent="0.2">
      <c r="A8" s="67" t="s">
        <v>19</v>
      </c>
      <c r="B8" s="50" t="s">
        <v>20</v>
      </c>
      <c r="C8" s="51" t="s">
        <v>12</v>
      </c>
      <c r="D8" s="54">
        <v>406</v>
      </c>
      <c r="E8" s="54">
        <f>E7+D8</f>
        <v>696</v>
      </c>
      <c r="F8" s="55" t="e">
        <f t="shared" ref="F8:F104" si="0">F7-D8</f>
        <v>#REF!</v>
      </c>
      <c r="G8" s="16"/>
      <c r="H8" s="63" t="s">
        <v>36</v>
      </c>
      <c r="I8" s="14">
        <v>90000</v>
      </c>
      <c r="J8" s="19" t="e">
        <f>I8+I7</f>
        <v>#REF!</v>
      </c>
      <c r="K8" s="16"/>
    </row>
    <row r="9" spans="1:11" ht="15" customHeight="1" x14ac:dyDescent="0.2">
      <c r="A9" s="67" t="s">
        <v>17</v>
      </c>
      <c r="B9" s="50" t="s">
        <v>18</v>
      </c>
      <c r="C9" s="51" t="s">
        <v>12</v>
      </c>
      <c r="D9" s="54">
        <v>406</v>
      </c>
      <c r="E9" s="54">
        <f t="shared" ref="E9:E104" si="1">E8+D9</f>
        <v>1102</v>
      </c>
      <c r="F9" s="55" t="e">
        <f t="shared" si="0"/>
        <v>#REF!</v>
      </c>
      <c r="G9" s="16"/>
      <c r="H9" s="63" t="s">
        <v>37</v>
      </c>
      <c r="I9" s="14" t="e">
        <f>#REF!</f>
        <v>#REF!</v>
      </c>
      <c r="J9" s="19" t="e">
        <f>J8+I9</f>
        <v>#REF!</v>
      </c>
      <c r="K9" s="16"/>
    </row>
    <row r="10" spans="1:11" ht="15" customHeight="1" thickBot="1" x14ac:dyDescent="0.25">
      <c r="A10" s="67" t="s">
        <v>13</v>
      </c>
      <c r="B10" s="50" t="s">
        <v>14</v>
      </c>
      <c r="C10" s="51" t="s">
        <v>12</v>
      </c>
      <c r="D10" s="54">
        <v>406</v>
      </c>
      <c r="E10" s="54">
        <f t="shared" si="1"/>
        <v>1508</v>
      </c>
      <c r="F10" s="55" t="e">
        <f t="shared" si="0"/>
        <v>#REF!</v>
      </c>
      <c r="G10" s="16"/>
      <c r="H10" s="20"/>
      <c r="I10" s="21">
        <v>0</v>
      </c>
      <c r="J10" s="19" t="e">
        <f>J9+I10</f>
        <v>#REF!</v>
      </c>
      <c r="K10" s="16"/>
    </row>
    <row r="11" spans="1:11" ht="15" customHeight="1" x14ac:dyDescent="0.2">
      <c r="A11" s="67" t="s">
        <v>15</v>
      </c>
      <c r="B11" s="50" t="s">
        <v>16</v>
      </c>
      <c r="C11" s="51" t="s">
        <v>12</v>
      </c>
      <c r="D11" s="54">
        <v>406</v>
      </c>
      <c r="E11" s="54">
        <f t="shared" si="1"/>
        <v>1914</v>
      </c>
      <c r="F11" s="55" t="e">
        <f t="shared" si="0"/>
        <v>#REF!</v>
      </c>
      <c r="G11" s="16"/>
      <c r="H11" s="22"/>
      <c r="I11" s="23"/>
      <c r="J11" s="23"/>
      <c r="K11" s="16"/>
    </row>
    <row r="12" spans="1:11" ht="15" customHeight="1" x14ac:dyDescent="0.2">
      <c r="A12" s="67" t="s">
        <v>11</v>
      </c>
      <c r="B12" s="50" t="s">
        <v>10</v>
      </c>
      <c r="C12" s="51" t="s">
        <v>12</v>
      </c>
      <c r="D12" s="54">
        <v>406</v>
      </c>
      <c r="E12" s="54">
        <f t="shared" si="1"/>
        <v>2320</v>
      </c>
      <c r="F12" s="55" t="e">
        <f t="shared" si="0"/>
        <v>#REF!</v>
      </c>
      <c r="G12" s="16"/>
      <c r="H12" s="22"/>
      <c r="I12" s="23"/>
      <c r="J12" s="23"/>
      <c r="K12" s="16"/>
    </row>
    <row r="13" spans="1:11" ht="15" customHeight="1" x14ac:dyDescent="0.2">
      <c r="A13" s="67" t="s">
        <v>25</v>
      </c>
      <c r="B13" s="50" t="s">
        <v>26</v>
      </c>
      <c r="C13" s="51" t="s">
        <v>12</v>
      </c>
      <c r="D13" s="54">
        <v>290</v>
      </c>
      <c r="E13" s="54">
        <f t="shared" si="1"/>
        <v>2610</v>
      </c>
      <c r="F13" s="55" t="e">
        <f t="shared" si="0"/>
        <v>#REF!</v>
      </c>
      <c r="G13" s="16"/>
      <c r="H13" s="22"/>
      <c r="I13" s="23"/>
      <c r="J13" s="23"/>
      <c r="K13" s="16"/>
    </row>
    <row r="14" spans="1:11" ht="15" customHeight="1" x14ac:dyDescent="0.2">
      <c r="A14" s="67" t="s">
        <v>21</v>
      </c>
      <c r="B14" s="50" t="s">
        <v>22</v>
      </c>
      <c r="C14" s="51" t="s">
        <v>12</v>
      </c>
      <c r="D14" s="54">
        <v>406</v>
      </c>
      <c r="E14" s="54">
        <f t="shared" si="1"/>
        <v>3016</v>
      </c>
      <c r="F14" s="55" t="e">
        <f t="shared" si="0"/>
        <v>#REF!</v>
      </c>
      <c r="G14" s="16"/>
      <c r="H14" s="22"/>
      <c r="I14" s="23"/>
      <c r="J14" s="23"/>
      <c r="K14" s="16"/>
    </row>
    <row r="15" spans="1:11" ht="15" customHeight="1" x14ac:dyDescent="0.2">
      <c r="A15" s="67">
        <v>140</v>
      </c>
      <c r="B15" s="50" t="s">
        <v>31</v>
      </c>
      <c r="C15" s="51" t="s">
        <v>12</v>
      </c>
      <c r="D15" s="54">
        <v>986</v>
      </c>
      <c r="E15" s="54">
        <f t="shared" si="1"/>
        <v>4002</v>
      </c>
      <c r="F15" s="55" t="e">
        <f t="shared" si="0"/>
        <v>#REF!</v>
      </c>
      <c r="G15" s="16"/>
      <c r="H15" s="22"/>
      <c r="I15" s="23"/>
      <c r="J15" s="23"/>
      <c r="K15" s="16"/>
    </row>
    <row r="16" spans="1:11" ht="15" customHeight="1" x14ac:dyDescent="0.2">
      <c r="A16" s="67">
        <v>139</v>
      </c>
      <c r="B16" s="50" t="s">
        <v>30</v>
      </c>
      <c r="C16" s="51" t="s">
        <v>12</v>
      </c>
      <c r="D16" s="54">
        <v>986</v>
      </c>
      <c r="E16" s="54">
        <f t="shared" si="1"/>
        <v>4988</v>
      </c>
      <c r="F16" s="55" t="e">
        <f t="shared" si="0"/>
        <v>#REF!</v>
      </c>
      <c r="G16" s="16"/>
      <c r="H16" s="22"/>
      <c r="I16" s="23"/>
      <c r="J16" s="23"/>
      <c r="K16" s="16"/>
    </row>
    <row r="17" spans="1:10" ht="15" customHeight="1" x14ac:dyDescent="0.2">
      <c r="A17" s="67">
        <v>2185</v>
      </c>
      <c r="B17" s="50" t="s">
        <v>29</v>
      </c>
      <c r="C17" s="51" t="s">
        <v>12</v>
      </c>
      <c r="D17" s="54">
        <v>290</v>
      </c>
      <c r="E17" s="54">
        <f t="shared" si="1"/>
        <v>5278</v>
      </c>
      <c r="F17" s="55" t="e">
        <f t="shared" si="0"/>
        <v>#REF!</v>
      </c>
      <c r="G17" s="16"/>
      <c r="H17" s="22"/>
      <c r="I17" s="23"/>
      <c r="J17" s="23"/>
    </row>
    <row r="18" spans="1:10" ht="15" customHeight="1" x14ac:dyDescent="0.2">
      <c r="A18" s="68">
        <v>348</v>
      </c>
      <c r="B18" s="69" t="s">
        <v>28</v>
      </c>
      <c r="C18" s="70" t="s">
        <v>12</v>
      </c>
      <c r="D18" s="71">
        <v>432.01</v>
      </c>
      <c r="E18" s="71">
        <f t="shared" si="1"/>
        <v>5710.01</v>
      </c>
      <c r="F18" s="72" t="e">
        <f t="shared" si="0"/>
        <v>#REF!</v>
      </c>
      <c r="G18" s="16"/>
      <c r="H18" s="22"/>
      <c r="I18" s="23"/>
      <c r="J18" s="23"/>
    </row>
    <row r="19" spans="1:10" ht="15" customHeight="1" x14ac:dyDescent="0.2">
      <c r="A19" s="73">
        <v>717330</v>
      </c>
      <c r="B19" s="74" t="s">
        <v>45</v>
      </c>
      <c r="C19" s="74" t="s">
        <v>32</v>
      </c>
      <c r="D19" s="14">
        <v>202.01</v>
      </c>
      <c r="E19" s="14">
        <f t="shared" si="1"/>
        <v>5912.02</v>
      </c>
      <c r="F19" s="14" t="e">
        <f t="shared" si="0"/>
        <v>#REF!</v>
      </c>
      <c r="G19" s="16"/>
      <c r="H19" s="22"/>
      <c r="I19" s="23"/>
      <c r="J19" s="23"/>
    </row>
    <row r="20" spans="1:10" ht="15" customHeight="1" x14ac:dyDescent="0.2">
      <c r="A20" s="73">
        <v>598536</v>
      </c>
      <c r="B20" s="74" t="s">
        <v>44</v>
      </c>
      <c r="C20" s="74" t="s">
        <v>33</v>
      </c>
      <c r="D20" s="14">
        <v>2018.5</v>
      </c>
      <c r="E20" s="14">
        <f t="shared" si="1"/>
        <v>7930.52</v>
      </c>
      <c r="F20" s="14" t="e">
        <f t="shared" si="0"/>
        <v>#REF!</v>
      </c>
      <c r="G20" s="16"/>
      <c r="H20" s="22"/>
      <c r="I20" s="23"/>
      <c r="J20" s="23"/>
    </row>
    <row r="21" spans="1:10" ht="15" customHeight="1" x14ac:dyDescent="0.2">
      <c r="A21" s="73">
        <v>7398</v>
      </c>
      <c r="B21" s="74" t="s">
        <v>46</v>
      </c>
      <c r="C21" s="74" t="s">
        <v>47</v>
      </c>
      <c r="D21" s="14">
        <v>675</v>
      </c>
      <c r="E21" s="14">
        <f t="shared" si="1"/>
        <v>8605.52</v>
      </c>
      <c r="F21" s="14" t="e">
        <f t="shared" si="0"/>
        <v>#REF!</v>
      </c>
      <c r="G21" s="16"/>
      <c r="H21" s="22"/>
      <c r="I21" s="23"/>
      <c r="J21" s="23"/>
    </row>
    <row r="22" spans="1:10" ht="15" customHeight="1" x14ac:dyDescent="0.2">
      <c r="A22" s="73">
        <v>14692</v>
      </c>
      <c r="B22" s="74" t="s">
        <v>42</v>
      </c>
      <c r="C22" s="74" t="s">
        <v>43</v>
      </c>
      <c r="D22" s="14">
        <v>391.5</v>
      </c>
      <c r="E22" s="14">
        <f t="shared" si="1"/>
        <v>8997.02</v>
      </c>
      <c r="F22" s="14" t="e">
        <f t="shared" si="0"/>
        <v>#REF!</v>
      </c>
      <c r="G22" s="16"/>
      <c r="H22" s="22"/>
      <c r="I22" s="23"/>
      <c r="J22" s="23"/>
    </row>
    <row r="23" spans="1:10" ht="15" customHeight="1" x14ac:dyDescent="0.2">
      <c r="A23" s="73"/>
      <c r="B23" s="74" t="s">
        <v>48</v>
      </c>
      <c r="C23" s="74" t="s">
        <v>49</v>
      </c>
      <c r="D23" s="14">
        <v>1000</v>
      </c>
      <c r="E23" s="14">
        <f t="shared" si="1"/>
        <v>9997.02</v>
      </c>
      <c r="F23" s="14" t="e">
        <f t="shared" si="0"/>
        <v>#REF!</v>
      </c>
      <c r="G23" s="16"/>
      <c r="H23" s="22"/>
      <c r="I23" s="23"/>
      <c r="J23" s="23"/>
    </row>
    <row r="24" spans="1:10" ht="15" customHeight="1" x14ac:dyDescent="0.2">
      <c r="A24" s="73">
        <v>1636</v>
      </c>
      <c r="B24" s="74" t="s">
        <v>40</v>
      </c>
      <c r="C24" s="74" t="s">
        <v>41</v>
      </c>
      <c r="D24" s="14">
        <v>1566</v>
      </c>
      <c r="E24" s="14">
        <f t="shared" si="1"/>
        <v>11563.02</v>
      </c>
      <c r="F24" s="14" t="e">
        <f t="shared" si="0"/>
        <v>#REF!</v>
      </c>
      <c r="G24" s="16"/>
      <c r="H24" s="22"/>
      <c r="I24" s="23"/>
      <c r="J24" s="23"/>
    </row>
    <row r="25" spans="1:10" ht="15" customHeight="1" x14ac:dyDescent="0.2">
      <c r="A25" s="73">
        <v>604029</v>
      </c>
      <c r="B25" s="74" t="s">
        <v>50</v>
      </c>
      <c r="C25" s="74" t="s">
        <v>33</v>
      </c>
      <c r="D25" s="14">
        <v>2012.14</v>
      </c>
      <c r="E25" s="14">
        <f t="shared" si="1"/>
        <v>13575.16</v>
      </c>
      <c r="F25" s="14" t="e">
        <f t="shared" si="0"/>
        <v>#REF!</v>
      </c>
      <c r="G25" s="16"/>
      <c r="H25" s="22"/>
      <c r="I25" s="23"/>
      <c r="J25" s="23"/>
    </row>
    <row r="26" spans="1:10" ht="15" customHeight="1" x14ac:dyDescent="0.2">
      <c r="A26" s="73">
        <v>722417</v>
      </c>
      <c r="B26" s="74" t="s">
        <v>54</v>
      </c>
      <c r="C26" s="74" t="s">
        <v>32</v>
      </c>
      <c r="D26" s="14">
        <v>228.59</v>
      </c>
      <c r="E26" s="14">
        <f t="shared" si="1"/>
        <v>13803.75</v>
      </c>
      <c r="F26" s="14" t="e">
        <f t="shared" si="0"/>
        <v>#REF!</v>
      </c>
      <c r="G26" s="16"/>
      <c r="H26" s="22"/>
      <c r="I26" s="23"/>
      <c r="J26" s="23"/>
    </row>
    <row r="27" spans="1:10" ht="15" customHeight="1" x14ac:dyDescent="0.2">
      <c r="A27" s="73">
        <v>6209</v>
      </c>
      <c r="B27" s="74" t="s">
        <v>59</v>
      </c>
      <c r="C27" s="74" t="s">
        <v>32</v>
      </c>
      <c r="D27" s="14">
        <v>228.08</v>
      </c>
      <c r="E27" s="14">
        <f t="shared" si="1"/>
        <v>14031.83</v>
      </c>
      <c r="F27" s="14" t="e">
        <f t="shared" si="0"/>
        <v>#REF!</v>
      </c>
      <c r="G27" s="16"/>
      <c r="H27" s="22"/>
      <c r="I27" s="23"/>
      <c r="J27" s="23"/>
    </row>
    <row r="28" spans="1:10" ht="15" customHeight="1" x14ac:dyDescent="0.2">
      <c r="A28" s="73">
        <v>719749</v>
      </c>
      <c r="B28" s="74" t="s">
        <v>60</v>
      </c>
      <c r="C28" s="74" t="s">
        <v>32</v>
      </c>
      <c r="D28" s="14">
        <v>228.59</v>
      </c>
      <c r="E28" s="76">
        <f t="shared" si="1"/>
        <v>14260.42</v>
      </c>
      <c r="F28" s="76" t="e">
        <f t="shared" si="0"/>
        <v>#REF!</v>
      </c>
      <c r="G28" s="16"/>
      <c r="H28" s="22"/>
      <c r="I28" s="23"/>
      <c r="J28" s="23"/>
    </row>
    <row r="29" spans="1:10" ht="15" customHeight="1" x14ac:dyDescent="0.2">
      <c r="A29" s="73">
        <v>719747</v>
      </c>
      <c r="B29" s="74" t="s">
        <v>61</v>
      </c>
      <c r="C29" s="74" t="s">
        <v>32</v>
      </c>
      <c r="D29" s="14">
        <v>202.01</v>
      </c>
      <c r="E29" s="76">
        <f t="shared" si="1"/>
        <v>14462.43</v>
      </c>
      <c r="F29" s="76" t="e">
        <f t="shared" si="0"/>
        <v>#REF!</v>
      </c>
      <c r="G29" s="16"/>
      <c r="H29" s="22"/>
      <c r="I29" s="23"/>
      <c r="J29" s="23"/>
    </row>
    <row r="30" spans="1:10" ht="15" customHeight="1" x14ac:dyDescent="0.2">
      <c r="A30" s="73">
        <v>6304</v>
      </c>
      <c r="B30" s="74" t="s">
        <v>62</v>
      </c>
      <c r="C30" s="74" t="s">
        <v>32</v>
      </c>
      <c r="D30" s="14">
        <v>338.69</v>
      </c>
      <c r="E30" s="14">
        <f t="shared" si="1"/>
        <v>14801.12</v>
      </c>
      <c r="F30" s="14" t="e">
        <f t="shared" si="0"/>
        <v>#REF!</v>
      </c>
      <c r="G30" s="16"/>
      <c r="H30" s="22"/>
      <c r="I30" s="23"/>
      <c r="J30" s="23"/>
    </row>
    <row r="31" spans="1:10" ht="15" customHeight="1" x14ac:dyDescent="0.2">
      <c r="A31" s="73">
        <v>25633</v>
      </c>
      <c r="B31" s="74" t="s">
        <v>63</v>
      </c>
      <c r="C31" s="74" t="s">
        <v>64</v>
      </c>
      <c r="D31" s="14">
        <v>262.3</v>
      </c>
      <c r="E31" s="14">
        <f t="shared" si="1"/>
        <v>15063.42</v>
      </c>
      <c r="F31" s="14" t="e">
        <f t="shared" si="0"/>
        <v>#REF!</v>
      </c>
      <c r="G31" s="16"/>
      <c r="H31" s="22"/>
      <c r="I31" s="23"/>
      <c r="J31" s="23"/>
    </row>
    <row r="32" spans="1:10" ht="15" customHeight="1" x14ac:dyDescent="0.2">
      <c r="A32" s="73">
        <v>271428</v>
      </c>
      <c r="B32" s="74" t="s">
        <v>65</v>
      </c>
      <c r="C32" s="74" t="s">
        <v>66</v>
      </c>
      <c r="D32" s="14">
        <v>1180</v>
      </c>
      <c r="E32" s="14">
        <f t="shared" si="1"/>
        <v>16243.42</v>
      </c>
      <c r="F32" s="14" t="e">
        <f t="shared" si="0"/>
        <v>#REF!</v>
      </c>
      <c r="G32" s="16"/>
      <c r="H32" s="22"/>
      <c r="I32" s="23"/>
      <c r="J32" s="23"/>
    </row>
    <row r="33" spans="1:10" ht="15" customHeight="1" x14ac:dyDescent="0.2">
      <c r="A33" s="73">
        <v>713946</v>
      </c>
      <c r="B33" s="74" t="s">
        <v>68</v>
      </c>
      <c r="C33" s="74" t="s">
        <v>32</v>
      </c>
      <c r="D33" s="14">
        <v>202.01</v>
      </c>
      <c r="E33" s="14">
        <f t="shared" si="1"/>
        <v>16445.43</v>
      </c>
      <c r="F33" s="14" t="e">
        <f t="shared" si="0"/>
        <v>#REF!</v>
      </c>
      <c r="G33" s="16"/>
      <c r="H33" s="22"/>
      <c r="I33" s="23"/>
      <c r="J33" s="23"/>
    </row>
    <row r="34" spans="1:10" ht="15" customHeight="1" x14ac:dyDescent="0.2">
      <c r="A34" s="73">
        <v>717337</v>
      </c>
      <c r="B34" s="74" t="s">
        <v>51</v>
      </c>
      <c r="C34" s="74" t="s">
        <v>32</v>
      </c>
      <c r="D34" s="14">
        <v>202.01</v>
      </c>
      <c r="E34" s="14">
        <f t="shared" si="1"/>
        <v>16647.439999999999</v>
      </c>
      <c r="F34" s="14" t="e">
        <f t="shared" si="0"/>
        <v>#REF!</v>
      </c>
      <c r="G34" s="16"/>
      <c r="H34" s="22"/>
      <c r="I34" s="23"/>
      <c r="J34" s="23"/>
    </row>
    <row r="35" spans="1:10" ht="15" customHeight="1" x14ac:dyDescent="0.2">
      <c r="A35" s="73">
        <v>719402</v>
      </c>
      <c r="B35" s="74" t="s">
        <v>69</v>
      </c>
      <c r="C35" s="74" t="s">
        <v>32</v>
      </c>
      <c r="D35" s="14">
        <v>202.01</v>
      </c>
      <c r="E35" s="14">
        <f t="shared" si="1"/>
        <v>16849.449999999997</v>
      </c>
      <c r="F35" s="14" t="e">
        <f t="shared" si="0"/>
        <v>#REF!</v>
      </c>
      <c r="G35" s="16"/>
      <c r="H35" s="22"/>
      <c r="I35" s="23"/>
      <c r="J35" s="23"/>
    </row>
    <row r="36" spans="1:10" ht="15" customHeight="1" x14ac:dyDescent="0.2">
      <c r="A36" s="73">
        <v>6212</v>
      </c>
      <c r="B36" s="74" t="s">
        <v>67</v>
      </c>
      <c r="C36" s="74" t="s">
        <v>32</v>
      </c>
      <c r="D36" s="14">
        <v>243.09</v>
      </c>
      <c r="E36" s="14">
        <f t="shared" si="1"/>
        <v>17092.539999999997</v>
      </c>
      <c r="F36" s="14" t="e">
        <f t="shared" si="0"/>
        <v>#REF!</v>
      </c>
      <c r="G36" s="16"/>
      <c r="H36" s="22"/>
      <c r="I36" s="23"/>
      <c r="J36" s="23"/>
    </row>
    <row r="37" spans="1:10" ht="15" customHeight="1" x14ac:dyDescent="0.2">
      <c r="A37" s="73">
        <v>12837</v>
      </c>
      <c r="B37" s="74" t="s">
        <v>70</v>
      </c>
      <c r="C37" s="74" t="s">
        <v>12</v>
      </c>
      <c r="D37" s="14">
        <v>280.02</v>
      </c>
      <c r="E37" s="14">
        <f t="shared" si="1"/>
        <v>17372.559999999998</v>
      </c>
      <c r="F37" s="14" t="e">
        <f t="shared" si="0"/>
        <v>#REF!</v>
      </c>
      <c r="G37" s="16"/>
      <c r="H37" s="22"/>
      <c r="I37" s="23"/>
      <c r="J37" s="23"/>
    </row>
    <row r="38" spans="1:10" ht="15" customHeight="1" x14ac:dyDescent="0.2">
      <c r="A38" s="73"/>
      <c r="B38" s="75" t="s">
        <v>53</v>
      </c>
      <c r="C38" s="75" t="s">
        <v>12</v>
      </c>
      <c r="D38" s="76">
        <f>143-88</f>
        <v>55</v>
      </c>
      <c r="E38" s="14">
        <f t="shared" si="1"/>
        <v>17427.559999999998</v>
      </c>
      <c r="F38" s="14" t="e">
        <f t="shared" si="0"/>
        <v>#REF!</v>
      </c>
      <c r="G38" s="16"/>
      <c r="H38" s="22"/>
      <c r="I38" s="23"/>
      <c r="J38" s="23"/>
    </row>
    <row r="39" spans="1:10" ht="15" customHeight="1" x14ac:dyDescent="0.2">
      <c r="A39" s="73">
        <v>129040</v>
      </c>
      <c r="B39" s="75" t="s">
        <v>52</v>
      </c>
      <c r="C39" s="75" t="s">
        <v>12</v>
      </c>
      <c r="D39" s="76">
        <v>227</v>
      </c>
      <c r="E39" s="14">
        <f t="shared" si="1"/>
        <v>17654.559999999998</v>
      </c>
      <c r="F39" s="14" t="e">
        <f t="shared" si="0"/>
        <v>#REF!</v>
      </c>
      <c r="G39" s="16"/>
      <c r="H39" s="22"/>
      <c r="I39" s="23"/>
      <c r="J39" s="23"/>
    </row>
    <row r="40" spans="1:10" ht="15" customHeight="1" x14ac:dyDescent="0.2">
      <c r="A40" s="73">
        <v>253</v>
      </c>
      <c r="B40" s="74" t="s">
        <v>77</v>
      </c>
      <c r="C40" s="74" t="s">
        <v>12</v>
      </c>
      <c r="D40" s="14">
        <v>616.01</v>
      </c>
      <c r="E40" s="14">
        <f t="shared" si="1"/>
        <v>18270.569999999996</v>
      </c>
      <c r="F40" s="14" t="e">
        <f t="shared" si="0"/>
        <v>#REF!</v>
      </c>
      <c r="G40" s="16"/>
      <c r="H40" s="22"/>
      <c r="I40" s="23"/>
      <c r="J40" s="23"/>
    </row>
    <row r="41" spans="1:10" ht="15" customHeight="1" x14ac:dyDescent="0.2">
      <c r="A41" s="73">
        <v>65</v>
      </c>
      <c r="B41" s="74" t="s">
        <v>57</v>
      </c>
      <c r="C41" s="74" t="s">
        <v>12</v>
      </c>
      <c r="D41" s="14">
        <v>812</v>
      </c>
      <c r="E41" s="14">
        <f t="shared" si="1"/>
        <v>19082.569999999996</v>
      </c>
      <c r="F41" s="14" t="e">
        <f t="shared" si="0"/>
        <v>#REF!</v>
      </c>
      <c r="G41" s="16"/>
      <c r="H41" s="22"/>
      <c r="I41" s="23"/>
      <c r="J41" s="23"/>
    </row>
    <row r="42" spans="1:10" ht="15" customHeight="1" x14ac:dyDescent="0.2">
      <c r="A42" s="73">
        <v>7</v>
      </c>
      <c r="B42" s="74" t="s">
        <v>58</v>
      </c>
      <c r="C42" s="74" t="s">
        <v>12</v>
      </c>
      <c r="D42" s="14">
        <v>406</v>
      </c>
      <c r="E42" s="14">
        <f t="shared" si="1"/>
        <v>19488.569999999996</v>
      </c>
      <c r="F42" s="14" t="e">
        <f t="shared" si="0"/>
        <v>#REF!</v>
      </c>
      <c r="G42" s="16"/>
      <c r="H42" s="22"/>
      <c r="I42" s="23"/>
      <c r="J42" s="23"/>
    </row>
    <row r="43" spans="1:10" ht="15" customHeight="1" x14ac:dyDescent="0.2">
      <c r="A43" s="73">
        <v>9</v>
      </c>
      <c r="B43" s="74" t="s">
        <v>78</v>
      </c>
      <c r="C43" s="74" t="s">
        <v>12</v>
      </c>
      <c r="D43" s="14">
        <v>406</v>
      </c>
      <c r="E43" s="14">
        <f t="shared" si="1"/>
        <v>19894.569999999996</v>
      </c>
      <c r="F43" s="14" t="e">
        <f t="shared" si="0"/>
        <v>#REF!</v>
      </c>
      <c r="G43" s="16"/>
      <c r="H43" s="22"/>
      <c r="I43" s="23"/>
      <c r="J43" s="23"/>
    </row>
    <row r="44" spans="1:10" ht="15" customHeight="1" x14ac:dyDescent="0.2">
      <c r="A44" s="73">
        <v>6</v>
      </c>
      <c r="B44" s="74" t="s">
        <v>73</v>
      </c>
      <c r="C44" s="74" t="s">
        <v>12</v>
      </c>
      <c r="D44" s="14">
        <v>406</v>
      </c>
      <c r="E44" s="14">
        <f t="shared" si="1"/>
        <v>20300.569999999996</v>
      </c>
      <c r="F44" s="14" t="e">
        <f t="shared" si="0"/>
        <v>#REF!</v>
      </c>
      <c r="G44" s="16"/>
      <c r="H44" s="22"/>
      <c r="I44" s="23"/>
      <c r="J44" s="23"/>
    </row>
    <row r="45" spans="1:10" ht="15" customHeight="1" x14ac:dyDescent="0.2">
      <c r="A45" s="73">
        <v>5</v>
      </c>
      <c r="B45" s="74" t="s">
        <v>74</v>
      </c>
      <c r="C45" s="74" t="s">
        <v>12</v>
      </c>
      <c r="D45" s="14">
        <v>406</v>
      </c>
      <c r="E45" s="14">
        <f t="shared" si="1"/>
        <v>20706.569999999996</v>
      </c>
      <c r="F45" s="14" t="e">
        <f t="shared" si="0"/>
        <v>#REF!</v>
      </c>
      <c r="G45" s="16"/>
      <c r="H45" s="22"/>
      <c r="I45" s="23"/>
      <c r="J45" s="23"/>
    </row>
    <row r="46" spans="1:10" ht="15" customHeight="1" x14ac:dyDescent="0.2">
      <c r="A46" s="73">
        <v>263</v>
      </c>
      <c r="B46" s="74" t="s">
        <v>71</v>
      </c>
      <c r="C46" s="74" t="s">
        <v>12</v>
      </c>
      <c r="D46" s="14">
        <v>224.02</v>
      </c>
      <c r="E46" s="14">
        <f t="shared" si="1"/>
        <v>20930.589999999997</v>
      </c>
      <c r="F46" s="14" t="e">
        <f t="shared" si="0"/>
        <v>#REF!</v>
      </c>
      <c r="G46" s="16"/>
      <c r="H46" s="22"/>
      <c r="I46" s="23"/>
      <c r="J46" s="23"/>
    </row>
    <row r="47" spans="1:10" ht="15" customHeight="1" x14ac:dyDescent="0.2">
      <c r="A47" s="73">
        <v>1180</v>
      </c>
      <c r="B47" s="74" t="s">
        <v>72</v>
      </c>
      <c r="C47" s="74" t="s">
        <v>12</v>
      </c>
      <c r="D47" s="14">
        <v>211.49</v>
      </c>
      <c r="E47" s="14">
        <f t="shared" si="1"/>
        <v>21142.079999999998</v>
      </c>
      <c r="F47" s="14" t="e">
        <f t="shared" si="0"/>
        <v>#REF!</v>
      </c>
      <c r="G47" s="16"/>
      <c r="H47" s="22"/>
      <c r="I47" s="23"/>
      <c r="J47" s="23"/>
    </row>
    <row r="48" spans="1:10" ht="15" customHeight="1" x14ac:dyDescent="0.2">
      <c r="A48" s="73">
        <v>2178</v>
      </c>
      <c r="B48" s="74" t="s">
        <v>76</v>
      </c>
      <c r="C48" s="74" t="s">
        <v>12</v>
      </c>
      <c r="D48" s="14">
        <v>290</v>
      </c>
      <c r="E48" s="14">
        <f t="shared" si="1"/>
        <v>21432.079999999998</v>
      </c>
      <c r="F48" s="14" t="e">
        <f t="shared" si="0"/>
        <v>#REF!</v>
      </c>
      <c r="G48" s="16"/>
      <c r="H48" s="22"/>
      <c r="I48" s="23"/>
      <c r="J48" s="23"/>
    </row>
    <row r="49" spans="1:10" ht="15" customHeight="1" x14ac:dyDescent="0.2">
      <c r="A49" s="73">
        <v>279</v>
      </c>
      <c r="B49" s="74" t="s">
        <v>75</v>
      </c>
      <c r="C49" s="74" t="s">
        <v>12</v>
      </c>
      <c r="D49" s="14">
        <v>432.01</v>
      </c>
      <c r="E49" s="14">
        <f t="shared" si="1"/>
        <v>21864.089999999997</v>
      </c>
      <c r="F49" s="14" t="e">
        <f t="shared" si="0"/>
        <v>#REF!</v>
      </c>
      <c r="G49" s="16"/>
      <c r="H49" s="22"/>
      <c r="I49" s="23"/>
      <c r="J49" s="23"/>
    </row>
    <row r="50" spans="1:10" ht="15" customHeight="1" x14ac:dyDescent="0.2">
      <c r="A50" s="73"/>
      <c r="B50" s="74" t="s">
        <v>56</v>
      </c>
      <c r="C50" s="74" t="s">
        <v>12</v>
      </c>
      <c r="D50" s="14">
        <v>400</v>
      </c>
      <c r="E50" s="14">
        <f t="shared" si="1"/>
        <v>22264.089999999997</v>
      </c>
      <c r="F50" s="14" t="e">
        <f t="shared" si="0"/>
        <v>#REF!</v>
      </c>
      <c r="G50" s="16"/>
      <c r="H50" s="22"/>
      <c r="I50" s="23"/>
      <c r="J50" s="23"/>
    </row>
    <row r="51" spans="1:10" ht="15" customHeight="1" x14ac:dyDescent="0.2">
      <c r="A51" s="73"/>
      <c r="B51" s="74" t="s">
        <v>55</v>
      </c>
      <c r="C51" s="74" t="s">
        <v>12</v>
      </c>
      <c r="D51" s="14">
        <v>119.99</v>
      </c>
      <c r="E51" s="14">
        <f t="shared" si="1"/>
        <v>22384.079999999998</v>
      </c>
      <c r="F51" s="14" t="e">
        <f t="shared" si="0"/>
        <v>#REF!</v>
      </c>
      <c r="G51" s="16"/>
      <c r="H51" s="22"/>
      <c r="I51" s="23"/>
      <c r="J51" s="23"/>
    </row>
    <row r="52" spans="1:10" ht="15" customHeight="1" x14ac:dyDescent="0.2">
      <c r="A52" s="73" t="s">
        <v>38</v>
      </c>
      <c r="B52" s="74" t="s">
        <v>39</v>
      </c>
      <c r="C52" s="74" t="s">
        <v>12</v>
      </c>
      <c r="D52" s="14">
        <v>580</v>
      </c>
      <c r="E52" s="14">
        <f t="shared" si="1"/>
        <v>22964.079999999998</v>
      </c>
      <c r="F52" s="14" t="e">
        <f t="shared" si="0"/>
        <v>#REF!</v>
      </c>
      <c r="G52" s="16"/>
      <c r="H52" s="22"/>
      <c r="I52" s="23"/>
      <c r="J52" s="23"/>
    </row>
    <row r="53" spans="1:10" ht="15" customHeight="1" x14ac:dyDescent="0.2">
      <c r="A53" s="73"/>
      <c r="B53" s="74"/>
      <c r="C53" s="74"/>
      <c r="D53" s="14"/>
      <c r="E53" s="14">
        <f t="shared" si="1"/>
        <v>22964.079999999998</v>
      </c>
      <c r="F53" s="14" t="e">
        <f t="shared" si="0"/>
        <v>#REF!</v>
      </c>
      <c r="G53" s="16"/>
      <c r="H53" s="22"/>
      <c r="I53" s="23"/>
      <c r="J53" s="23"/>
    </row>
    <row r="54" spans="1:10" ht="15" customHeight="1" x14ac:dyDescent="0.2">
      <c r="A54" s="73"/>
      <c r="B54" s="74"/>
      <c r="C54" s="74"/>
      <c r="D54" s="14"/>
      <c r="E54" s="14">
        <f t="shared" si="1"/>
        <v>22964.079999999998</v>
      </c>
      <c r="F54" s="14" t="e">
        <f t="shared" si="0"/>
        <v>#REF!</v>
      </c>
      <c r="G54" s="16"/>
      <c r="H54" s="22"/>
      <c r="I54" s="23"/>
      <c r="J54" s="23"/>
    </row>
    <row r="55" spans="1:10" ht="15" customHeight="1" x14ac:dyDescent="0.2">
      <c r="A55" s="73"/>
      <c r="B55" s="74"/>
      <c r="C55" s="74"/>
      <c r="D55" s="14"/>
      <c r="E55" s="14">
        <f t="shared" si="1"/>
        <v>22964.079999999998</v>
      </c>
      <c r="F55" s="14" t="e">
        <f t="shared" si="0"/>
        <v>#REF!</v>
      </c>
      <c r="G55" s="16"/>
      <c r="H55" s="22"/>
      <c r="I55" s="23"/>
      <c r="J55" s="23"/>
    </row>
    <row r="56" spans="1:10" ht="15" customHeight="1" x14ac:dyDescent="0.2">
      <c r="A56" s="73"/>
      <c r="B56" s="74"/>
      <c r="C56" s="74"/>
      <c r="D56" s="14"/>
      <c r="E56" s="14">
        <f t="shared" si="1"/>
        <v>22964.079999999998</v>
      </c>
      <c r="F56" s="14" t="e">
        <f t="shared" si="0"/>
        <v>#REF!</v>
      </c>
      <c r="G56" s="16"/>
      <c r="H56" s="22"/>
      <c r="I56" s="23"/>
      <c r="J56" s="23"/>
    </row>
    <row r="57" spans="1:10" ht="15" customHeight="1" x14ac:dyDescent="0.2">
      <c r="A57" s="73"/>
      <c r="B57" s="74"/>
      <c r="C57" s="74"/>
      <c r="D57" s="14"/>
      <c r="E57" s="14">
        <f t="shared" si="1"/>
        <v>22964.079999999998</v>
      </c>
      <c r="F57" s="14" t="e">
        <f t="shared" si="0"/>
        <v>#REF!</v>
      </c>
      <c r="G57" s="16"/>
      <c r="H57" s="22"/>
      <c r="I57" s="23"/>
      <c r="J57" s="23"/>
    </row>
    <row r="58" spans="1:10" ht="15" customHeight="1" x14ac:dyDescent="0.2">
      <c r="A58" s="73"/>
      <c r="B58" s="74"/>
      <c r="C58" s="74"/>
      <c r="D58" s="14"/>
      <c r="E58" s="14">
        <f t="shared" si="1"/>
        <v>22964.079999999998</v>
      </c>
      <c r="F58" s="14" t="e">
        <f t="shared" si="0"/>
        <v>#REF!</v>
      </c>
      <c r="G58" s="16"/>
      <c r="H58" s="22"/>
      <c r="I58" s="23"/>
      <c r="J58" s="23"/>
    </row>
    <row r="59" spans="1:10" ht="15" customHeight="1" x14ac:dyDescent="0.2">
      <c r="A59" s="73"/>
      <c r="B59" s="74"/>
      <c r="C59" s="74"/>
      <c r="D59" s="14"/>
      <c r="E59" s="14">
        <f t="shared" si="1"/>
        <v>22964.079999999998</v>
      </c>
      <c r="F59" s="14" t="e">
        <f t="shared" si="0"/>
        <v>#REF!</v>
      </c>
      <c r="G59" s="16"/>
      <c r="H59" s="22"/>
      <c r="I59" s="23"/>
      <c r="J59" s="23"/>
    </row>
    <row r="60" spans="1:10" ht="15" customHeight="1" x14ac:dyDescent="0.2">
      <c r="A60" s="73"/>
      <c r="B60" s="74"/>
      <c r="C60" s="74"/>
      <c r="D60" s="14"/>
      <c r="E60" s="14">
        <f t="shared" si="1"/>
        <v>22964.079999999998</v>
      </c>
      <c r="F60" s="14" t="e">
        <f t="shared" si="0"/>
        <v>#REF!</v>
      </c>
      <c r="G60" s="16"/>
      <c r="H60" s="22"/>
      <c r="I60" s="23"/>
      <c r="J60" s="23"/>
    </row>
    <row r="61" spans="1:10" ht="15" customHeight="1" x14ac:dyDescent="0.2">
      <c r="A61" s="73"/>
      <c r="B61" s="74"/>
      <c r="C61" s="74"/>
      <c r="D61" s="14"/>
      <c r="E61" s="14">
        <f t="shared" si="1"/>
        <v>22964.079999999998</v>
      </c>
      <c r="F61" s="14" t="e">
        <f t="shared" si="0"/>
        <v>#REF!</v>
      </c>
      <c r="G61" s="16"/>
      <c r="H61" s="22"/>
      <c r="I61" s="23"/>
      <c r="J61" s="23"/>
    </row>
    <row r="62" spans="1:10" ht="15" customHeight="1" x14ac:dyDescent="0.2">
      <c r="A62" s="73"/>
      <c r="B62" s="74"/>
      <c r="C62" s="74"/>
      <c r="D62" s="14"/>
      <c r="E62" s="14">
        <f t="shared" si="1"/>
        <v>22964.079999999998</v>
      </c>
      <c r="F62" s="14" t="e">
        <f t="shared" si="0"/>
        <v>#REF!</v>
      </c>
      <c r="G62" s="16"/>
      <c r="H62" s="22"/>
      <c r="I62" s="23"/>
      <c r="J62" s="23"/>
    </row>
    <row r="63" spans="1:10" ht="15" customHeight="1" x14ac:dyDescent="0.2">
      <c r="A63" s="73"/>
      <c r="B63" s="74"/>
      <c r="C63" s="74"/>
      <c r="D63" s="14"/>
      <c r="E63" s="14">
        <f t="shared" si="1"/>
        <v>22964.079999999998</v>
      </c>
      <c r="F63" s="14" t="e">
        <f t="shared" si="0"/>
        <v>#REF!</v>
      </c>
      <c r="G63" s="16"/>
      <c r="H63" s="22"/>
      <c r="I63" s="23"/>
      <c r="J63" s="23"/>
    </row>
    <row r="64" spans="1:10" ht="15" customHeight="1" x14ac:dyDescent="0.2">
      <c r="A64" s="73"/>
      <c r="B64" s="74"/>
      <c r="C64" s="74"/>
      <c r="D64" s="14"/>
      <c r="E64" s="14">
        <f t="shared" si="1"/>
        <v>22964.079999999998</v>
      </c>
      <c r="F64" s="14" t="e">
        <f t="shared" si="0"/>
        <v>#REF!</v>
      </c>
      <c r="G64" s="16"/>
      <c r="H64" s="22"/>
      <c r="I64" s="23"/>
      <c r="J64" s="23"/>
    </row>
    <row r="65" spans="1:10" ht="15" customHeight="1" x14ac:dyDescent="0.2">
      <c r="A65" s="73"/>
      <c r="B65" s="74"/>
      <c r="C65" s="74"/>
      <c r="D65" s="14"/>
      <c r="E65" s="14">
        <f t="shared" si="1"/>
        <v>22964.079999999998</v>
      </c>
      <c r="F65" s="14" t="e">
        <f t="shared" si="0"/>
        <v>#REF!</v>
      </c>
      <c r="G65" s="16"/>
      <c r="H65" s="22"/>
      <c r="I65" s="23"/>
      <c r="J65" s="23"/>
    </row>
    <row r="66" spans="1:10" ht="15" customHeight="1" x14ac:dyDescent="0.2">
      <c r="A66" s="73"/>
      <c r="B66" s="74"/>
      <c r="C66" s="74"/>
      <c r="D66" s="14"/>
      <c r="E66" s="14">
        <f t="shared" si="1"/>
        <v>22964.079999999998</v>
      </c>
      <c r="F66" s="14" t="e">
        <f t="shared" si="0"/>
        <v>#REF!</v>
      </c>
      <c r="G66" s="16"/>
      <c r="H66" s="22"/>
      <c r="I66" s="23"/>
      <c r="J66" s="23"/>
    </row>
    <row r="67" spans="1:10" ht="15" customHeight="1" x14ac:dyDescent="0.2">
      <c r="A67" s="73"/>
      <c r="B67" s="74"/>
      <c r="C67" s="74"/>
      <c r="D67" s="14"/>
      <c r="E67" s="14">
        <f t="shared" si="1"/>
        <v>22964.079999999998</v>
      </c>
      <c r="F67" s="14" t="e">
        <f t="shared" si="0"/>
        <v>#REF!</v>
      </c>
      <c r="G67" s="16"/>
      <c r="H67" s="22"/>
      <c r="I67" s="23"/>
      <c r="J67" s="23"/>
    </row>
    <row r="68" spans="1:10" ht="15" customHeight="1" x14ac:dyDescent="0.2">
      <c r="A68" s="73"/>
      <c r="B68" s="74"/>
      <c r="C68" s="74"/>
      <c r="D68" s="14"/>
      <c r="E68" s="14">
        <f t="shared" si="1"/>
        <v>22964.079999999998</v>
      </c>
      <c r="F68" s="14" t="e">
        <f t="shared" si="0"/>
        <v>#REF!</v>
      </c>
      <c r="G68" s="16"/>
      <c r="H68" s="22"/>
      <c r="I68" s="23"/>
      <c r="J68" s="23"/>
    </row>
    <row r="69" spans="1:10" ht="15" customHeight="1" x14ac:dyDescent="0.2">
      <c r="A69" s="73"/>
      <c r="B69" s="74"/>
      <c r="C69" s="74"/>
      <c r="D69" s="14"/>
      <c r="E69" s="14">
        <f t="shared" si="1"/>
        <v>22964.079999999998</v>
      </c>
      <c r="F69" s="14" t="e">
        <f t="shared" si="0"/>
        <v>#REF!</v>
      </c>
      <c r="G69" s="16"/>
      <c r="H69" s="22"/>
      <c r="I69" s="23"/>
      <c r="J69" s="23"/>
    </row>
    <row r="70" spans="1:10" ht="15" customHeight="1" x14ac:dyDescent="0.2">
      <c r="A70" s="73"/>
      <c r="B70" s="74"/>
      <c r="C70" s="74"/>
      <c r="D70" s="14"/>
      <c r="E70" s="14">
        <f t="shared" si="1"/>
        <v>22964.079999999998</v>
      </c>
      <c r="F70" s="14" t="e">
        <f t="shared" si="0"/>
        <v>#REF!</v>
      </c>
      <c r="G70" s="16"/>
      <c r="H70" s="22"/>
      <c r="I70" s="23"/>
      <c r="J70" s="23"/>
    </row>
    <row r="71" spans="1:10" ht="15" customHeight="1" x14ac:dyDescent="0.2">
      <c r="A71" s="73"/>
      <c r="B71" s="74"/>
      <c r="C71" s="74"/>
      <c r="D71" s="14"/>
      <c r="E71" s="14">
        <f t="shared" si="1"/>
        <v>22964.079999999998</v>
      </c>
      <c r="F71" s="14" t="e">
        <f t="shared" si="0"/>
        <v>#REF!</v>
      </c>
      <c r="G71" s="16"/>
      <c r="H71" s="22"/>
      <c r="I71" s="23"/>
      <c r="J71" s="23"/>
    </row>
    <row r="72" spans="1:10" ht="15" customHeight="1" x14ac:dyDescent="0.2">
      <c r="A72" s="73"/>
      <c r="B72" s="74"/>
      <c r="C72" s="74"/>
      <c r="D72" s="14"/>
      <c r="E72" s="14">
        <f t="shared" si="1"/>
        <v>22964.079999999998</v>
      </c>
      <c r="F72" s="14" t="e">
        <f t="shared" si="0"/>
        <v>#REF!</v>
      </c>
      <c r="G72" s="16"/>
      <c r="H72" s="22"/>
      <c r="I72" s="23"/>
      <c r="J72" s="23"/>
    </row>
    <row r="73" spans="1:10" ht="15" customHeight="1" x14ac:dyDescent="0.2">
      <c r="A73" s="73"/>
      <c r="B73" s="74"/>
      <c r="C73" s="74"/>
      <c r="D73" s="14"/>
      <c r="E73" s="14">
        <f t="shared" si="1"/>
        <v>22964.079999999998</v>
      </c>
      <c r="F73" s="14" t="e">
        <f t="shared" si="0"/>
        <v>#REF!</v>
      </c>
      <c r="G73" s="16"/>
      <c r="H73" s="22"/>
      <c r="I73" s="23"/>
      <c r="J73" s="23"/>
    </row>
    <row r="74" spans="1:10" ht="15" customHeight="1" x14ac:dyDescent="0.2">
      <c r="A74" s="73"/>
      <c r="B74" s="74"/>
      <c r="C74" s="74"/>
      <c r="D74" s="14"/>
      <c r="E74" s="14">
        <f t="shared" si="1"/>
        <v>22964.079999999998</v>
      </c>
      <c r="F74" s="14" t="e">
        <f t="shared" si="0"/>
        <v>#REF!</v>
      </c>
      <c r="G74" s="16"/>
      <c r="H74" s="22"/>
      <c r="I74" s="23"/>
      <c r="J74" s="23"/>
    </row>
    <row r="75" spans="1:10" ht="15" customHeight="1" x14ac:dyDescent="0.2">
      <c r="A75" s="73"/>
      <c r="B75" s="74"/>
      <c r="C75" s="74"/>
      <c r="D75" s="14"/>
      <c r="E75" s="14">
        <f t="shared" si="1"/>
        <v>22964.079999999998</v>
      </c>
      <c r="F75" s="14" t="e">
        <f t="shared" si="0"/>
        <v>#REF!</v>
      </c>
      <c r="G75" s="16"/>
      <c r="H75" s="22"/>
      <c r="I75" s="23"/>
      <c r="J75" s="23"/>
    </row>
    <row r="76" spans="1:10" ht="15" customHeight="1" x14ac:dyDescent="0.2">
      <c r="A76" s="73"/>
      <c r="B76" s="74"/>
      <c r="C76" s="74"/>
      <c r="D76" s="14"/>
      <c r="E76" s="14">
        <f t="shared" si="1"/>
        <v>22964.079999999998</v>
      </c>
      <c r="F76" s="14" t="e">
        <f t="shared" si="0"/>
        <v>#REF!</v>
      </c>
      <c r="G76" s="16"/>
      <c r="H76" s="22"/>
      <c r="I76" s="23"/>
      <c r="J76" s="23"/>
    </row>
    <row r="77" spans="1:10" ht="15" customHeight="1" x14ac:dyDescent="0.2">
      <c r="A77" s="73"/>
      <c r="B77" s="74"/>
      <c r="C77" s="74"/>
      <c r="D77" s="14"/>
      <c r="E77" s="14">
        <f t="shared" si="1"/>
        <v>22964.079999999998</v>
      </c>
      <c r="F77" s="14" t="e">
        <f t="shared" si="0"/>
        <v>#REF!</v>
      </c>
      <c r="G77" s="16"/>
      <c r="H77" s="22"/>
      <c r="I77" s="23"/>
      <c r="J77" s="23"/>
    </row>
    <row r="78" spans="1:10" ht="15" customHeight="1" x14ac:dyDescent="0.2">
      <c r="A78" s="73"/>
      <c r="B78" s="74"/>
      <c r="C78" s="74"/>
      <c r="D78" s="14"/>
      <c r="E78" s="14">
        <f t="shared" si="1"/>
        <v>22964.079999999998</v>
      </c>
      <c r="F78" s="14" t="e">
        <f t="shared" si="0"/>
        <v>#REF!</v>
      </c>
      <c r="G78" s="16"/>
      <c r="H78" s="22"/>
      <c r="I78" s="23"/>
      <c r="J78" s="23"/>
    </row>
    <row r="79" spans="1:10" ht="15" customHeight="1" x14ac:dyDescent="0.2">
      <c r="A79" s="73"/>
      <c r="B79" s="74"/>
      <c r="C79" s="74"/>
      <c r="D79" s="14"/>
      <c r="E79" s="14">
        <f t="shared" si="1"/>
        <v>22964.079999999998</v>
      </c>
      <c r="F79" s="14" t="e">
        <f t="shared" si="0"/>
        <v>#REF!</v>
      </c>
      <c r="G79" s="16"/>
      <c r="H79" s="22"/>
      <c r="I79" s="23"/>
      <c r="J79" s="23"/>
    </row>
    <row r="80" spans="1:10" ht="15" customHeight="1" x14ac:dyDescent="0.2">
      <c r="A80" s="73"/>
      <c r="B80" s="74"/>
      <c r="C80" s="74"/>
      <c r="D80" s="14"/>
      <c r="E80" s="14">
        <f t="shared" si="1"/>
        <v>22964.079999999998</v>
      </c>
      <c r="F80" s="14" t="e">
        <f t="shared" si="0"/>
        <v>#REF!</v>
      </c>
      <c r="G80" s="16"/>
      <c r="H80" s="22"/>
      <c r="I80" s="23"/>
      <c r="J80" s="23"/>
    </row>
    <row r="81" spans="1:10" ht="15" customHeight="1" x14ac:dyDescent="0.2">
      <c r="A81" s="73"/>
      <c r="B81" s="74"/>
      <c r="C81" s="74"/>
      <c r="D81" s="14"/>
      <c r="E81" s="14">
        <f t="shared" si="1"/>
        <v>22964.079999999998</v>
      </c>
      <c r="F81" s="14" t="e">
        <f t="shared" si="0"/>
        <v>#REF!</v>
      </c>
      <c r="G81" s="16"/>
      <c r="H81" s="22"/>
      <c r="I81" s="23"/>
      <c r="J81" s="23"/>
    </row>
    <row r="82" spans="1:10" ht="15" customHeight="1" x14ac:dyDescent="0.2">
      <c r="A82" s="73"/>
      <c r="B82" s="74"/>
      <c r="C82" s="74"/>
      <c r="D82" s="14"/>
      <c r="E82" s="14">
        <f t="shared" si="1"/>
        <v>22964.079999999998</v>
      </c>
      <c r="F82" s="14" t="e">
        <f t="shared" si="0"/>
        <v>#REF!</v>
      </c>
      <c r="G82" s="16"/>
      <c r="H82" s="22"/>
      <c r="I82" s="23"/>
      <c r="J82" s="23"/>
    </row>
    <row r="83" spans="1:10" ht="15" customHeight="1" x14ac:dyDescent="0.2">
      <c r="A83" s="73"/>
      <c r="B83" s="74"/>
      <c r="C83" s="74"/>
      <c r="D83" s="14"/>
      <c r="E83" s="14">
        <f t="shared" si="1"/>
        <v>22964.079999999998</v>
      </c>
      <c r="F83" s="14" t="e">
        <f t="shared" si="0"/>
        <v>#REF!</v>
      </c>
      <c r="G83" s="16"/>
      <c r="H83" s="22"/>
      <c r="I83" s="23"/>
      <c r="J83" s="23"/>
    </row>
    <row r="84" spans="1:10" ht="15" customHeight="1" x14ac:dyDescent="0.2">
      <c r="A84" s="73"/>
      <c r="B84" s="74"/>
      <c r="C84" s="74"/>
      <c r="D84" s="14"/>
      <c r="E84" s="14">
        <f t="shared" si="1"/>
        <v>22964.079999999998</v>
      </c>
      <c r="F84" s="14" t="e">
        <f t="shared" si="0"/>
        <v>#REF!</v>
      </c>
      <c r="G84" s="16"/>
      <c r="H84" s="22"/>
      <c r="I84" s="23"/>
      <c r="J84" s="23"/>
    </row>
    <row r="85" spans="1:10" ht="15" customHeight="1" x14ac:dyDescent="0.2">
      <c r="A85" s="73"/>
      <c r="B85" s="74"/>
      <c r="C85" s="74"/>
      <c r="D85" s="14"/>
      <c r="E85" s="14">
        <f t="shared" si="1"/>
        <v>22964.079999999998</v>
      </c>
      <c r="F85" s="14" t="e">
        <f t="shared" si="0"/>
        <v>#REF!</v>
      </c>
      <c r="G85" s="16"/>
      <c r="H85" s="22"/>
      <c r="I85" s="23"/>
      <c r="J85" s="23"/>
    </row>
    <row r="86" spans="1:10" ht="15" customHeight="1" x14ac:dyDescent="0.2">
      <c r="A86" s="73"/>
      <c r="B86" s="74"/>
      <c r="C86" s="74"/>
      <c r="D86" s="14"/>
      <c r="E86" s="14">
        <f t="shared" si="1"/>
        <v>22964.079999999998</v>
      </c>
      <c r="F86" s="14" t="e">
        <f t="shared" si="0"/>
        <v>#REF!</v>
      </c>
      <c r="G86" s="16"/>
      <c r="H86" s="22"/>
      <c r="I86" s="23"/>
      <c r="J86" s="23"/>
    </row>
    <row r="87" spans="1:10" ht="15" customHeight="1" x14ac:dyDescent="0.2">
      <c r="A87" s="73"/>
      <c r="B87" s="74"/>
      <c r="C87" s="74"/>
      <c r="D87" s="14"/>
      <c r="E87" s="14">
        <f t="shared" si="1"/>
        <v>22964.079999999998</v>
      </c>
      <c r="F87" s="14" t="e">
        <f t="shared" si="0"/>
        <v>#REF!</v>
      </c>
      <c r="G87" s="16"/>
      <c r="H87" s="22"/>
      <c r="I87" s="23"/>
      <c r="J87" s="23"/>
    </row>
    <row r="88" spans="1:10" ht="15" customHeight="1" x14ac:dyDescent="0.2">
      <c r="A88" s="73"/>
      <c r="B88" s="74"/>
      <c r="C88" s="74"/>
      <c r="D88" s="14"/>
      <c r="E88" s="14">
        <f t="shared" si="1"/>
        <v>22964.079999999998</v>
      </c>
      <c r="F88" s="14" t="e">
        <f t="shared" si="0"/>
        <v>#REF!</v>
      </c>
      <c r="G88" s="16"/>
      <c r="H88" s="22"/>
      <c r="I88" s="23"/>
      <c r="J88" s="23"/>
    </row>
    <row r="89" spans="1:10" ht="15" customHeight="1" x14ac:dyDescent="0.2">
      <c r="A89" s="73"/>
      <c r="B89" s="74"/>
      <c r="C89" s="74"/>
      <c r="D89" s="14"/>
      <c r="E89" s="14">
        <f t="shared" si="1"/>
        <v>22964.079999999998</v>
      </c>
      <c r="F89" s="14" t="e">
        <f t="shared" si="0"/>
        <v>#REF!</v>
      </c>
      <c r="G89" s="16"/>
      <c r="H89" s="22"/>
      <c r="I89" s="23"/>
      <c r="J89" s="23"/>
    </row>
    <row r="90" spans="1:10" ht="15" customHeight="1" x14ac:dyDescent="0.2">
      <c r="A90" s="73"/>
      <c r="B90" s="74"/>
      <c r="C90" s="74"/>
      <c r="D90" s="14"/>
      <c r="E90" s="14">
        <f t="shared" si="1"/>
        <v>22964.079999999998</v>
      </c>
      <c r="F90" s="14" t="e">
        <f t="shared" si="0"/>
        <v>#REF!</v>
      </c>
      <c r="G90" s="16"/>
      <c r="H90" s="22"/>
      <c r="I90" s="23"/>
      <c r="J90" s="23"/>
    </row>
    <row r="91" spans="1:10" ht="15" customHeight="1" x14ac:dyDescent="0.2">
      <c r="A91" s="73"/>
      <c r="B91" s="74"/>
      <c r="C91" s="74"/>
      <c r="D91" s="14"/>
      <c r="E91" s="14">
        <f t="shared" si="1"/>
        <v>22964.079999999998</v>
      </c>
      <c r="F91" s="14" t="e">
        <f t="shared" si="0"/>
        <v>#REF!</v>
      </c>
      <c r="G91" s="16"/>
      <c r="H91" s="22"/>
      <c r="I91" s="23"/>
      <c r="J91" s="23"/>
    </row>
    <row r="92" spans="1:10" ht="15" customHeight="1" x14ac:dyDescent="0.2">
      <c r="A92" s="73"/>
      <c r="B92" s="74"/>
      <c r="C92" s="74"/>
      <c r="D92" s="14"/>
      <c r="E92" s="14">
        <f t="shared" si="1"/>
        <v>22964.079999999998</v>
      </c>
      <c r="F92" s="14" t="e">
        <f t="shared" si="0"/>
        <v>#REF!</v>
      </c>
      <c r="G92" s="16"/>
      <c r="H92" s="22"/>
      <c r="I92" s="23"/>
      <c r="J92" s="23"/>
    </row>
    <row r="93" spans="1:10" ht="15" customHeight="1" x14ac:dyDescent="0.2">
      <c r="A93" s="73"/>
      <c r="B93" s="74"/>
      <c r="C93" s="74"/>
      <c r="D93" s="14"/>
      <c r="E93" s="14">
        <f t="shared" si="1"/>
        <v>22964.079999999998</v>
      </c>
      <c r="F93" s="14" t="e">
        <f t="shared" si="0"/>
        <v>#REF!</v>
      </c>
      <c r="G93" s="16"/>
      <c r="H93" s="22"/>
      <c r="I93" s="23"/>
      <c r="J93" s="23"/>
    </row>
    <row r="94" spans="1:10" ht="15" customHeight="1" x14ac:dyDescent="0.2">
      <c r="A94" s="73"/>
      <c r="B94" s="74"/>
      <c r="C94" s="74"/>
      <c r="D94" s="14"/>
      <c r="E94" s="14">
        <f t="shared" si="1"/>
        <v>22964.079999999998</v>
      </c>
      <c r="F94" s="14" t="e">
        <f t="shared" si="0"/>
        <v>#REF!</v>
      </c>
      <c r="G94" s="16"/>
      <c r="H94" s="22"/>
      <c r="I94" s="23"/>
      <c r="J94" s="23"/>
    </row>
    <row r="95" spans="1:10" ht="15" customHeight="1" x14ac:dyDescent="0.2">
      <c r="B95" s="56"/>
      <c r="C95" s="57"/>
      <c r="D95" s="28"/>
      <c r="E95" s="28">
        <f t="shared" si="1"/>
        <v>22964.079999999998</v>
      </c>
      <c r="F95" s="58" t="e">
        <f t="shared" si="0"/>
        <v>#REF!</v>
      </c>
      <c r="G95" s="16"/>
      <c r="H95" s="22"/>
      <c r="I95" s="23"/>
      <c r="J95" s="23"/>
    </row>
    <row r="96" spans="1:10" ht="15" customHeight="1" x14ac:dyDescent="0.2">
      <c r="B96" s="56"/>
      <c r="C96" s="57"/>
      <c r="D96" s="28"/>
      <c r="E96" s="28">
        <f t="shared" si="1"/>
        <v>22964.079999999998</v>
      </c>
      <c r="F96" s="58" t="e">
        <f t="shared" si="0"/>
        <v>#REF!</v>
      </c>
      <c r="G96" s="16"/>
      <c r="H96" s="22"/>
      <c r="I96" s="23"/>
      <c r="J96" s="23"/>
    </row>
    <row r="97" spans="2:10" ht="15" customHeight="1" x14ac:dyDescent="0.2">
      <c r="B97" s="12"/>
      <c r="C97" s="13"/>
      <c r="D97" s="14"/>
      <c r="E97" s="28">
        <f t="shared" si="1"/>
        <v>22964.079999999998</v>
      </c>
      <c r="F97" s="58" t="e">
        <f t="shared" si="0"/>
        <v>#REF!</v>
      </c>
      <c r="G97" s="16"/>
      <c r="H97" s="22"/>
      <c r="I97" s="23"/>
      <c r="J97" s="23"/>
    </row>
    <row r="98" spans="2:10" ht="15" customHeight="1" x14ac:dyDescent="0.2">
      <c r="B98" s="24"/>
      <c r="C98" s="25"/>
      <c r="D98" s="14"/>
      <c r="E98" s="28">
        <f t="shared" si="1"/>
        <v>22964.079999999998</v>
      </c>
      <c r="F98" s="58" t="e">
        <f t="shared" si="0"/>
        <v>#REF!</v>
      </c>
      <c r="G98" s="16"/>
      <c r="H98" s="26"/>
      <c r="I98" s="23"/>
      <c r="J98" s="23"/>
    </row>
    <row r="99" spans="2:10" ht="15" customHeight="1" x14ac:dyDescent="0.2">
      <c r="B99" s="24"/>
      <c r="C99" s="25"/>
      <c r="D99" s="14"/>
      <c r="E99" s="28">
        <f t="shared" si="1"/>
        <v>22964.079999999998</v>
      </c>
      <c r="F99" s="58" t="e">
        <f t="shared" si="0"/>
        <v>#REF!</v>
      </c>
      <c r="G99" s="16"/>
      <c r="H99" s="26"/>
      <c r="I99" s="23"/>
      <c r="J99" s="23"/>
    </row>
    <row r="100" spans="2:10" ht="15" customHeight="1" x14ac:dyDescent="0.2">
      <c r="B100" s="24"/>
      <c r="C100" s="25"/>
      <c r="D100" s="14"/>
      <c r="E100" s="28">
        <f t="shared" si="1"/>
        <v>22964.079999999998</v>
      </c>
      <c r="F100" s="58" t="e">
        <f t="shared" si="0"/>
        <v>#REF!</v>
      </c>
      <c r="G100" s="16"/>
      <c r="H100" s="26"/>
      <c r="I100" s="23"/>
      <c r="J100" s="23"/>
    </row>
    <row r="101" spans="2:10" ht="15" customHeight="1" x14ac:dyDescent="0.2">
      <c r="B101" s="24"/>
      <c r="C101" s="25"/>
      <c r="D101" s="14"/>
      <c r="E101" s="28">
        <f t="shared" si="1"/>
        <v>22964.079999999998</v>
      </c>
      <c r="F101" s="58" t="e">
        <f t="shared" si="0"/>
        <v>#REF!</v>
      </c>
      <c r="G101" s="16"/>
      <c r="H101" s="26"/>
      <c r="I101" s="23"/>
      <c r="J101" s="23"/>
    </row>
    <row r="102" spans="2:10" ht="15" customHeight="1" x14ac:dyDescent="0.2">
      <c r="B102" s="24"/>
      <c r="C102" s="25"/>
      <c r="D102" s="14"/>
      <c r="E102" s="28">
        <f t="shared" si="1"/>
        <v>22964.079999999998</v>
      </c>
      <c r="F102" s="58" t="e">
        <f t="shared" si="0"/>
        <v>#REF!</v>
      </c>
      <c r="G102" s="16"/>
      <c r="H102" s="26"/>
      <c r="I102" s="23"/>
      <c r="J102" s="23"/>
    </row>
    <row r="103" spans="2:10" ht="15" customHeight="1" x14ac:dyDescent="0.2">
      <c r="B103" s="24"/>
      <c r="C103" s="25"/>
      <c r="D103" s="14"/>
      <c r="E103" s="28">
        <f t="shared" si="1"/>
        <v>22964.079999999998</v>
      </c>
      <c r="F103" s="58" t="e">
        <f t="shared" si="0"/>
        <v>#REF!</v>
      </c>
      <c r="G103" s="16"/>
      <c r="H103" s="26"/>
      <c r="I103" s="23"/>
      <c r="J103" s="23"/>
    </row>
    <row r="104" spans="2:10" ht="15" customHeight="1" x14ac:dyDescent="0.2">
      <c r="B104" s="24"/>
      <c r="C104" s="25"/>
      <c r="D104" s="14"/>
      <c r="E104" s="28">
        <f t="shared" si="1"/>
        <v>22964.079999999998</v>
      </c>
      <c r="F104" s="58" t="e">
        <f t="shared" si="0"/>
        <v>#REF!</v>
      </c>
      <c r="G104" s="16"/>
      <c r="H104" s="26"/>
      <c r="I104" s="23"/>
      <c r="J104" s="23"/>
    </row>
    <row r="105" spans="2:10" ht="15" customHeight="1" x14ac:dyDescent="0.2">
      <c r="B105" s="27"/>
      <c r="C105" s="16"/>
      <c r="D105" s="9" t="s">
        <v>6</v>
      </c>
      <c r="E105" s="28">
        <f>E104</f>
        <v>22964.079999999998</v>
      </c>
      <c r="F105" s="9" t="e">
        <f>F104</f>
        <v>#REF!</v>
      </c>
      <c r="G105" s="16"/>
      <c r="H105" s="27"/>
      <c r="I105" s="16"/>
      <c r="J105" s="9"/>
    </row>
    <row r="106" spans="2:10" ht="15" customHeight="1" x14ac:dyDescent="0.2">
      <c r="B106" s="27"/>
      <c r="C106" s="16"/>
      <c r="D106" s="9"/>
      <c r="E106" s="9">
        <v>10000</v>
      </c>
      <c r="F106" s="9"/>
      <c r="G106" s="16"/>
      <c r="H106" s="16"/>
      <c r="I106" s="16"/>
      <c r="J106" s="9"/>
    </row>
    <row r="107" spans="2:10" ht="15" customHeight="1" thickBot="1" x14ac:dyDescent="0.25">
      <c r="B107" s="27"/>
      <c r="D107" s="29"/>
      <c r="E107" s="30"/>
      <c r="F107" s="31"/>
      <c r="G107" s="16"/>
      <c r="H107" s="31"/>
      <c r="I107" s="31"/>
      <c r="J107" s="16"/>
    </row>
    <row r="108" spans="2:10" x14ac:dyDescent="0.2">
      <c r="B108" s="27"/>
      <c r="D108" s="9" t="s">
        <v>7</v>
      </c>
      <c r="E108" s="9">
        <f>E105</f>
        <v>22964.079999999998</v>
      </c>
      <c r="F108" s="32" t="e">
        <f>F105-E106</f>
        <v>#REF!</v>
      </c>
      <c r="G108" s="33" t="s">
        <v>8</v>
      </c>
      <c r="H108" s="16"/>
      <c r="I108" s="16"/>
      <c r="J108" s="9"/>
    </row>
    <row r="109" spans="2:10" x14ac:dyDescent="0.2">
      <c r="D109" s="9"/>
      <c r="E109" s="16"/>
      <c r="F109" s="16"/>
      <c r="G109" s="16"/>
      <c r="H109" s="16"/>
      <c r="I109" s="16"/>
      <c r="J109" s="16"/>
    </row>
    <row r="110" spans="2:10" x14ac:dyDescent="0.2">
      <c r="D110" s="9"/>
      <c r="E110" s="16"/>
      <c r="F110" s="16"/>
      <c r="G110" s="16"/>
      <c r="H110" s="16"/>
      <c r="I110" s="16"/>
      <c r="J110" s="9"/>
    </row>
    <row r="111" spans="2:10" x14ac:dyDescent="0.2">
      <c r="D111" s="9"/>
      <c r="E111" s="16"/>
      <c r="F111" s="16"/>
      <c r="G111" s="16"/>
      <c r="H111" s="16"/>
      <c r="I111" s="16"/>
      <c r="J111" s="16"/>
    </row>
    <row r="112" spans="2:10" x14ac:dyDescent="0.2">
      <c r="D112" s="9"/>
      <c r="E112" s="16"/>
      <c r="F112" s="16"/>
      <c r="G112" s="16"/>
      <c r="H112" s="16"/>
      <c r="I112" s="16"/>
      <c r="J112" s="16"/>
    </row>
    <row r="113" spans="4:10" x14ac:dyDescent="0.2">
      <c r="D113" s="9"/>
      <c r="E113" s="16"/>
      <c r="F113" s="16"/>
      <c r="G113" s="16"/>
      <c r="H113" s="16"/>
      <c r="I113" s="16"/>
      <c r="J113" s="16"/>
    </row>
    <row r="114" spans="4:10" x14ac:dyDescent="0.2">
      <c r="D114" s="9"/>
      <c r="E114" s="16"/>
      <c r="F114" s="16"/>
      <c r="G114" s="16"/>
      <c r="H114" s="16"/>
      <c r="I114" s="16"/>
      <c r="J114" s="16"/>
    </row>
    <row r="115" spans="4:10" x14ac:dyDescent="0.2">
      <c r="D115" s="9"/>
      <c r="E115" s="16"/>
      <c r="F115" s="16"/>
      <c r="G115" s="16"/>
      <c r="H115" s="16"/>
      <c r="I115" s="16"/>
      <c r="J115" s="16"/>
    </row>
    <row r="116" spans="4:10" x14ac:dyDescent="0.2">
      <c r="D116" s="9"/>
      <c r="E116" s="16"/>
      <c r="F116" s="16"/>
      <c r="G116" s="16"/>
      <c r="H116" s="16"/>
      <c r="I116" s="16"/>
      <c r="J116" s="16"/>
    </row>
    <row r="117" spans="4:10" x14ac:dyDescent="0.2">
      <c r="D117" s="9"/>
      <c r="E117" s="16"/>
      <c r="F117" s="16"/>
      <c r="G117" s="16"/>
      <c r="H117" s="16"/>
      <c r="I117" s="16"/>
      <c r="J117" s="16"/>
    </row>
    <row r="118" spans="4:10" x14ac:dyDescent="0.2">
      <c r="D118" s="9"/>
      <c r="E118" s="16"/>
      <c r="F118" s="16"/>
      <c r="G118" s="16"/>
      <c r="H118" s="16"/>
      <c r="I118" s="16"/>
      <c r="J118" s="16"/>
    </row>
    <row r="119" spans="4:10" x14ac:dyDescent="0.2">
      <c r="D119" s="9"/>
      <c r="E119" s="16"/>
      <c r="F119" s="16"/>
      <c r="G119" s="16"/>
      <c r="H119" s="16"/>
      <c r="I119" s="16"/>
      <c r="J119" s="16"/>
    </row>
    <row r="120" spans="4:10" x14ac:dyDescent="0.2">
      <c r="D120" s="9"/>
      <c r="E120" s="16"/>
      <c r="F120" s="16"/>
      <c r="G120" s="16"/>
      <c r="H120" s="16"/>
      <c r="I120" s="16"/>
      <c r="J120" s="16"/>
    </row>
    <row r="121" spans="4:10" x14ac:dyDescent="0.2">
      <c r="D121" s="9"/>
      <c r="E121" s="16"/>
      <c r="F121" s="16"/>
      <c r="G121" s="16"/>
      <c r="H121" s="16"/>
      <c r="I121" s="16"/>
      <c r="J121" s="16"/>
    </row>
    <row r="122" spans="4:10" x14ac:dyDescent="0.2">
      <c r="D122" s="9"/>
      <c r="E122" s="16"/>
      <c r="F122" s="16"/>
      <c r="G122" s="16"/>
      <c r="H122" s="16"/>
      <c r="I122" s="16"/>
      <c r="J122" s="16"/>
    </row>
    <row r="123" spans="4:10" x14ac:dyDescent="0.2">
      <c r="D123" s="9"/>
    </row>
    <row r="124" spans="4:10" x14ac:dyDescent="0.2">
      <c r="D124" s="9"/>
    </row>
    <row r="125" spans="4:10" x14ac:dyDescent="0.2">
      <c r="D125" s="9"/>
    </row>
    <row r="126" spans="4:10" x14ac:dyDescent="0.2">
      <c r="D126" s="9"/>
    </row>
    <row r="127" spans="4:10" x14ac:dyDescent="0.2">
      <c r="D127" s="9"/>
    </row>
    <row r="128" spans="4:10" x14ac:dyDescent="0.2">
      <c r="D128" s="9"/>
    </row>
    <row r="129" spans="4:4" x14ac:dyDescent="0.2">
      <c r="D129" s="9"/>
    </row>
    <row r="130" spans="4:4" x14ac:dyDescent="0.2">
      <c r="D130" s="9"/>
    </row>
    <row r="131" spans="4:4" x14ac:dyDescent="0.2">
      <c r="D131" s="9"/>
    </row>
    <row r="132" spans="4:4" x14ac:dyDescent="0.2">
      <c r="D132" s="9"/>
    </row>
    <row r="133" spans="4:4" x14ac:dyDescent="0.2">
      <c r="D133" s="9"/>
    </row>
    <row r="134" spans="4:4" x14ac:dyDescent="0.2">
      <c r="D134" s="9"/>
    </row>
    <row r="135" spans="4:4" x14ac:dyDescent="0.2">
      <c r="D135" s="9"/>
    </row>
    <row r="136" spans="4:4" x14ac:dyDescent="0.2">
      <c r="D136" s="9"/>
    </row>
    <row r="137" spans="4:4" x14ac:dyDescent="0.2">
      <c r="D137" s="9"/>
    </row>
    <row r="138" spans="4:4" x14ac:dyDescent="0.2">
      <c r="D138" s="9"/>
    </row>
    <row r="139" spans="4:4" x14ac:dyDescent="0.2">
      <c r="D139" s="9"/>
    </row>
    <row r="140" spans="4:4" x14ac:dyDescent="0.2">
      <c r="D140" s="9"/>
    </row>
    <row r="141" spans="4:4" x14ac:dyDescent="0.2">
      <c r="D141" s="9"/>
    </row>
    <row r="142" spans="4:4" x14ac:dyDescent="0.2">
      <c r="D142" s="16"/>
    </row>
    <row r="143" spans="4:4" x14ac:dyDescent="0.2">
      <c r="D143" s="16"/>
    </row>
    <row r="144" spans="4:4" x14ac:dyDescent="0.2">
      <c r="D144" s="16"/>
    </row>
    <row r="145" spans="4:4" x14ac:dyDescent="0.2">
      <c r="D145" s="16"/>
    </row>
    <row r="146" spans="4:4" x14ac:dyDescent="0.2">
      <c r="D146" s="16"/>
    </row>
    <row r="147" spans="4:4" x14ac:dyDescent="0.2">
      <c r="D147" s="16"/>
    </row>
    <row r="148" spans="4:4" x14ac:dyDescent="0.2">
      <c r="D148" s="16"/>
    </row>
    <row r="149" spans="4:4" x14ac:dyDescent="0.2">
      <c r="D149" s="16"/>
    </row>
    <row r="150" spans="4:4" x14ac:dyDescent="0.2">
      <c r="D150" s="16"/>
    </row>
    <row r="151" spans="4:4" x14ac:dyDescent="0.2">
      <c r="D151" s="16"/>
    </row>
    <row r="152" spans="4:4" x14ac:dyDescent="0.2">
      <c r="D152" s="16"/>
    </row>
  </sheetData>
  <sortState ref="A19:D52">
    <sortCondition ref="B19:B52"/>
  </sortState>
  <mergeCells count="2">
    <mergeCell ref="C1:E1"/>
    <mergeCell ref="C2:E2"/>
  </mergeCells>
  <pageMargins left="0.7" right="0.7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 18</vt:lpstr>
      <vt:lpstr>15,000</vt:lpstr>
      <vt:lpstr>FEB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cqqcontabilidad</cp:lastModifiedBy>
  <cp:lastPrinted>2018-02-14T20:43:42Z</cp:lastPrinted>
  <dcterms:created xsi:type="dcterms:W3CDTF">2018-01-09T23:49:15Z</dcterms:created>
  <dcterms:modified xsi:type="dcterms:W3CDTF">2018-03-05T23:18:13Z</dcterms:modified>
</cp:coreProperties>
</file>