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ENE" sheetId="3" r:id="rId1"/>
    <sheet name="FEB" sheetId="5" r:id="rId2"/>
  </sheets>
  <definedNames>
    <definedName name="_xlnm._FilterDatabase" localSheetId="0" hidden="1">ENE!$A$6:$P$594</definedName>
    <definedName name="_xlnm._FilterDatabase" localSheetId="1" hidden="1">FEB!$A$6:$L$559</definedName>
  </definedNames>
  <calcPr calcId="125725"/>
</workbook>
</file>

<file path=xl/calcChain.xml><?xml version="1.0" encoding="utf-8"?>
<calcChain xmlns="http://schemas.openxmlformats.org/spreadsheetml/2006/main">
  <c r="J9" i="3"/>
  <c r="J8"/>
  <c r="J7"/>
  <c r="I597"/>
  <c r="J207" l="1"/>
  <c r="J469" l="1"/>
  <c r="J470"/>
  <c r="J471"/>
  <c r="J573"/>
  <c r="J493"/>
  <c r="J569" i="5" l="1"/>
  <c r="J559"/>
  <c r="K555"/>
  <c r="J8"/>
  <c r="J9"/>
  <c r="J10"/>
  <c r="J11"/>
  <c r="J12"/>
  <c r="J13"/>
  <c r="J14"/>
  <c r="J15"/>
  <c r="J16"/>
  <c r="J17"/>
  <c r="J18"/>
  <c r="J19"/>
  <c r="J20"/>
  <c r="J22"/>
  <c r="J23"/>
  <c r="J24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4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40"/>
  <c r="J441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2"/>
  <c r="J533"/>
  <c r="J534"/>
  <c r="J535"/>
  <c r="J536"/>
  <c r="J537"/>
  <c r="J538"/>
  <c r="J539"/>
  <c r="J540"/>
  <c r="J541"/>
  <c r="J542"/>
  <c r="J545"/>
  <c r="J546"/>
  <c r="J547"/>
  <c r="J548"/>
  <c r="J549"/>
  <c r="J550"/>
  <c r="J551"/>
  <c r="J552"/>
  <c r="J553"/>
  <c r="J554"/>
  <c r="J7"/>
  <c r="J556"/>
  <c r="I543"/>
  <c r="J543" s="1"/>
  <c r="I544"/>
  <c r="J544" s="1"/>
  <c r="I385"/>
  <c r="J385" s="1"/>
  <c r="I383"/>
  <c r="J383" s="1"/>
  <c r="I132"/>
  <c r="J132" s="1"/>
  <c r="I25"/>
  <c r="J25" s="1"/>
  <c r="I21"/>
  <c r="J21" s="1"/>
  <c r="G394"/>
  <c r="G352"/>
  <c r="G349"/>
  <c r="G336"/>
  <c r="G327"/>
  <c r="G318"/>
  <c r="G166"/>
  <c r="I531"/>
  <c r="J531" s="1"/>
  <c r="I442"/>
  <c r="J442" s="1"/>
  <c r="I439"/>
  <c r="J439" s="1"/>
  <c r="I474"/>
  <c r="J474" s="1"/>
  <c r="J555" l="1"/>
  <c r="I555"/>
  <c r="K596" i="3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4"/>
  <c r="J575"/>
  <c r="J576"/>
  <c r="J577"/>
  <c r="J578"/>
  <c r="J579"/>
  <c r="J583"/>
  <c r="J585"/>
  <c r="J586"/>
  <c r="J587"/>
  <c r="J588"/>
  <c r="J589"/>
  <c r="J590"/>
  <c r="J591"/>
  <c r="J592"/>
  <c r="J593"/>
  <c r="J594"/>
  <c r="J10"/>
  <c r="I557" i="5" l="1"/>
  <c r="J557"/>
  <c r="I581" i="3" l="1"/>
  <c r="I580"/>
  <c r="I596" s="1"/>
  <c r="I582"/>
  <c r="J582" s="1"/>
  <c r="I584"/>
  <c r="J584" s="1"/>
  <c r="I598" l="1"/>
  <c r="J581"/>
  <c r="J580"/>
  <c r="J596" l="1"/>
</calcChain>
</file>

<file path=xl/sharedStrings.xml><?xml version="1.0" encoding="utf-8"?>
<sst xmlns="http://schemas.openxmlformats.org/spreadsheetml/2006/main" count="8081" uniqueCount="4016">
  <si>
    <t>Cuenta  324-004              IVA ACREDITABLE</t>
  </si>
  <si>
    <t>D     30</t>
  </si>
  <si>
    <t>0594-TCN17</t>
  </si>
  <si>
    <t>XA06001-0010723</t>
  </si>
  <si>
    <t>D     60</t>
  </si>
  <si>
    <t>0595-TCN17</t>
  </si>
  <si>
    <t>XA06001-0010724</t>
  </si>
  <si>
    <t>D     90</t>
  </si>
  <si>
    <t>0597-TCN17</t>
  </si>
  <si>
    <t>XA06001-0010726</t>
  </si>
  <si>
    <t>D    113</t>
  </si>
  <si>
    <t>0598-TCN17</t>
  </si>
  <si>
    <t>XA06001-0010727</t>
  </si>
  <si>
    <t>D    125</t>
  </si>
  <si>
    <t>0599-TCN17</t>
  </si>
  <si>
    <t>XA06001-0010728</t>
  </si>
  <si>
    <t>D    152</t>
  </si>
  <si>
    <t>0600-TCN17</t>
  </si>
  <si>
    <t>XA06001-0010729</t>
  </si>
  <si>
    <t>D    161</t>
  </si>
  <si>
    <t>0601-TCN17</t>
  </si>
  <si>
    <t>XA06001-0010730</t>
  </si>
  <si>
    <t>D    162</t>
  </si>
  <si>
    <t>0602-TCN17</t>
  </si>
  <si>
    <t>XA06001-0010731</t>
  </si>
  <si>
    <t>D    171</t>
  </si>
  <si>
    <t>0603-TCN17</t>
  </si>
  <si>
    <t>XA06001-0010732</t>
  </si>
  <si>
    <t>D    203</t>
  </si>
  <si>
    <t>0604-TCN17</t>
  </si>
  <si>
    <t>XA06001-0010733</t>
  </si>
  <si>
    <t>D    206</t>
  </si>
  <si>
    <t>0605-TCN17</t>
  </si>
  <si>
    <t>XA06001-0010734</t>
  </si>
  <si>
    <t>D    207</t>
  </si>
  <si>
    <t>0607-TCN17</t>
  </si>
  <si>
    <t>XA06001-0010735</t>
  </si>
  <si>
    <t>D    225</t>
  </si>
  <si>
    <t>0606-TCN17</t>
  </si>
  <si>
    <t>XA06001-0010736</t>
  </si>
  <si>
    <t>D    275</t>
  </si>
  <si>
    <t>0608-TCN17</t>
  </si>
  <si>
    <t>XA06001-0010737</t>
  </si>
  <si>
    <t>D    288</t>
  </si>
  <si>
    <t>0609-TCN17</t>
  </si>
  <si>
    <t>XA06001-0010738</t>
  </si>
  <si>
    <t>D    292</t>
  </si>
  <si>
    <t>0610-TCN17</t>
  </si>
  <si>
    <t>XA06001-0010739</t>
  </si>
  <si>
    <t>1300-TCN16</t>
  </si>
  <si>
    <t>D    306</t>
  </si>
  <si>
    <t>XA06001-0010741</t>
  </si>
  <si>
    <t>D    380</t>
  </si>
  <si>
    <t>0611-TCN17</t>
  </si>
  <si>
    <t>XA06001-0010742</t>
  </si>
  <si>
    <t>TOYOMOTORS DE  IRAPUATO S  DE  RL D</t>
  </si>
  <si>
    <t>D    415</t>
  </si>
  <si>
    <t>0615-TCN17</t>
  </si>
  <si>
    <t>XA06001-0010746</t>
  </si>
  <si>
    <t>D    555</t>
  </si>
  <si>
    <t>0618-TCN17</t>
  </si>
  <si>
    <t>XA06001-0010749</t>
  </si>
  <si>
    <t>D    559</t>
  </si>
  <si>
    <t>0619-TCN17</t>
  </si>
  <si>
    <t>XA06001-0010750</t>
  </si>
  <si>
    <t>D    570</t>
  </si>
  <si>
    <t>0620-TCN17</t>
  </si>
  <si>
    <t>XA06001-0010751</t>
  </si>
  <si>
    <t>D    596</t>
  </si>
  <si>
    <t>0621-TCN17</t>
  </si>
  <si>
    <t>XA06001-0010752</t>
  </si>
  <si>
    <t>D    707</t>
  </si>
  <si>
    <t>0654-TCN17</t>
  </si>
  <si>
    <t>XA06001-0010753</t>
  </si>
  <si>
    <t>D    709</t>
  </si>
  <si>
    <t>0629-TCN17</t>
  </si>
  <si>
    <t>XA06001-0010754</t>
  </si>
  <si>
    <t>D    733</t>
  </si>
  <si>
    <t>0639-TCN17</t>
  </si>
  <si>
    <t>XA06001-0010755</t>
  </si>
  <si>
    <t>D    769</t>
  </si>
  <si>
    <t>0622-TCN17</t>
  </si>
  <si>
    <t>XA06001-0010756</t>
  </si>
  <si>
    <t>D    770</t>
  </si>
  <si>
    <t>0623-TCN17</t>
  </si>
  <si>
    <t>XA06001-0010757</t>
  </si>
  <si>
    <t>0624-TCN17</t>
  </si>
  <si>
    <t>D    772</t>
  </si>
  <si>
    <t>0625-TCN17</t>
  </si>
  <si>
    <t>XA06001-0010759</t>
  </si>
  <si>
    <t>0626-TCN17</t>
  </si>
  <si>
    <t>D    774</t>
  </si>
  <si>
    <t>0627-TCN17</t>
  </si>
  <si>
    <t>XA06001-0010761</t>
  </si>
  <si>
    <t>0628-TCN17</t>
  </si>
  <si>
    <t>0630-TCN17</t>
  </si>
  <si>
    <t>D    777</t>
  </si>
  <si>
    <t>0631-TCN17</t>
  </si>
  <si>
    <t>XA06001-0010764</t>
  </si>
  <si>
    <t>0656-TCN17</t>
  </si>
  <si>
    <t>D    787</t>
  </si>
  <si>
    <t>0658-TCN17</t>
  </si>
  <si>
    <t>XA06001-0010766</t>
  </si>
  <si>
    <t>D    789</t>
  </si>
  <si>
    <t>0655-TCN17</t>
  </si>
  <si>
    <t>XA06001-0010767</t>
  </si>
  <si>
    <t>D    797</t>
  </si>
  <si>
    <t>0632-TCN17</t>
  </si>
  <si>
    <t>XA06001-0010768</t>
  </si>
  <si>
    <t>0659-TCN17</t>
  </si>
  <si>
    <t>D    811</t>
  </si>
  <si>
    <t>XA06001-0010770</t>
  </si>
  <si>
    <t>D    812</t>
  </si>
  <si>
    <t>0633-TCN17</t>
  </si>
  <si>
    <t>XA06001-0010771</t>
  </si>
  <si>
    <t>D    813</t>
  </si>
  <si>
    <t>0634-TCN17</t>
  </si>
  <si>
    <t>XA06001-0010772</t>
  </si>
  <si>
    <t>D    814</t>
  </si>
  <si>
    <t>0635-TCN17</t>
  </si>
  <si>
    <t>XA06001-0010773</t>
  </si>
  <si>
    <t>D    816</t>
  </si>
  <si>
    <t>0636-TCN17</t>
  </si>
  <si>
    <t>XA06001-0010774</t>
  </si>
  <si>
    <t>D    817</t>
  </si>
  <si>
    <t>0637-TCN17</t>
  </si>
  <si>
    <t>XA06001-0010775</t>
  </si>
  <si>
    <t>D    908</t>
  </si>
  <si>
    <t>0660-TCN17</t>
  </si>
  <si>
    <t>XA06001-0010776</t>
  </si>
  <si>
    <t>D    945</t>
  </si>
  <si>
    <t>0661-TCN17</t>
  </si>
  <si>
    <t>XA06001-0010777</t>
  </si>
  <si>
    <t>D    946</t>
  </si>
  <si>
    <t>0646-TCN17</t>
  </si>
  <si>
    <t>XA06001-0010778</t>
  </si>
  <si>
    <t>0638-TCN17</t>
  </si>
  <si>
    <t>D  1,017</t>
  </si>
  <si>
    <t>0640-TCN17</t>
  </si>
  <si>
    <t>XA06001-0010780</t>
  </si>
  <si>
    <t>D  1,019</t>
  </si>
  <si>
    <t>0641-TCN17</t>
  </si>
  <si>
    <t>XA06001-0010781</t>
  </si>
  <si>
    <t>D  1,039</t>
  </si>
  <si>
    <t>XA12001-P016811</t>
  </si>
  <si>
    <t>D  1,067</t>
  </si>
  <si>
    <t>0650-TCN17</t>
  </si>
  <si>
    <t>XA06001-0010782</t>
  </si>
  <si>
    <t>D  1,089</t>
  </si>
  <si>
    <t>0662-TCN17</t>
  </si>
  <si>
    <t>XA06001-0010783</t>
  </si>
  <si>
    <t>D  1,105</t>
  </si>
  <si>
    <t>0663-TCN17</t>
  </si>
  <si>
    <t>XA06001-0010784</t>
  </si>
  <si>
    <t>D  1,153</t>
  </si>
  <si>
    <t>0664-TCN17</t>
  </si>
  <si>
    <t>XA06001-0010785</t>
  </si>
  <si>
    <t>0642-TCN17</t>
  </si>
  <si>
    <t>D  1,395</t>
  </si>
  <si>
    <t>0643-TCN17</t>
  </si>
  <si>
    <t>XA06001-0010787</t>
  </si>
  <si>
    <t>0644-TCN17</t>
  </si>
  <si>
    <t>D  1,399</t>
  </si>
  <si>
    <t>0645-TCN17</t>
  </si>
  <si>
    <t>XA06001-0010789</t>
  </si>
  <si>
    <t>0647-TCN17</t>
  </si>
  <si>
    <t>0648-TCN17</t>
  </si>
  <si>
    <t>D  1,407</t>
  </si>
  <si>
    <t>XA06001-0010792</t>
  </si>
  <si>
    <t>0649-TCN17</t>
  </si>
  <si>
    <t>D  1,409</t>
  </si>
  <si>
    <t>0651-TCN17</t>
  </si>
  <si>
    <t>XA06001-0010794</t>
  </si>
  <si>
    <t>D  1,410</t>
  </si>
  <si>
    <t>0652-TCN17</t>
  </si>
  <si>
    <t>XA06001-0010795</t>
  </si>
  <si>
    <t>D  1,412</t>
  </si>
  <si>
    <t>0653-TCN17</t>
  </si>
  <si>
    <t>XA06001-0010796</t>
  </si>
  <si>
    <t>D  1,418</t>
  </si>
  <si>
    <t>0665-TCN17</t>
  </si>
  <si>
    <t>XA06001-0010797</t>
  </si>
  <si>
    <t>D  1,430</t>
  </si>
  <si>
    <t>0666-TCN17</t>
  </si>
  <si>
    <t>XA06001-0010798</t>
  </si>
  <si>
    <t>D  1,434</t>
  </si>
  <si>
    <t>0657-TCN17</t>
  </si>
  <si>
    <t>XA06001-0010799</t>
  </si>
  <si>
    <t>D  1,446</t>
  </si>
  <si>
    <t>0667-TCN17</t>
  </si>
  <si>
    <t>XA06001-0010800</t>
  </si>
  <si>
    <t>LIDERAZGO AUTOMOTRIZ DE PUEBLA S.A</t>
  </si>
  <si>
    <t>D  1,492</t>
  </si>
  <si>
    <t>0669-TCN17</t>
  </si>
  <si>
    <t>XA06001-0010801</t>
  </si>
  <si>
    <t>D  1,493</t>
  </si>
  <si>
    <t>0670-TCN17</t>
  </si>
  <si>
    <t>XA06001-0010802</t>
  </si>
  <si>
    <t>D  1,501</t>
  </si>
  <si>
    <t>0668-TCN17</t>
  </si>
  <si>
    <t>XA06001-0010803</t>
  </si>
  <si>
    <t>D  1,552</t>
  </si>
  <si>
    <t>0672-TCN17</t>
  </si>
  <si>
    <t>XA06001-0010805</t>
  </si>
  <si>
    <t>MEGAMOTORS NIPPON S DE RL DE CV</t>
  </si>
  <si>
    <t>D  1,683</t>
  </si>
  <si>
    <t>0674-TCN17</t>
  </si>
  <si>
    <t>XA06001-0010807</t>
  </si>
  <si>
    <t>0675-TCN17</t>
  </si>
  <si>
    <t>D  1,694</t>
  </si>
  <si>
    <t>0677-TCN17</t>
  </si>
  <si>
    <t>XA06001-0010810</t>
  </si>
  <si>
    <t>D  1,717</t>
  </si>
  <si>
    <t>0682-TCN17</t>
  </si>
  <si>
    <t>XA06001-0010811</t>
  </si>
  <si>
    <t>D  1,772</t>
  </si>
  <si>
    <t>0683-TCN17</t>
  </si>
  <si>
    <t>XA06001-0010812</t>
  </si>
  <si>
    <t>D  1,774</t>
  </si>
  <si>
    <t>0678-TCN17</t>
  </si>
  <si>
    <t>XA06001-0010813</t>
  </si>
  <si>
    <t>D  1,775</t>
  </si>
  <si>
    <t>0679-TCN17</t>
  </si>
  <si>
    <t>XA06001-0010814</t>
  </si>
  <si>
    <t>0680-TCN17</t>
  </si>
  <si>
    <t>0681-TCN17</t>
  </si>
  <si>
    <t>D  1,781</t>
  </si>
  <si>
    <t>0684-TCN17</t>
  </si>
  <si>
    <t>XA06001-0010817</t>
  </si>
  <si>
    <t>D  1,782</t>
  </si>
  <si>
    <t>0685-TCN17</t>
  </si>
  <si>
    <t>XA06001-0010818</t>
  </si>
  <si>
    <t>D  1,816</t>
  </si>
  <si>
    <t>0686-TCN17</t>
  </si>
  <si>
    <t>XA06001-0010819</t>
  </si>
  <si>
    <t>D  1,820</t>
  </si>
  <si>
    <t>0687-TCN17</t>
  </si>
  <si>
    <t>XA06001-0010820</t>
  </si>
  <si>
    <t>D  1,822</t>
  </si>
  <si>
    <t>0688-TCN17</t>
  </si>
  <si>
    <t>XA06001-0010821</t>
  </si>
  <si>
    <t>D  1,823</t>
  </si>
  <si>
    <t>0689-TCN17</t>
  </si>
  <si>
    <t>XA06001-0010822</t>
  </si>
  <si>
    <t>D  1,826</t>
  </si>
  <si>
    <t>0690-TCN17</t>
  </si>
  <si>
    <t>XA06001-0010823</t>
  </si>
  <si>
    <t>D  1,829</t>
  </si>
  <si>
    <t>0691-TCN17</t>
  </si>
  <si>
    <t>XA06001-0010824</t>
  </si>
  <si>
    <t>0692-TCN17</t>
  </si>
  <si>
    <t>0693-TCN17</t>
  </si>
  <si>
    <t>D  1,870</t>
  </si>
  <si>
    <t>MASTRETTA</t>
  </si>
  <si>
    <t>NA21001-0031648</t>
  </si>
  <si>
    <t>D  2,014</t>
  </si>
  <si>
    <t>VIATICOS</t>
  </si>
  <si>
    <t>D  2,019</t>
  </si>
  <si>
    <t>D  2,020</t>
  </si>
  <si>
    <t>RECLASIF</t>
  </si>
  <si>
    <t>NA21001-0031659</t>
  </si>
  <si>
    <t>SERVICIOS META SA DE CV</t>
  </si>
  <si>
    <t>D  2,021</t>
  </si>
  <si>
    <t>RECLASIFIC</t>
  </si>
  <si>
    <t>NA21001-0031660</t>
  </si>
  <si>
    <t>SUPER KIOSCO SA DECV</t>
  </si>
  <si>
    <t>D  2,035</t>
  </si>
  <si>
    <t>1301-TCN16</t>
  </si>
  <si>
    <t>XA06001-0010827</t>
  </si>
  <si>
    <t>D  2,044</t>
  </si>
  <si>
    <t>0694-TCN17</t>
  </si>
  <si>
    <t>XA06001-0010828</t>
  </si>
  <si>
    <t>D  2,046</t>
  </si>
  <si>
    <t>0695-TCN17</t>
  </si>
  <si>
    <t>XA06001-0010829</t>
  </si>
  <si>
    <t>D  2,051</t>
  </si>
  <si>
    <t>0700-TCN17</t>
  </si>
  <si>
    <t>XA06001-0010830</t>
  </si>
  <si>
    <t>D  2,053</t>
  </si>
  <si>
    <t>0699-TCN17</t>
  </si>
  <si>
    <t>XA06001-0010831</t>
  </si>
  <si>
    <t>D  2,056</t>
  </si>
  <si>
    <t>0698-TCN17</t>
  </si>
  <si>
    <t>XA06001-0010832</t>
  </si>
  <si>
    <t>D  2,057</t>
  </si>
  <si>
    <t>0696-TCN17</t>
  </si>
  <si>
    <t>XA06001-0010833</t>
  </si>
  <si>
    <t>D  2,058</t>
  </si>
  <si>
    <t>0702-TCN17</t>
  </si>
  <si>
    <t>XA06001-0010834</t>
  </si>
  <si>
    <t>D  2,059</t>
  </si>
  <si>
    <t>0701-TCN17</t>
  </si>
  <si>
    <t>XA06001-0010835</t>
  </si>
  <si>
    <t>0703-TCN17</t>
  </si>
  <si>
    <t>D  2,159</t>
  </si>
  <si>
    <t>XA06001-0010837</t>
  </si>
  <si>
    <t>D  2,215</t>
  </si>
  <si>
    <t>XA06001-0010838</t>
  </si>
  <si>
    <t>VALOR MOTRIZ S DE RL DE  CV</t>
  </si>
  <si>
    <t>D  2,238</t>
  </si>
  <si>
    <t>R3501</t>
  </si>
  <si>
    <t>NA21001-0031685</t>
  </si>
  <si>
    <t>DUMA580801KN5</t>
  </si>
  <si>
    <t>D  2,240</t>
  </si>
  <si>
    <t>R3498</t>
  </si>
  <si>
    <t>NA21001-0031686</t>
  </si>
  <si>
    <t>AME970109GW0</t>
  </si>
  <si>
    <t>D  2,242</t>
  </si>
  <si>
    <t>R3510</t>
  </si>
  <si>
    <t>NA21001-0031687</t>
  </si>
  <si>
    <t>CDO0509296I9</t>
  </si>
  <si>
    <t>D  2,243</t>
  </si>
  <si>
    <t>s1972</t>
  </si>
  <si>
    <t>NA21001-0031688</t>
  </si>
  <si>
    <t>MADJ7108102E5</t>
  </si>
  <si>
    <t>D  2,250</t>
  </si>
  <si>
    <t>P17074</t>
  </si>
  <si>
    <t>NA21001-0031691</t>
  </si>
  <si>
    <t>CAMM880825PU8</t>
  </si>
  <si>
    <t>D  2,254</t>
  </si>
  <si>
    <t>P17076</t>
  </si>
  <si>
    <t>NA21001-0031693</t>
  </si>
  <si>
    <t>GAJM511005C23</t>
  </si>
  <si>
    <t>D  2,256</t>
  </si>
  <si>
    <t>P17077</t>
  </si>
  <si>
    <t>NA21001-0031694</t>
  </si>
  <si>
    <t>CME910715UB9</t>
  </si>
  <si>
    <t>D  2,301</t>
  </si>
  <si>
    <t>P17078</t>
  </si>
  <si>
    <t>NA21001-0031699</t>
  </si>
  <si>
    <t>NWM9709244W4</t>
  </si>
  <si>
    <t>D  2,303</t>
  </si>
  <si>
    <t>P17079</t>
  </si>
  <si>
    <t>NA21001-0031700</t>
  </si>
  <si>
    <t>VEBF490427NV8</t>
  </si>
  <si>
    <t>D  2,304</t>
  </si>
  <si>
    <t>P17080</t>
  </si>
  <si>
    <t>NA21001-0031701</t>
  </si>
  <si>
    <t>OBE131121CJ1</t>
  </si>
  <si>
    <t>D  2,306</t>
  </si>
  <si>
    <t>P17082</t>
  </si>
  <si>
    <t>NA21001-0031703</t>
  </si>
  <si>
    <t>SIA9309071A5</t>
  </si>
  <si>
    <t>D  2,307</t>
  </si>
  <si>
    <t>P17084</t>
  </si>
  <si>
    <t>NA21001-0031704</t>
  </si>
  <si>
    <t>D  2,308</t>
  </si>
  <si>
    <t>P17085</t>
  </si>
  <si>
    <t>NA21001-0031705</t>
  </si>
  <si>
    <t>LONA700127T42</t>
  </si>
  <si>
    <t>D  2,309</t>
  </si>
  <si>
    <t>P17086</t>
  </si>
  <si>
    <t>NA21001-0031706</t>
  </si>
  <si>
    <t>FNM000504R36</t>
  </si>
  <si>
    <t>D  2,311</t>
  </si>
  <si>
    <t>P17087</t>
  </si>
  <si>
    <t>NA21001-0031707</t>
  </si>
  <si>
    <t>TONY TIENDAS SA DE CV</t>
  </si>
  <si>
    <t>D  2,313</t>
  </si>
  <si>
    <t>P17088</t>
  </si>
  <si>
    <t>NA21001-0031708</t>
  </si>
  <si>
    <t>D  2,320</t>
  </si>
  <si>
    <t>0705-TCN17</t>
  </si>
  <si>
    <t>XA06001-0010839</t>
  </si>
  <si>
    <t>D  2,323</t>
  </si>
  <si>
    <t>P17093</t>
  </si>
  <si>
    <t>NA21001-0031712</t>
  </si>
  <si>
    <t>BRO120910HC1</t>
  </si>
  <si>
    <t>D  2,324</t>
  </si>
  <si>
    <t>0706-TCN17</t>
  </si>
  <si>
    <t>XA06001-0010840</t>
  </si>
  <si>
    <t>D  2,334</t>
  </si>
  <si>
    <t>P17094</t>
  </si>
  <si>
    <t>NA21001-0031713</t>
  </si>
  <si>
    <t>D  2,335</t>
  </si>
  <si>
    <t>P17096</t>
  </si>
  <si>
    <t>NA21001-0031714</t>
  </si>
  <si>
    <t>D  2,336</t>
  </si>
  <si>
    <t>P17097</t>
  </si>
  <si>
    <t>NA21001-0031715</t>
  </si>
  <si>
    <t>GORS710801PU6</t>
  </si>
  <si>
    <t>D  2,337</t>
  </si>
  <si>
    <t>P17098</t>
  </si>
  <si>
    <t>NA21001-0031716</t>
  </si>
  <si>
    <t>D  2,339</t>
  </si>
  <si>
    <t>0704-TCN17</t>
  </si>
  <si>
    <t>XA06001-0010841</t>
  </si>
  <si>
    <t>D  2,340</t>
  </si>
  <si>
    <t>P17099</t>
  </si>
  <si>
    <t>NA21001-0031717</t>
  </si>
  <si>
    <t>MCE970318REA</t>
  </si>
  <si>
    <t>D  2,342</t>
  </si>
  <si>
    <t>P17101</t>
  </si>
  <si>
    <t>NA21001-0031719</t>
  </si>
  <si>
    <t>D  2,343</t>
  </si>
  <si>
    <t>0707-TCN17</t>
  </si>
  <si>
    <t>XA06001-0010842</t>
  </si>
  <si>
    <t>D  2,345</t>
  </si>
  <si>
    <t>P17103</t>
  </si>
  <si>
    <t>NA21001-0031721</t>
  </si>
  <si>
    <t>MNE0409226K9</t>
  </si>
  <si>
    <t>D  2,346</t>
  </si>
  <si>
    <t>P17104</t>
  </si>
  <si>
    <t>NA21001-0031722</t>
  </si>
  <si>
    <t>GAJA530403QE7</t>
  </si>
  <si>
    <t>D  2,348</t>
  </si>
  <si>
    <t>P17105</t>
  </si>
  <si>
    <t>NA21001-0031723</t>
  </si>
  <si>
    <t>ODM950324V2A</t>
  </si>
  <si>
    <t>D  2,351</t>
  </si>
  <si>
    <t>P17106</t>
  </si>
  <si>
    <t>NA21001-0031724</t>
  </si>
  <si>
    <t>TEX9302097F3</t>
  </si>
  <si>
    <t>D  2,359</t>
  </si>
  <si>
    <t>P17123</t>
  </si>
  <si>
    <t>NA21001-0031729</t>
  </si>
  <si>
    <t>AEVR540718D40</t>
  </si>
  <si>
    <t>D  2,361</t>
  </si>
  <si>
    <t>P17124</t>
  </si>
  <si>
    <t>NA21001-0031730</t>
  </si>
  <si>
    <t>D  2,366</t>
  </si>
  <si>
    <t>P17126</t>
  </si>
  <si>
    <t>NA21001-0031733</t>
  </si>
  <si>
    <t>TTI961202IM1</t>
  </si>
  <si>
    <t>D  2,367</t>
  </si>
  <si>
    <t>P17127</t>
  </si>
  <si>
    <t>NA21001-0031734</t>
  </si>
  <si>
    <t>FMB871228QF7</t>
  </si>
  <si>
    <t>D  2,369</t>
  </si>
  <si>
    <t>P17128</t>
  </si>
  <si>
    <t>NA21001-0031735</t>
  </si>
  <si>
    <t>D  2,371</t>
  </si>
  <si>
    <t>P17129</t>
  </si>
  <si>
    <t>NA21001-0031736</t>
  </si>
  <si>
    <t>D  2,372</t>
  </si>
  <si>
    <t>P17130</t>
  </si>
  <si>
    <t>NA21001-0031737</t>
  </si>
  <si>
    <t>LOMM631121C79</t>
  </si>
  <si>
    <t>D  2,375</t>
  </si>
  <si>
    <t>P17131</t>
  </si>
  <si>
    <t>NA21001-0031738</t>
  </si>
  <si>
    <t>API6609273E0</t>
  </si>
  <si>
    <t>D  2,376</t>
  </si>
  <si>
    <t>P17132</t>
  </si>
  <si>
    <t>NA21001-0031739</t>
  </si>
  <si>
    <t>D  2,377</t>
  </si>
  <si>
    <t>P17133</t>
  </si>
  <si>
    <t>NA21001-0031740</t>
  </si>
  <si>
    <t>D  2,379</t>
  </si>
  <si>
    <t>P17134</t>
  </si>
  <si>
    <t>NA21001-0031741</t>
  </si>
  <si>
    <t>D  2,383</t>
  </si>
  <si>
    <t>R3532</t>
  </si>
  <si>
    <t>NA21001-0031743</t>
  </si>
  <si>
    <t>D  2,385</t>
  </si>
  <si>
    <t>R3533</t>
  </si>
  <si>
    <t>NA21001-0031744</t>
  </si>
  <si>
    <t>D  2,386</t>
  </si>
  <si>
    <t>R3536</t>
  </si>
  <si>
    <t>NA21001-0031745</t>
  </si>
  <si>
    <t>BAR1307125N3</t>
  </si>
  <si>
    <t>D  2,439</t>
  </si>
  <si>
    <t>0708-TCN17</t>
  </si>
  <si>
    <t>XA06001-0010843</t>
  </si>
  <si>
    <t>D  2,440</t>
  </si>
  <si>
    <t>0709-TCN17</t>
  </si>
  <si>
    <t>XA06001-0010844</t>
  </si>
  <si>
    <t>VALOR  MOTRIZ  S  DE  RL DE  CV</t>
  </si>
  <si>
    <t>D  2,447</t>
  </si>
  <si>
    <t>XA06001-0010845</t>
  </si>
  <si>
    <t>D  2,479</t>
  </si>
  <si>
    <t>XA06001-0010846</t>
  </si>
  <si>
    <t>D  2,500</t>
  </si>
  <si>
    <t>XA06001-0010847</t>
  </si>
  <si>
    <t>D  2,524</t>
  </si>
  <si>
    <t>P000016992</t>
  </si>
  <si>
    <t>XA12005-P016992</t>
  </si>
  <si>
    <t>D  2,560</t>
  </si>
  <si>
    <t>0710-TCN17</t>
  </si>
  <si>
    <t>XA06001-0010848</t>
  </si>
  <si>
    <t>FAME  PERISUR S DE RL DE CV</t>
  </si>
  <si>
    <t>D  2,561</t>
  </si>
  <si>
    <t>0711-TCN17</t>
  </si>
  <si>
    <t>XA06001-0010849</t>
  </si>
  <si>
    <t>AUTOMOVILES  DINAMICOS S  DE  RL DE</t>
  </si>
  <si>
    <t>D  2,571</t>
  </si>
  <si>
    <t>0712-TCN17</t>
  </si>
  <si>
    <t>XA06001-0010850</t>
  </si>
  <si>
    <t>D  2,581</t>
  </si>
  <si>
    <t>XA06001-0010852</t>
  </si>
  <si>
    <t>D  2,643</t>
  </si>
  <si>
    <t>0713-TCN17</t>
  </si>
  <si>
    <t>XA06001-0010853</t>
  </si>
  <si>
    <t>D  2,650</t>
  </si>
  <si>
    <t>0714-TCN17</t>
  </si>
  <si>
    <t>XA06001-0010854</t>
  </si>
  <si>
    <t>D  2,724</t>
  </si>
  <si>
    <t>XA06001-0010855</t>
  </si>
  <si>
    <t>D  2,738</t>
  </si>
  <si>
    <t>0715-TCN17</t>
  </si>
  <si>
    <t>XA06001-0010856</t>
  </si>
  <si>
    <t>D  2,744</t>
  </si>
  <si>
    <t>0716-TCN17</t>
  </si>
  <si>
    <t>XA06001-0010857</t>
  </si>
  <si>
    <t>D  2,746</t>
  </si>
  <si>
    <t>XA06001-0010858</t>
  </si>
  <si>
    <t>D  2,812</t>
  </si>
  <si>
    <t>0717-TCN17</t>
  </si>
  <si>
    <t>XA06001-0010859</t>
  </si>
  <si>
    <t>D  2,916</t>
  </si>
  <si>
    <t>0718-TCN17</t>
  </si>
  <si>
    <t>XA06001-0010860</t>
  </si>
  <si>
    <t>D  2,934</t>
  </si>
  <si>
    <t>XA06001-0010861</t>
  </si>
  <si>
    <t>0719-TCN17</t>
  </si>
  <si>
    <t>D  2,995</t>
  </si>
  <si>
    <t>XA06001-0010863</t>
  </si>
  <si>
    <t>D  3,000</t>
  </si>
  <si>
    <t>0720-TCN17</t>
  </si>
  <si>
    <t>XA06001-0010864</t>
  </si>
  <si>
    <t>D  3,034</t>
  </si>
  <si>
    <t>XA06001-0010865</t>
  </si>
  <si>
    <t>D  3,064</t>
  </si>
  <si>
    <t>0721-TCN17</t>
  </si>
  <si>
    <t>XA06001-0010866</t>
  </si>
  <si>
    <t>D  3,067</t>
  </si>
  <si>
    <t>XA06001-0010867</t>
  </si>
  <si>
    <t>D  3,076</t>
  </si>
  <si>
    <t>XA06001-0010868</t>
  </si>
  <si>
    <t>D  3,167</t>
  </si>
  <si>
    <t>0722-TCN17</t>
  </si>
  <si>
    <t>XA06001-0010869</t>
  </si>
  <si>
    <t>0723-TCN17</t>
  </si>
  <si>
    <t>D  3,201</t>
  </si>
  <si>
    <t>XA06001-0010871</t>
  </si>
  <si>
    <t>D  3,223</t>
  </si>
  <si>
    <t>D  3,228</t>
  </si>
  <si>
    <t>D  3,231</t>
  </si>
  <si>
    <t>NAVIDAD</t>
  </si>
  <si>
    <t>NA21001-0031826</t>
  </si>
  <si>
    <t>D  3,260</t>
  </si>
  <si>
    <t>NWD0001829</t>
  </si>
  <si>
    <t>XA15001-0015126</t>
  </si>
  <si>
    <t>D  3,261</t>
  </si>
  <si>
    <t>NWD0001815</t>
  </si>
  <si>
    <t>XA15001-0015127</t>
  </si>
  <si>
    <t>D  3,262</t>
  </si>
  <si>
    <t>NWD0001834</t>
  </si>
  <si>
    <t>XA15001-0015128</t>
  </si>
  <si>
    <t>D  3,264</t>
  </si>
  <si>
    <t>NWD0001838</t>
  </si>
  <si>
    <t>XA15001-0015129</t>
  </si>
  <si>
    <t>D  3,267</t>
  </si>
  <si>
    <t>NWD0001844</t>
  </si>
  <si>
    <t>XA15001-0015130</t>
  </si>
  <si>
    <t>D  3,268</t>
  </si>
  <si>
    <t>NWD0001861</t>
  </si>
  <si>
    <t>XA15001-0015131</t>
  </si>
  <si>
    <t>D  3,304</t>
  </si>
  <si>
    <t>0730-TCN17</t>
  </si>
  <si>
    <t>XA06001-0010872</t>
  </si>
  <si>
    <t>D  3,392</t>
  </si>
  <si>
    <t>0735-TCN17</t>
  </si>
  <si>
    <t>XA06001-0010873</t>
  </si>
  <si>
    <t>D  3,409</t>
  </si>
  <si>
    <t>XA06001-0010874</t>
  </si>
  <si>
    <t>D  3,412</t>
  </si>
  <si>
    <t>XA06001-0010875</t>
  </si>
  <si>
    <t>D  3,418</t>
  </si>
  <si>
    <t>XA06001-0010876</t>
  </si>
  <si>
    <t>D  3,424</t>
  </si>
  <si>
    <t>0728-TCN17</t>
  </si>
  <si>
    <t>XA06001-0010877</t>
  </si>
  <si>
    <t>D  3,427</t>
  </si>
  <si>
    <t>0736-TCN17</t>
  </si>
  <si>
    <t>XA06001-0010878</t>
  </si>
  <si>
    <t>D  3,450</t>
  </si>
  <si>
    <t>0737-TCN17</t>
  </si>
  <si>
    <t>XA06001-0010879</t>
  </si>
  <si>
    <t>D  3,457</t>
  </si>
  <si>
    <t>0738-TCN17</t>
  </si>
  <si>
    <t>XA06001-0010880</t>
  </si>
  <si>
    <t>D  3,470</t>
  </si>
  <si>
    <t>XA06001-0010881</t>
  </si>
  <si>
    <t>D  3,477</t>
  </si>
  <si>
    <t>0726-TCN17</t>
  </si>
  <si>
    <t>XA06001-0010882</t>
  </si>
  <si>
    <t>D  3,478</t>
  </si>
  <si>
    <t>0724-TCN17</t>
  </si>
  <si>
    <t>XA06001-0010883</t>
  </si>
  <si>
    <t>D  3,480</t>
  </si>
  <si>
    <t>0739-TCN17</t>
  </si>
  <si>
    <t>XA06001-0010884</t>
  </si>
  <si>
    <t>D  3,482</t>
  </si>
  <si>
    <t>0725-TCN17</t>
  </si>
  <si>
    <t>XA06001-0010885</t>
  </si>
  <si>
    <t>D  3,483</t>
  </si>
  <si>
    <t>0727-TCN17</t>
  </si>
  <si>
    <t>XA06001-0010886</t>
  </si>
  <si>
    <t>D  3,485</t>
  </si>
  <si>
    <t>0729-TCN17</t>
  </si>
  <si>
    <t>XA06001-0010887</t>
  </si>
  <si>
    <t>D  3,486</t>
  </si>
  <si>
    <t>0731-TCN17</t>
  </si>
  <si>
    <t>XA06001-0010888</t>
  </si>
  <si>
    <t>D  3,488</t>
  </si>
  <si>
    <t>0732-TCN17</t>
  </si>
  <si>
    <t>XA06001-0010889</t>
  </si>
  <si>
    <t>D  3,489</t>
  </si>
  <si>
    <t>0734-TCN17</t>
  </si>
  <si>
    <t>XA06001-0010890</t>
  </si>
  <si>
    <t>D  3,490</t>
  </si>
  <si>
    <t>0733-TCN17</t>
  </si>
  <si>
    <t>XA06001-0010891</t>
  </si>
  <si>
    <t>D  3,492</t>
  </si>
  <si>
    <t>0740-TCN17</t>
  </si>
  <si>
    <t>XA06001-0010892</t>
  </si>
  <si>
    <t>D  3,493</t>
  </si>
  <si>
    <t>0741-TCN17</t>
  </si>
  <si>
    <t>XA06001-0010893</t>
  </si>
  <si>
    <t>D  3,494</t>
  </si>
  <si>
    <t>0742-TCN17</t>
  </si>
  <si>
    <t>XA06001-0010894</t>
  </si>
  <si>
    <t>D  3,495</t>
  </si>
  <si>
    <t>0743-TCN17</t>
  </si>
  <si>
    <t>XA06001-0010895</t>
  </si>
  <si>
    <t>D  3,496</t>
  </si>
  <si>
    <t>0744-TCN17</t>
  </si>
  <si>
    <t>XA06001-0010896</t>
  </si>
  <si>
    <t>D  3,497</t>
  </si>
  <si>
    <t>0745-TCN17</t>
  </si>
  <si>
    <t>XA06001-0010897</t>
  </si>
  <si>
    <t>D  3,498</t>
  </si>
  <si>
    <t>0746-TCN17</t>
  </si>
  <si>
    <t>XA06001-0010898</t>
  </si>
  <si>
    <t>D  3,500</t>
  </si>
  <si>
    <t>0747-TCN17</t>
  </si>
  <si>
    <t>XA06001-0010899</t>
  </si>
  <si>
    <t>D  3,501</t>
  </si>
  <si>
    <t>0748-TCN17</t>
  </si>
  <si>
    <t>XA06001-0010900</t>
  </si>
  <si>
    <t>D  3,502</t>
  </si>
  <si>
    <t>0749-TCN17</t>
  </si>
  <si>
    <t>XA06001-0010901</t>
  </si>
  <si>
    <t>D  3,503</t>
  </si>
  <si>
    <t>0750-TCN17</t>
  </si>
  <si>
    <t>XA06001-0010902</t>
  </si>
  <si>
    <t>D  3,507</t>
  </si>
  <si>
    <t>0751-TCN17</t>
  </si>
  <si>
    <t>XA06001-0010903</t>
  </si>
  <si>
    <t>D  3,508</t>
  </si>
  <si>
    <t>0752-TCN17</t>
  </si>
  <si>
    <t>XA06001-0010904</t>
  </si>
  <si>
    <t>D  3,509</t>
  </si>
  <si>
    <t>0753-TCN17</t>
  </si>
  <si>
    <t>XA06001-0010905</t>
  </si>
  <si>
    <t>D  3,510</t>
  </si>
  <si>
    <t>0754-TCN17</t>
  </si>
  <si>
    <t>XA06001-0010906</t>
  </si>
  <si>
    <t>D  3,511</t>
  </si>
  <si>
    <t>0755-TCN17</t>
  </si>
  <si>
    <t>XA06001-0010907</t>
  </si>
  <si>
    <t>D  3,512</t>
  </si>
  <si>
    <t>0756-TCN17</t>
  </si>
  <si>
    <t>XA06001-0010908</t>
  </si>
  <si>
    <t>D  3,513</t>
  </si>
  <si>
    <t>0757-TCN17</t>
  </si>
  <si>
    <t>XA06001-0010909</t>
  </si>
  <si>
    <t>D  3,514</t>
  </si>
  <si>
    <t>0758-TCN17</t>
  </si>
  <si>
    <t>XA06001-0010910</t>
  </si>
  <si>
    <t>D  3,515</t>
  </si>
  <si>
    <t>0759-TCN17</t>
  </si>
  <si>
    <t>XA06001-0010911</t>
  </si>
  <si>
    <t>D  3,516</t>
  </si>
  <si>
    <t>0760-TCN17</t>
  </si>
  <si>
    <t>XA06001-0010912</t>
  </si>
  <si>
    <t>D  3,517</t>
  </si>
  <si>
    <t>0761-TCN17</t>
  </si>
  <si>
    <t>XA06001-0010913</t>
  </si>
  <si>
    <t>D  3,518</t>
  </si>
  <si>
    <t>0762-TCN17</t>
  </si>
  <si>
    <t>XA06001-0010914</t>
  </si>
  <si>
    <t>D  3,519</t>
  </si>
  <si>
    <t>0763-TCN17</t>
  </si>
  <si>
    <t>XA06001-0010915</t>
  </si>
  <si>
    <t>D  3,520</t>
  </si>
  <si>
    <t>0764-TCN17</t>
  </si>
  <si>
    <t>XA06001-0010916</t>
  </si>
  <si>
    <t>D  3,521</t>
  </si>
  <si>
    <t>0765-TCN17</t>
  </si>
  <si>
    <t>XA06001-0010917</t>
  </si>
  <si>
    <t>D  3,522</t>
  </si>
  <si>
    <t>0766-TCN17</t>
  </si>
  <si>
    <t>XA06001-0010918</t>
  </si>
  <si>
    <t>D  3,523</t>
  </si>
  <si>
    <t>0767-TCN17</t>
  </si>
  <si>
    <t>XA06001-0010919</t>
  </si>
  <si>
    <t>D  3,524</t>
  </si>
  <si>
    <t>0768-TCN17</t>
  </si>
  <si>
    <t>XA06001-0010920</t>
  </si>
  <si>
    <t>D  3,525</t>
  </si>
  <si>
    <t>0769-TCN17</t>
  </si>
  <si>
    <t>XA06001-0010921</t>
  </si>
  <si>
    <t>D  3,526</t>
  </si>
  <si>
    <t>0770-TCN17</t>
  </si>
  <si>
    <t>XA06001-0010922</t>
  </si>
  <si>
    <t>D  3,527</t>
  </si>
  <si>
    <t>0771-TCN17</t>
  </si>
  <si>
    <t>XA06001-0010923</t>
  </si>
  <si>
    <t>D  3,528</t>
  </si>
  <si>
    <t>0772-TCN17</t>
  </si>
  <si>
    <t>XA06001-0010924</t>
  </si>
  <si>
    <t>D  3,529</t>
  </si>
  <si>
    <t>0773-TCN17</t>
  </si>
  <si>
    <t>XA06001-0010925</t>
  </si>
  <si>
    <t>D  3,569</t>
  </si>
  <si>
    <t>COMIS BMX</t>
  </si>
  <si>
    <t>NA21001-0031865</t>
  </si>
  <si>
    <t>D  3,594</t>
  </si>
  <si>
    <t>COMISIONES</t>
  </si>
  <si>
    <t>NA21001-0031876</t>
  </si>
  <si>
    <t>D  3,628</t>
  </si>
  <si>
    <t>COMIS BNT</t>
  </si>
  <si>
    <t>NA21001-0031883</t>
  </si>
  <si>
    <t>D  3,641</t>
  </si>
  <si>
    <t>P17140</t>
  </si>
  <si>
    <t>NA21001-0031897</t>
  </si>
  <si>
    <t>P17141</t>
  </si>
  <si>
    <t>D  3,643</t>
  </si>
  <si>
    <t>NA21001-0031899</t>
  </si>
  <si>
    <t>D  3,646</t>
  </si>
  <si>
    <t>P17147</t>
  </si>
  <si>
    <t>NA21001-0031902</t>
  </si>
  <si>
    <t>FOPJ630103CU1</t>
  </si>
  <si>
    <t>D  3,647</t>
  </si>
  <si>
    <t>P17150</t>
  </si>
  <si>
    <t>NA21001-0031903</t>
  </si>
  <si>
    <t>TRA060703EB4</t>
  </si>
  <si>
    <t>D  3,648</t>
  </si>
  <si>
    <t>P17151</t>
  </si>
  <si>
    <t>NA21001-0031904</t>
  </si>
  <si>
    <t>D  3,649</t>
  </si>
  <si>
    <t>P17152</t>
  </si>
  <si>
    <t>NA21001-0031905</t>
  </si>
  <si>
    <t>D  3,650</t>
  </si>
  <si>
    <t>P17153</t>
  </si>
  <si>
    <t>NA21001-0031906</t>
  </si>
  <si>
    <t>HEBM781017UQ1</t>
  </si>
  <si>
    <t>D  3,652</t>
  </si>
  <si>
    <t>P17155</t>
  </si>
  <si>
    <t>NA21001-0031908</t>
  </si>
  <si>
    <t>D  3,653</t>
  </si>
  <si>
    <t>P17156</t>
  </si>
  <si>
    <t>NA21001-0031909</t>
  </si>
  <si>
    <t>D  3,654</t>
  </si>
  <si>
    <t>P17168</t>
  </si>
  <si>
    <t>NA21001-0031910</t>
  </si>
  <si>
    <t>ELE011009716</t>
  </si>
  <si>
    <t>D  3,655</t>
  </si>
  <si>
    <t>P17169</t>
  </si>
  <si>
    <t>NA21001-0031911</t>
  </si>
  <si>
    <t>D  3,656</t>
  </si>
  <si>
    <t>P17170</t>
  </si>
  <si>
    <t>NA21001-0031912</t>
  </si>
  <si>
    <t>D  3,657</t>
  </si>
  <si>
    <t>P17171</t>
  </si>
  <si>
    <t>NA21001-0031913</t>
  </si>
  <si>
    <t>MARTINEZ MENDONZA LEOPOLDO</t>
  </si>
  <si>
    <t>D  3,659</t>
  </si>
  <si>
    <t>P17181</t>
  </si>
  <si>
    <t>NA21001-0031915</t>
  </si>
  <si>
    <t>CFC110121742</t>
  </si>
  <si>
    <t>D  3,661</t>
  </si>
  <si>
    <t>P17185</t>
  </si>
  <si>
    <t>NA21001-0031917</t>
  </si>
  <si>
    <t>D  3,666</t>
  </si>
  <si>
    <t>R3560</t>
  </si>
  <si>
    <t>NA21001-0031922</t>
  </si>
  <si>
    <t>D  3,667</t>
  </si>
  <si>
    <t>R3565</t>
  </si>
  <si>
    <t>NA21001-0031923</t>
  </si>
  <si>
    <t>D  3,668</t>
  </si>
  <si>
    <t>S2021</t>
  </si>
  <si>
    <t>NA21001-0031924</t>
  </si>
  <si>
    <t>FICR750321LL4</t>
  </si>
  <si>
    <t>D  3,669</t>
  </si>
  <si>
    <t>P17305</t>
  </si>
  <si>
    <t>NA21001-0031925</t>
  </si>
  <si>
    <t>FNI970829JR9</t>
  </si>
  <si>
    <t>GBA060117351</t>
  </si>
  <si>
    <t>TSC070907QS5</t>
  </si>
  <si>
    <t>D  3,670</t>
  </si>
  <si>
    <t>P17307</t>
  </si>
  <si>
    <t>NA21001-0031926</t>
  </si>
  <si>
    <t>STE000331UK5</t>
  </si>
  <si>
    <t>D  3,671</t>
  </si>
  <si>
    <t>P17309</t>
  </si>
  <si>
    <t>NA21001-0031927</t>
  </si>
  <si>
    <t>AAN051220835</t>
  </si>
  <si>
    <t>ESH091112732</t>
  </si>
  <si>
    <t>GBA0406173AA</t>
  </si>
  <si>
    <t>TLU080610C81</t>
  </si>
  <si>
    <t>D  3,672</t>
  </si>
  <si>
    <t>P17311</t>
  </si>
  <si>
    <t>NA21001-0031928</t>
  </si>
  <si>
    <t>D  3,673</t>
  </si>
  <si>
    <t>P17313</t>
  </si>
  <si>
    <t>NA21001-0031929</t>
  </si>
  <si>
    <t>PET030605KQ0</t>
  </si>
  <si>
    <t>RCO0708136F7</t>
  </si>
  <si>
    <t>ROCM620808M6A</t>
  </si>
  <si>
    <t>D  3,674</t>
  </si>
  <si>
    <t>P17315</t>
  </si>
  <si>
    <t>NA21001-0031930</t>
  </si>
  <si>
    <t>SUL601206R87</t>
  </si>
  <si>
    <t>D  3,675</t>
  </si>
  <si>
    <t>P17317</t>
  </si>
  <si>
    <t>NA21001-0031931</t>
  </si>
  <si>
    <t>AGA0006136F1</t>
  </si>
  <si>
    <t>D  3,676</t>
  </si>
  <si>
    <t>P17319</t>
  </si>
  <si>
    <t>NA21001-0031932</t>
  </si>
  <si>
    <t>SSG850927QD9</t>
  </si>
  <si>
    <t>D  3,677</t>
  </si>
  <si>
    <t>P17321</t>
  </si>
  <si>
    <t>NA21001-0031933</t>
  </si>
  <si>
    <t>SMA950103FQA</t>
  </si>
  <si>
    <t>D  3,678</t>
  </si>
  <si>
    <t>P17323</t>
  </si>
  <si>
    <t>NA21001-0031934</t>
  </si>
  <si>
    <t>DRO940516GC2</t>
  </si>
  <si>
    <t>D  3,679</t>
  </si>
  <si>
    <t>P17326</t>
  </si>
  <si>
    <t>NA21001-0031935</t>
  </si>
  <si>
    <t>CAG110830A23</t>
  </si>
  <si>
    <t>CPF6307036N8</t>
  </si>
  <si>
    <t>OEAE5404042R2</t>
  </si>
  <si>
    <t>SJU010405FU0</t>
  </si>
  <si>
    <t>D  3,680</t>
  </si>
  <si>
    <t>P17328</t>
  </si>
  <si>
    <t>NA21001-0031936</t>
  </si>
  <si>
    <t>D  3,681</t>
  </si>
  <si>
    <t>P17330</t>
  </si>
  <si>
    <t>NA21001-0031937</t>
  </si>
  <si>
    <t>AEB611030SN7</t>
  </si>
  <si>
    <t>ESM9811169R5</t>
  </si>
  <si>
    <t>MAGI620628IW4</t>
  </si>
  <si>
    <t>SCU080512296</t>
  </si>
  <si>
    <t>D  3,682</t>
  </si>
  <si>
    <t>P17332</t>
  </si>
  <si>
    <t>NA21001-0031938</t>
  </si>
  <si>
    <t>MSM9404288X7</t>
  </si>
  <si>
    <t>SGM950714DC2</t>
  </si>
  <si>
    <t>D  3,683</t>
  </si>
  <si>
    <t>P17334</t>
  </si>
  <si>
    <t>NA21001-0031939</t>
  </si>
  <si>
    <t>D  3,684</t>
  </si>
  <si>
    <t>P17336</t>
  </si>
  <si>
    <t>NA21001-0031940</t>
  </si>
  <si>
    <t>D  3,685</t>
  </si>
  <si>
    <t>P17344</t>
  </si>
  <si>
    <t>NA21001-0031941</t>
  </si>
  <si>
    <t>CCO8605231N4</t>
  </si>
  <si>
    <t>D  3,686</t>
  </si>
  <si>
    <t>P17346</t>
  </si>
  <si>
    <t>NA21001-0031942</t>
  </si>
  <si>
    <t>GJA081031BKA</t>
  </si>
  <si>
    <t>D  3,687</t>
  </si>
  <si>
    <t>P17348</t>
  </si>
  <si>
    <t>NA21001-0031943</t>
  </si>
  <si>
    <t>ALI081114AN2</t>
  </si>
  <si>
    <t>CBE9107237PA</t>
  </si>
  <si>
    <t>CCO031104SZ2</t>
  </si>
  <si>
    <t>CLS0410224Y2</t>
  </si>
  <si>
    <t>FMN9905248R8</t>
  </si>
  <si>
    <t>SCI000810Q79</t>
  </si>
  <si>
    <t>D  3,688</t>
  </si>
  <si>
    <t>P17349</t>
  </si>
  <si>
    <t>NA21001-0031944</t>
  </si>
  <si>
    <t>AMO010815U41</t>
  </si>
  <si>
    <t>GHO091124SM3</t>
  </si>
  <si>
    <t>OMC100818GZ7</t>
  </si>
  <si>
    <t>D  3,689</t>
  </si>
  <si>
    <t>P17351</t>
  </si>
  <si>
    <t>NA21001-0031945</t>
  </si>
  <si>
    <t>SNC061123NI7</t>
  </si>
  <si>
    <t>D  3,690</t>
  </si>
  <si>
    <t>P17353</t>
  </si>
  <si>
    <t>NA21001-0031947</t>
  </si>
  <si>
    <t>D  3,691</t>
  </si>
  <si>
    <t>P17354</t>
  </si>
  <si>
    <t>NA21001-0031948</t>
  </si>
  <si>
    <t>D  3,692</t>
  </si>
  <si>
    <t>P17356</t>
  </si>
  <si>
    <t>NA21001-0031951</t>
  </si>
  <si>
    <t>DCO0302147T9</t>
  </si>
  <si>
    <t>OME561118AA8</t>
  </si>
  <si>
    <t>PET040903DH1</t>
  </si>
  <si>
    <t>SSR760906L2A</t>
  </si>
  <si>
    <t>D  3,693</t>
  </si>
  <si>
    <t>P17358</t>
  </si>
  <si>
    <t>NA21001-0031952</t>
  </si>
  <si>
    <t>EUR0808215H7</t>
  </si>
  <si>
    <t>PPA090403C75</t>
  </si>
  <si>
    <t>SHI9412024L7</t>
  </si>
  <si>
    <t>D  3,694</t>
  </si>
  <si>
    <t>P17360</t>
  </si>
  <si>
    <t>NA21001-0031953</t>
  </si>
  <si>
    <t>MTA900528FIA</t>
  </si>
  <si>
    <t>SLE0008119V5</t>
  </si>
  <si>
    <t>D  3,695</t>
  </si>
  <si>
    <t>P17370</t>
  </si>
  <si>
    <t>NA21001-0031954</t>
  </si>
  <si>
    <t>APU640930KV9</t>
  </si>
  <si>
    <t>CADJ370604TY9</t>
  </si>
  <si>
    <t>ESC100923SI2</t>
  </si>
  <si>
    <t>GCA061130TB7</t>
  </si>
  <si>
    <t>MOLE750127KM2</t>
  </si>
  <si>
    <t>PCS071026A78</t>
  </si>
  <si>
    <t>SBA0402132A7</t>
  </si>
  <si>
    <t>D  3,698</t>
  </si>
  <si>
    <t>P17364</t>
  </si>
  <si>
    <t>NA21001-0031957</t>
  </si>
  <si>
    <t>D  3,699</t>
  </si>
  <si>
    <t>P17182</t>
  </si>
  <si>
    <t>NA21001-0031958</t>
  </si>
  <si>
    <t>D  3,700</t>
  </si>
  <si>
    <t>P17183</t>
  </si>
  <si>
    <t>NA21001-0031959</t>
  </si>
  <si>
    <t>D  3,701</t>
  </si>
  <si>
    <t>P17190</t>
  </si>
  <si>
    <t>NA21001-0031960</t>
  </si>
  <si>
    <t>GADE4012025L6</t>
  </si>
  <si>
    <t>D  3,702</t>
  </si>
  <si>
    <t>P17191</t>
  </si>
  <si>
    <t>NA21001-0031961</t>
  </si>
  <si>
    <t>D  3,703</t>
  </si>
  <si>
    <t>P17192</t>
  </si>
  <si>
    <t>NA21001-0031962</t>
  </si>
  <si>
    <t>D  3,704</t>
  </si>
  <si>
    <t>P17193</t>
  </si>
  <si>
    <t>NA21001-0031963</t>
  </si>
  <si>
    <t>PCQ1506025P9</t>
  </si>
  <si>
    <t>D  3,705</t>
  </si>
  <si>
    <t>P17194</t>
  </si>
  <si>
    <t>NA21001-0031964</t>
  </si>
  <si>
    <t>D  3,710</t>
  </si>
  <si>
    <t>P17199</t>
  </si>
  <si>
    <t>NA21001-0031969</t>
  </si>
  <si>
    <t>D  3,711</t>
  </si>
  <si>
    <t>R3573</t>
  </si>
  <si>
    <t>NA21001-0031970</t>
  </si>
  <si>
    <t>D  3,712</t>
  </si>
  <si>
    <t>S2000</t>
  </si>
  <si>
    <t>NA21001-0031971</t>
  </si>
  <si>
    <t>D  3,713</t>
  </si>
  <si>
    <t>P17338</t>
  </si>
  <si>
    <t>NA21001-0031972</t>
  </si>
  <si>
    <t>D  3,714</t>
  </si>
  <si>
    <t>P17340</t>
  </si>
  <si>
    <t>NA21001-0031973</t>
  </si>
  <si>
    <t>D  3,715</t>
  </si>
  <si>
    <t>P17342</t>
  </si>
  <si>
    <t>NA21001-0031974</t>
  </si>
  <si>
    <t>BES040330MRA</t>
  </si>
  <si>
    <t>FFN060215IC2</t>
  </si>
  <si>
    <t>GOD9304161X2</t>
  </si>
  <si>
    <t>MSR990518KK8</t>
  </si>
  <si>
    <t>D  3,716</t>
  </si>
  <si>
    <t>P17365</t>
  </si>
  <si>
    <t>NA21001-0031975</t>
  </si>
  <si>
    <t>SEN121219248</t>
  </si>
  <si>
    <t>D  3,717</t>
  </si>
  <si>
    <t>P17366</t>
  </si>
  <si>
    <t>NA21001-0031976</t>
  </si>
  <si>
    <t>D  3,718</t>
  </si>
  <si>
    <t>P17368</t>
  </si>
  <si>
    <t>NA21001-0031977</t>
  </si>
  <si>
    <t>PBA160606F95</t>
  </si>
  <si>
    <t>D  3,719</t>
  </si>
  <si>
    <t>P17372</t>
  </si>
  <si>
    <t>NA21001-0031978</t>
  </si>
  <si>
    <t>D  3,720</t>
  </si>
  <si>
    <t>P17374</t>
  </si>
  <si>
    <t>NA21001-0031979</t>
  </si>
  <si>
    <t>D  3,722</t>
  </si>
  <si>
    <t>P17376</t>
  </si>
  <si>
    <t>NA21001-0031981</t>
  </si>
  <si>
    <t>D  3,728</t>
  </si>
  <si>
    <t>FALTANTES</t>
  </si>
  <si>
    <t>NA21001-0031992</t>
  </si>
  <si>
    <t>D  3,732</t>
  </si>
  <si>
    <t>E     19</t>
  </si>
  <si>
    <t>T-3229</t>
  </si>
  <si>
    <t>XD31011-0003229</t>
  </si>
  <si>
    <t>INGENIERIA FISCAL LABORAL SC</t>
  </si>
  <si>
    <t>E     22</t>
  </si>
  <si>
    <t>T-3232</t>
  </si>
  <si>
    <t>XD31011-0003232</t>
  </si>
  <si>
    <t>VILLASEÑOR VARGAS MARGARITA</t>
  </si>
  <si>
    <t>E     23</t>
  </si>
  <si>
    <t>T-3233</t>
  </si>
  <si>
    <t>XD31011-0003233</t>
  </si>
  <si>
    <t>OCHOA NOLASCO GUILLERMO</t>
  </si>
  <si>
    <t>E     24</t>
  </si>
  <si>
    <t>T-3234</t>
  </si>
  <si>
    <t>XD31011-0003234</t>
  </si>
  <si>
    <t>JC IMAGEN AUTOMOTRIZ, S.A. DE C.V.</t>
  </si>
  <si>
    <t>E     25</t>
  </si>
  <si>
    <t>T-3235</t>
  </si>
  <si>
    <t>XD31011-0003235</t>
  </si>
  <si>
    <t>E     26</t>
  </si>
  <si>
    <t>T-3236</t>
  </si>
  <si>
    <t>XD31011-0003236</t>
  </si>
  <si>
    <t>CMG EXCELENCIA EN SERVICIOS S DE RL</t>
  </si>
  <si>
    <t>E     27</t>
  </si>
  <si>
    <t>T-3237</t>
  </si>
  <si>
    <t>XD31011-0003237</t>
  </si>
  <si>
    <t>REYES RODRIGUEZ MARISTEL ARANZAZU</t>
  </si>
  <si>
    <t>E     28</t>
  </si>
  <si>
    <t>T-3238</t>
  </si>
  <si>
    <t>XD31011-0003238</t>
  </si>
  <si>
    <t>E     29</t>
  </si>
  <si>
    <t>T-3239</t>
  </si>
  <si>
    <t>XD31011-0003239</t>
  </si>
  <si>
    <t>GRUPO ECOLOGICA, S.A. DE C.V.</t>
  </si>
  <si>
    <t>E     30</t>
  </si>
  <si>
    <t>T-3240</t>
  </si>
  <si>
    <t>XD31011-0003240</t>
  </si>
  <si>
    <t>DTMAC COMERCIALIZADORA SA DE CV</t>
  </si>
  <si>
    <t>E     31</t>
  </si>
  <si>
    <t>T-3241</t>
  </si>
  <si>
    <t>XD31011-0003241</t>
  </si>
  <si>
    <t>OFFICE DEPOT DE MEXICO S.A DE C.V.</t>
  </si>
  <si>
    <t>E     32</t>
  </si>
  <si>
    <t>T-3242</t>
  </si>
  <si>
    <t>XD31011-0003242</t>
  </si>
  <si>
    <t>GOMEZ ROCHA JAIME</t>
  </si>
  <si>
    <t>E     33</t>
  </si>
  <si>
    <t>T-3243</t>
  </si>
  <si>
    <t>XD31011-0003243</t>
  </si>
  <si>
    <t>GRANJA LOPEZ ANDRES</t>
  </si>
  <si>
    <t>E     34</t>
  </si>
  <si>
    <t>T-3244</t>
  </si>
  <si>
    <t>XD31011-0003244</t>
  </si>
  <si>
    <t>NOTARIA PUBLICA NUMERO TRES SC</t>
  </si>
  <si>
    <t>E     35</t>
  </si>
  <si>
    <t>T-3245</t>
  </si>
  <si>
    <t>XD31011-0003245</t>
  </si>
  <si>
    <t>GUERRERO MARQUEZ JOSE EDUARDO</t>
  </si>
  <si>
    <t>E     36</t>
  </si>
  <si>
    <t>T-3246</t>
  </si>
  <si>
    <t>XD31011-0003246</t>
  </si>
  <si>
    <t>LOPEZ ALVAREZ OSCAR MARTIN</t>
  </si>
  <si>
    <t>E     37</t>
  </si>
  <si>
    <t>T-3247</t>
  </si>
  <si>
    <t>XD31011-0003247</t>
  </si>
  <si>
    <t>E     38</t>
  </si>
  <si>
    <t>T-3248</t>
  </si>
  <si>
    <t>XD31011-0003248</t>
  </si>
  <si>
    <t>TOYOTA FINANCIAL SERVICES MEXICO SA</t>
  </si>
  <si>
    <t>E     42</t>
  </si>
  <si>
    <t>CH-18274</t>
  </si>
  <si>
    <t>XD31001-0018274</t>
  </si>
  <si>
    <t>COMISION FEDERAL DE ELECTRICIDAD</t>
  </si>
  <si>
    <t>E     43</t>
  </si>
  <si>
    <t>T-3252</t>
  </si>
  <si>
    <t>XD31011-0003252</t>
  </si>
  <si>
    <t>E     49</t>
  </si>
  <si>
    <t>T-3258</t>
  </si>
  <si>
    <t>XD31011-0003258</t>
  </si>
  <si>
    <t>E     50</t>
  </si>
  <si>
    <t>T-3259</t>
  </si>
  <si>
    <t>XD31011-0003259</t>
  </si>
  <si>
    <t>SNAP-ON SUN DE MEXICO SA DE CV</t>
  </si>
  <si>
    <t>HERNANDEZ MARTINEZ ALMA JANET</t>
  </si>
  <si>
    <t>E     72</t>
  </si>
  <si>
    <t>T-3272</t>
  </si>
  <si>
    <t>XD31011-0003272</t>
  </si>
  <si>
    <t>GALAZ YAMAZAKI RUIZ URQUIZA SC</t>
  </si>
  <si>
    <t>E     73</t>
  </si>
  <si>
    <t>T-3273</t>
  </si>
  <si>
    <t>XD31011-0003273</t>
  </si>
  <si>
    <t>ENLACE TPE SA DE CV</t>
  </si>
  <si>
    <t>E     85</t>
  </si>
  <si>
    <t>CH-18287</t>
  </si>
  <si>
    <t>XD31001-0018287</t>
  </si>
  <si>
    <t>E     86</t>
  </si>
  <si>
    <t>CH-18288</t>
  </si>
  <si>
    <t>XD31001-0018288</t>
  </si>
  <si>
    <t>TELEFONOS DE MEXICO S.A.B. DE C.V.</t>
  </si>
  <si>
    <t>E     87</t>
  </si>
  <si>
    <t>CH-18289</t>
  </si>
  <si>
    <t>XD31001-0018289</t>
  </si>
  <si>
    <t>E     88</t>
  </si>
  <si>
    <t>CH-18290</t>
  </si>
  <si>
    <t>XD31001-0018290</t>
  </si>
  <si>
    <t>E     91</t>
  </si>
  <si>
    <t>T-3275</t>
  </si>
  <si>
    <t>XD31011-0003275</t>
  </si>
  <si>
    <t>CORREA SOTO FELIPE LUIS</t>
  </si>
  <si>
    <t>E     92</t>
  </si>
  <si>
    <t>T-3276</t>
  </si>
  <si>
    <t>XD31011-0003276</t>
  </si>
  <si>
    <t>E     93</t>
  </si>
  <si>
    <t>T-3277</t>
  </si>
  <si>
    <t>XD31011-0003277</t>
  </si>
  <si>
    <t>E     94</t>
  </si>
  <si>
    <t>T-3278</t>
  </si>
  <si>
    <t>XD31011-0003278</t>
  </si>
  <si>
    <t>E     95</t>
  </si>
  <si>
    <t>T-3279</t>
  </si>
  <si>
    <t>XD31011-0003279</t>
  </si>
  <si>
    <t>E     96</t>
  </si>
  <si>
    <t>T-3280</t>
  </si>
  <si>
    <t>XD31011-0003280</t>
  </si>
  <si>
    <t>E     97</t>
  </si>
  <si>
    <t>T-3281</t>
  </si>
  <si>
    <t>XD31011-0003281</t>
  </si>
  <si>
    <t>MCPA S.A. DE C.V.</t>
  </si>
  <si>
    <t>E     98</t>
  </si>
  <si>
    <t>T-3282</t>
  </si>
  <si>
    <t>XD31011-0003282</t>
  </si>
  <si>
    <t>E     99</t>
  </si>
  <si>
    <t>T-3283</t>
  </si>
  <si>
    <t>XD31011-0003283</t>
  </si>
  <si>
    <t>E    100</t>
  </si>
  <si>
    <t>T-3284</t>
  </si>
  <si>
    <t>XD31011-0003284</t>
  </si>
  <si>
    <t>E    101</t>
  </si>
  <si>
    <t>T-3285</t>
  </si>
  <si>
    <t>XD31011-0003285</t>
  </si>
  <si>
    <t>E    103</t>
  </si>
  <si>
    <t>T-3287</t>
  </si>
  <si>
    <t>XD31011-0003287</t>
  </si>
  <si>
    <t>E    105</t>
  </si>
  <si>
    <t>T-3289</t>
  </si>
  <si>
    <t>XD31011-0003289</t>
  </si>
  <si>
    <t>SEVIBA S.A. DE C.V</t>
  </si>
  <si>
    <t>E    106</t>
  </si>
  <si>
    <t>T-3290</t>
  </si>
  <si>
    <t>XD31011-0003290</t>
  </si>
  <si>
    <t>E    107</t>
  </si>
  <si>
    <t>T-3291</t>
  </si>
  <si>
    <t>XD31011-0003291</t>
  </si>
  <si>
    <t>SERVICIO AUDITORIO SA DE CV</t>
  </si>
  <si>
    <t>E    108</t>
  </si>
  <si>
    <t>T-3292</t>
  </si>
  <si>
    <t>XD31011-0003292</t>
  </si>
  <si>
    <t>DIEZ OCHENTA Y NUEVE SA DE CV</t>
  </si>
  <si>
    <t>E    109</t>
  </si>
  <si>
    <t>T-3293</t>
  </si>
  <si>
    <t>XD31011-0003293</t>
  </si>
  <si>
    <t>RODRIGUEZ ANGELES PEDRO GILBERTO</t>
  </si>
  <si>
    <t>E    110</t>
  </si>
  <si>
    <t>T-3294</t>
  </si>
  <si>
    <t>XD31011-0003294</t>
  </si>
  <si>
    <t>MYSTERY SHOPPER MEXICO, S.A. DE C.V</t>
  </si>
  <si>
    <t>E    111</t>
  </si>
  <si>
    <t>T-3295</t>
  </si>
  <si>
    <t>XD31011-0003295</t>
  </si>
  <si>
    <t>CLEANDUSTRIES DE MEXICO SA DE CV</t>
  </si>
  <si>
    <t>E    113</t>
  </si>
  <si>
    <t>T-3297</t>
  </si>
  <si>
    <t>XD31011-0003297</t>
  </si>
  <si>
    <t>E    115</t>
  </si>
  <si>
    <t>T-3299</t>
  </si>
  <si>
    <t>XD31011-0003299</t>
  </si>
  <si>
    <t>E    116</t>
  </si>
  <si>
    <t>T-3300</t>
  </si>
  <si>
    <t>XD31011-0003300</t>
  </si>
  <si>
    <t>E    117</t>
  </si>
  <si>
    <t>T-3301</t>
  </si>
  <si>
    <t>XD31011-0003301</t>
  </si>
  <si>
    <t>E    119</t>
  </si>
  <si>
    <t>T-3303</t>
  </si>
  <si>
    <t>XD31011-0003303</t>
  </si>
  <si>
    <t>AUDATEX LTN, S. DE R.L. DE C.V.</t>
  </si>
  <si>
    <t>E    121</t>
  </si>
  <si>
    <t>CH-18294</t>
  </si>
  <si>
    <t>XD31001-0018294</t>
  </si>
  <si>
    <t>LEAL CORONA JOSE ANTONIO</t>
  </si>
  <si>
    <t>E    122</t>
  </si>
  <si>
    <t>CH-18295</t>
  </si>
  <si>
    <t>XD31001-0018295</t>
  </si>
  <si>
    <t>MULDOON BABLOT CECILIA</t>
  </si>
  <si>
    <t>E    125</t>
  </si>
  <si>
    <t>T-3306</t>
  </si>
  <si>
    <t>XD31011-0003306</t>
  </si>
  <si>
    <t>SANCHEZ RAMOS ANTONIO</t>
  </si>
  <si>
    <t>E    126</t>
  </si>
  <si>
    <t>T-3307</t>
  </si>
  <si>
    <t>XD31011-0003307</t>
  </si>
  <si>
    <t>CAMPERO CRUZ ALFONSO</t>
  </si>
  <si>
    <t>E    128</t>
  </si>
  <si>
    <t>T-3308</t>
  </si>
  <si>
    <t>XD31011-0003308</t>
  </si>
  <si>
    <t>E    129</t>
  </si>
  <si>
    <t>T-3309</t>
  </si>
  <si>
    <t>XD31011-0003309</t>
  </si>
  <si>
    <t>E    144</t>
  </si>
  <si>
    <t>T-3324</t>
  </si>
  <si>
    <t>XD31011-0003324</t>
  </si>
  <si>
    <t>TRANSPORTADORA AUTOMOTRIZ DEL PACIF</t>
  </si>
  <si>
    <t>E    145</t>
  </si>
  <si>
    <t>T-3325</t>
  </si>
  <si>
    <t>XD31011-0003325</t>
  </si>
  <si>
    <t>E    146</t>
  </si>
  <si>
    <t>T-3326</t>
  </si>
  <si>
    <t>XD31011-0003326</t>
  </si>
  <si>
    <t>MARCOZER SA DE CV</t>
  </si>
  <si>
    <t>E    147</t>
  </si>
  <si>
    <t>T-3327</t>
  </si>
  <si>
    <t>XD31011-0003327</t>
  </si>
  <si>
    <t>E    148</t>
  </si>
  <si>
    <t>T-3328</t>
  </si>
  <si>
    <t>XD31011-0003328</t>
  </si>
  <si>
    <t>E    149</t>
  </si>
  <si>
    <t>T-3329</t>
  </si>
  <si>
    <t>XD31011-0003329</t>
  </si>
  <si>
    <t>E    150</t>
  </si>
  <si>
    <t>T-3330</t>
  </si>
  <si>
    <t>XD31011-0003330</t>
  </si>
  <si>
    <t>E    151</t>
  </si>
  <si>
    <t>T-3331</t>
  </si>
  <si>
    <t>XD31011-0003331</t>
  </si>
  <si>
    <t>E    154</t>
  </si>
  <si>
    <t>T-3332</t>
  </si>
  <si>
    <t>XD31011-0003332</t>
  </si>
  <si>
    <t>E    155</t>
  </si>
  <si>
    <t>T-3333</t>
  </si>
  <si>
    <t>XD31011-0003333</t>
  </si>
  <si>
    <t>E    156</t>
  </si>
  <si>
    <t>T-3334</t>
  </si>
  <si>
    <t>XD31011-0003334</t>
  </si>
  <si>
    <t>E    157</t>
  </si>
  <si>
    <t>T-3335</t>
  </si>
  <si>
    <t>XD31011-0003335</t>
  </si>
  <si>
    <t>E    158</t>
  </si>
  <si>
    <t>T-3336</t>
  </si>
  <si>
    <t>XD31011-0003336</t>
  </si>
  <si>
    <t>E    159</t>
  </si>
  <si>
    <t>T-3337</t>
  </si>
  <si>
    <t>XD31011-0003337</t>
  </si>
  <si>
    <t>E    160</t>
  </si>
  <si>
    <t>T-3338</t>
  </si>
  <si>
    <t>XD31011-0003338</t>
  </si>
  <si>
    <t>INDUSTRIA DISEÑADORA DE AUTOPARTES,</t>
  </si>
  <si>
    <t>E    161</t>
  </si>
  <si>
    <t>T-3339</t>
  </si>
  <si>
    <t>XD31011-0003339</t>
  </si>
  <si>
    <t>E    162</t>
  </si>
  <si>
    <t>T-3340</t>
  </si>
  <si>
    <t>XD31011-0003340</t>
  </si>
  <si>
    <t>E    163</t>
  </si>
  <si>
    <t>T-3341</t>
  </si>
  <si>
    <t>XD31011-0003341</t>
  </si>
  <si>
    <t>E    164</t>
  </si>
  <si>
    <t>T-3342</t>
  </si>
  <si>
    <t>XD31011-0003342</t>
  </si>
  <si>
    <t>E    165</t>
  </si>
  <si>
    <t>T-3343</t>
  </si>
  <si>
    <t>XD31011-0003343</t>
  </si>
  <si>
    <t>EFECTIVALE S DE RL DE CV</t>
  </si>
  <si>
    <t>E    167</t>
  </si>
  <si>
    <t>T-3345</t>
  </si>
  <si>
    <t>XD31011-0003345</t>
  </si>
  <si>
    <t>STERLING ARANA MARIA TERESA</t>
  </si>
  <si>
    <t>E    170</t>
  </si>
  <si>
    <t>T-3348</t>
  </si>
  <si>
    <t>XD31011-0003348</t>
  </si>
  <si>
    <t>E    171</t>
  </si>
  <si>
    <t>T-3349</t>
  </si>
  <si>
    <t>XD31011-0003349</t>
  </si>
  <si>
    <t>PEDRAZA MUñOZ MANUEL</t>
  </si>
  <si>
    <t>E    173</t>
  </si>
  <si>
    <t>T-3351</t>
  </si>
  <si>
    <t>XD31011-0003351</t>
  </si>
  <si>
    <t>LANDAPROMEX SA DE CV</t>
  </si>
  <si>
    <t>E    189</t>
  </si>
  <si>
    <t>T-3365</t>
  </si>
  <si>
    <t>XD31011-0003365</t>
  </si>
  <si>
    <t>E    190</t>
  </si>
  <si>
    <t>T-3366</t>
  </si>
  <si>
    <t>XD31011-0003366</t>
  </si>
  <si>
    <t>E    191</t>
  </si>
  <si>
    <t>T-3367</t>
  </si>
  <si>
    <t>XD31011-0003367</t>
  </si>
  <si>
    <t>E    192</t>
  </si>
  <si>
    <t>T-3368</t>
  </si>
  <si>
    <t>XD31011-0003368</t>
  </si>
  <si>
    <t>E    208</t>
  </si>
  <si>
    <t>T-3377</t>
  </si>
  <si>
    <t>XD31011-0003377</t>
  </si>
  <si>
    <t>GUIA AUTOMETRICA SA DE CV</t>
  </si>
  <si>
    <t>E    209</t>
  </si>
  <si>
    <t>T-3378</t>
  </si>
  <si>
    <t>XD31011-0003378</t>
  </si>
  <si>
    <t>E    210</t>
  </si>
  <si>
    <t>T-3379</t>
  </si>
  <si>
    <t>XD31011-0003379</t>
  </si>
  <si>
    <t>E    212</t>
  </si>
  <si>
    <t>T-3381</t>
  </si>
  <si>
    <t>XD31011-0003381</t>
  </si>
  <si>
    <t>E    213</t>
  </si>
  <si>
    <t>T-3382</t>
  </si>
  <si>
    <t>XD31011-0003382</t>
  </si>
  <si>
    <t>E    215</t>
  </si>
  <si>
    <t>T-3384</t>
  </si>
  <si>
    <t>XD31011-0003384</t>
  </si>
  <si>
    <t>E    222</t>
  </si>
  <si>
    <t>T-3387</t>
  </si>
  <si>
    <t>XD31011-0003387</t>
  </si>
  <si>
    <t>DE LARRACOECHEA IBARRECHE RICARDO</t>
  </si>
  <si>
    <t>E    223</t>
  </si>
  <si>
    <t>T-3388</t>
  </si>
  <si>
    <t>XD31011-0003388</t>
  </si>
  <si>
    <t>E    225</t>
  </si>
  <si>
    <t>CH-18305</t>
  </si>
  <si>
    <t>XD31001-0018305</t>
  </si>
  <si>
    <t>E    227</t>
  </si>
  <si>
    <t>T-3390</t>
  </si>
  <si>
    <t>XD31011-0003390</t>
  </si>
  <si>
    <t>E    236</t>
  </si>
  <si>
    <t>CH-18303</t>
  </si>
  <si>
    <t>XD31001-0018303</t>
  </si>
  <si>
    <t>E    237</t>
  </si>
  <si>
    <t>CH-18304</t>
  </si>
  <si>
    <t>XD31001-0018304</t>
  </si>
  <si>
    <t>E    238</t>
  </si>
  <si>
    <t>T-3396</t>
  </si>
  <si>
    <t>XD31011-0003396</t>
  </si>
  <si>
    <t>E    239</t>
  </si>
  <si>
    <t>T-3397</t>
  </si>
  <si>
    <t>XD31011-0003397</t>
  </si>
  <si>
    <t>E    240</t>
  </si>
  <si>
    <t>T-3398</t>
  </si>
  <si>
    <t>XD31011-0003398</t>
  </si>
  <si>
    <t>E    241</t>
  </si>
  <si>
    <t>T-3399</t>
  </si>
  <si>
    <t>XD31011-0003399</t>
  </si>
  <si>
    <t>EXTINTORES SECOM S DE RL DE CV</t>
  </si>
  <si>
    <t>E    242</t>
  </si>
  <si>
    <t>T-3400</t>
  </si>
  <si>
    <t>XD31011-0003400</t>
  </si>
  <si>
    <t>E    243</t>
  </si>
  <si>
    <t>T-3401</t>
  </si>
  <si>
    <t>XD31011-0003401</t>
  </si>
  <si>
    <t>RUTAS DEL BAJIO SA DE CV</t>
  </si>
  <si>
    <t>E    244</t>
  </si>
  <si>
    <t>T-3402</t>
  </si>
  <si>
    <t>XD31011-0003402</t>
  </si>
  <si>
    <t>E    245</t>
  </si>
  <si>
    <t>T-3403</t>
  </si>
  <si>
    <t>XD31011-0003403</t>
  </si>
  <si>
    <t>E    246</t>
  </si>
  <si>
    <t>T-3404</t>
  </si>
  <si>
    <t>XD31011-0003404</t>
  </si>
  <si>
    <t>E    247</t>
  </si>
  <si>
    <t>T-3405</t>
  </si>
  <si>
    <t>XD31011-0003405</t>
  </si>
  <si>
    <t>LUBRICANTES DEL BAJIO, S.A. DE C.V.</t>
  </si>
  <si>
    <t>E    262</t>
  </si>
  <si>
    <t>T-3409</t>
  </si>
  <si>
    <t>XD31011-0003409</t>
  </si>
  <si>
    <t>LJIMENEZ:JET VAN CAR RENTAL SA DE C</t>
  </si>
  <si>
    <t>E    263</t>
  </si>
  <si>
    <t>T-3410</t>
  </si>
  <si>
    <t>XD31011-0003410</t>
  </si>
  <si>
    <t>E    266</t>
  </si>
  <si>
    <t>T-3412</t>
  </si>
  <si>
    <t>XD31011-0003412</t>
  </si>
  <si>
    <t>E    268</t>
  </si>
  <si>
    <t>T-3413</t>
  </si>
  <si>
    <t>XD31011-0003413</t>
  </si>
  <si>
    <t>E    272</t>
  </si>
  <si>
    <t>T-3416</t>
  </si>
  <si>
    <t>XD31011-0003416</t>
  </si>
  <si>
    <t>E    276</t>
  </si>
  <si>
    <t>T-3421</t>
  </si>
  <si>
    <t>NA21003-0031839</t>
  </si>
  <si>
    <t>E    277</t>
  </si>
  <si>
    <t>T-3420</t>
  </si>
  <si>
    <t>NA21003-0031840</t>
  </si>
  <si>
    <t>PAGO F-1266282</t>
  </si>
  <si>
    <t>ALECSA CELAYA, SRL DE CV</t>
  </si>
  <si>
    <t>POLIZA</t>
  </si>
  <si>
    <t>FECHA</t>
  </si>
  <si>
    <t>REFERENCIA</t>
  </si>
  <si>
    <t>RFC</t>
  </si>
  <si>
    <t>NOMBRE</t>
  </si>
  <si>
    <t>IVA</t>
  </si>
  <si>
    <t xml:space="preserve">SUBTOTAL </t>
  </si>
  <si>
    <t>RET</t>
  </si>
  <si>
    <t>COMPRA VEHICULOS NUE</t>
  </si>
  <si>
    <t>Poliza Contable de D</t>
  </si>
  <si>
    <t>Contrarecibo con IVA</t>
  </si>
  <si>
    <t>Contrarecibo sin IVA</t>
  </si>
  <si>
    <t>Compra con IVA</t>
  </si>
  <si>
    <t>TRANSFERENCIA BANCOM</t>
  </si>
  <si>
    <t>BANCOMER 0150149039</t>
  </si>
  <si>
    <t>Poliza Contable de E</t>
  </si>
  <si>
    <t>Auxiliar del 01/01/17 AL 31/01/17</t>
  </si>
  <si>
    <t>CSS160330CP7</t>
  </si>
  <si>
    <t>GLM090710TV0</t>
  </si>
  <si>
    <t>TME840315KT6</t>
  </si>
  <si>
    <t>TFS011012M18</t>
  </si>
  <si>
    <t>MUBC4112283F2</t>
  </si>
  <si>
    <t>LEMJ760711CB7</t>
  </si>
  <si>
    <t>AME880912I89</t>
  </si>
  <si>
    <t>IFL130502TN8</t>
  </si>
  <si>
    <t>VIVM680918D94</t>
  </si>
  <si>
    <t>OONG650317SF9</t>
  </si>
  <si>
    <t>JIA091120L52</t>
  </si>
  <si>
    <t>CEE090223D54</t>
  </si>
  <si>
    <t>RERM8507088A8</t>
  </si>
  <si>
    <t>GEC091223SN6</t>
  </si>
  <si>
    <t>DCO050303BG1</t>
  </si>
  <si>
    <t>GORJ810414RE0</t>
  </si>
  <si>
    <t>GALA8206226I3</t>
  </si>
  <si>
    <t>NPN070124M2A</t>
  </si>
  <si>
    <t>GUME640225R54</t>
  </si>
  <si>
    <t>LOAO760726P95</t>
  </si>
  <si>
    <t>SOS970108CW1</t>
  </si>
  <si>
    <t>GYR880101TL1</t>
  </si>
  <si>
    <t>ETP1501216EA</t>
  </si>
  <si>
    <t>COSL9411143M3</t>
  </si>
  <si>
    <t>MCP080507DW0</t>
  </si>
  <si>
    <t>SEV040910EN3</t>
  </si>
  <si>
    <t>SAU960320HC4</t>
  </si>
  <si>
    <t>DON110503C57</t>
  </si>
  <si>
    <t>ROAP490118BK7</t>
  </si>
  <si>
    <t>MSM010207IP3</t>
  </si>
  <si>
    <t>CME160818IL9</t>
  </si>
  <si>
    <t>ALT030210LV9</t>
  </si>
  <si>
    <t>SARA530124J47</t>
  </si>
  <si>
    <t>CACX690510NNA</t>
  </si>
  <si>
    <t>TAP1502119A3</t>
  </si>
  <si>
    <t>MAR960105E93</t>
  </si>
  <si>
    <t>IDA8609228I7</t>
  </si>
  <si>
    <t>EFE8908015L3</t>
  </si>
  <si>
    <t>SEAT8304282P2</t>
  </si>
  <si>
    <t>PEMM880826G25</t>
  </si>
  <si>
    <t>GAU030322BV4</t>
  </si>
  <si>
    <t>LAIR6204051H1</t>
  </si>
  <si>
    <t>ESE130315934</t>
  </si>
  <si>
    <t>RBA1611101P9</t>
  </si>
  <si>
    <t>LBA880808D36</t>
  </si>
  <si>
    <t>JCR040721NU2</t>
  </si>
  <si>
    <t>LAN980216ME0</t>
  </si>
  <si>
    <t>SPA810429PU2</t>
  </si>
  <si>
    <t>TMS010508RX0</t>
  </si>
  <si>
    <t>TOYOTA MOTOR SALES DE MEXICO S DE RL DE CV</t>
  </si>
  <si>
    <t>ATO0108161E1</t>
  </si>
  <si>
    <t>AUTOMOTRIZ TOY, S.A. DE C.V</t>
  </si>
  <si>
    <t>AVA040106CP7</t>
  </si>
  <si>
    <t>AUTOMOVILES VALLEJO S DE RL DE CV</t>
  </si>
  <si>
    <t>CAP070517CC3</t>
  </si>
  <si>
    <t>CCD AUTOSALES PUERTO VALLARTA, S. DE R.L. DE C.V.</t>
  </si>
  <si>
    <t>FPE010903R76</t>
  </si>
  <si>
    <t>LAP0209255U7</t>
  </si>
  <si>
    <t>ASA020131VB9</t>
  </si>
  <si>
    <t>ALDEN SATELITE, S. DE R.L. DE C.V.</t>
  </si>
  <si>
    <t>AQU030811UM4</t>
  </si>
  <si>
    <t>ALDEN QUERETARO S. DE R.L. DE C.V.</t>
  </si>
  <si>
    <t>ANI140616N87</t>
  </si>
  <si>
    <t>AUTOMOTRIZ NIHON, S.A. DE C.V.</t>
  </si>
  <si>
    <t>CTO021007DZ8</t>
  </si>
  <si>
    <t>CEVER TOLUCA S.A. DE C.V.</t>
  </si>
  <si>
    <t>CEVER LOMAS VERDES S.DE R.L.DE C.V.</t>
  </si>
  <si>
    <t>CLV0602102I4</t>
  </si>
  <si>
    <t>DAU0511111HA</t>
  </si>
  <si>
    <t>DURANGO AUTOMOTORES S. DE R.L. DE C.V.</t>
  </si>
  <si>
    <t>MNI040607T43</t>
  </si>
  <si>
    <t>OAU021125H84</t>
  </si>
  <si>
    <t>OZ AUTOMOTRIZ S DE RL DE CV</t>
  </si>
  <si>
    <t>UAA011124IL4</t>
  </si>
  <si>
    <t>UNITED AUTO DE AGUASCALIENTES S DE RL DE CV</t>
  </si>
  <si>
    <t>UAM011124U83</t>
  </si>
  <si>
    <t>UNITED AUTO DE MONTERREY S DE RL DE CV</t>
  </si>
  <si>
    <t>UAZ150319QKA</t>
  </si>
  <si>
    <t>UNITED AUTO ZACATECAS S DE RL DE CV</t>
  </si>
  <si>
    <t>SAMURAI MOTORS XALAPA, S. DE R.L. DE C.V.</t>
  </si>
  <si>
    <t>VMT060106JC7</t>
  </si>
  <si>
    <t>TIR140519LT8</t>
  </si>
  <si>
    <t>ADI090924QN7</t>
  </si>
  <si>
    <t>SMX060828MD9</t>
  </si>
  <si>
    <t>QMO710112RH2</t>
  </si>
  <si>
    <t>QUERETARO MOTORS SA</t>
  </si>
  <si>
    <t>MAML391215UH5</t>
  </si>
  <si>
    <t>AAVN680517DJA</t>
  </si>
  <si>
    <t>ESE930624B79</t>
  </si>
  <si>
    <t>SME930607863</t>
  </si>
  <si>
    <t>SKI020328NK5</t>
  </si>
  <si>
    <t>AEC810901298</t>
  </si>
  <si>
    <t>AMERICAN EXPRESS COMPANY (MEXICO), S.A. DE C.V.</t>
  </si>
  <si>
    <t>BNM840515VB1</t>
  </si>
  <si>
    <t>BANCO NACIONAL DE MEXICO, S.A.</t>
  </si>
  <si>
    <t>CATV870728AN7</t>
  </si>
  <si>
    <t>CARDONA TOVAR VICTOR MANUEL</t>
  </si>
  <si>
    <t>ROAD8301183H3</t>
  </si>
  <si>
    <t>ROJAS ALVAREZ DULCE MONTSERRAT</t>
  </si>
  <si>
    <t>CEX9809123U5</t>
  </si>
  <si>
    <t>COMBU-EXPRESS SA DE CV</t>
  </si>
  <si>
    <t>GRP1608107U7</t>
  </si>
  <si>
    <t>GRUPO RESTAURANTERO POTOSINO SA DE CV</t>
  </si>
  <si>
    <t>TLQ140507744</t>
  </si>
  <si>
    <t>TODO LO QUE ESCURRE ES MIEL S DE RL DE CV</t>
  </si>
  <si>
    <t>IPO640805KU9</t>
  </si>
  <si>
    <t>INVERSIONES POTOSINA S SA DE CV</t>
  </si>
  <si>
    <t>SSP8202165K3</t>
  </si>
  <si>
    <t>SUPER SERVICIO DEL POTOSI SA DE  CV</t>
  </si>
  <si>
    <t>INVERSIONES POTOSINAS SA DE CV</t>
  </si>
  <si>
    <t xml:space="preserve">AUTOBUSES DE LA PIEDAD </t>
  </si>
  <si>
    <t>CASM740210MC6</t>
  </si>
  <si>
    <t>CHACON SOLIS MARCELA</t>
  </si>
  <si>
    <t>AUTOBUSES DE LA PIEDAD SA DE CV</t>
  </si>
  <si>
    <t>RPP760101966</t>
  </si>
  <si>
    <t>RESTAURANTE LA PARROQUIA POTOSINA SA</t>
  </si>
  <si>
    <t>NISD860308UV7</t>
  </si>
  <si>
    <t>NICOLAS SEGUNDO DAVID</t>
  </si>
  <si>
    <t>HDM001017AS1</t>
  </si>
  <si>
    <t>HOME DEPORT DE MEXICO S DE RL DE CV</t>
  </si>
  <si>
    <t>NUEVA WAL MART DE MEXICO S DE RL DE CV</t>
  </si>
  <si>
    <t>CHAVEZ MANRIQUE MIGUEL ALVAREZ</t>
  </si>
  <si>
    <t>SPA920315Q24</t>
  </si>
  <si>
    <t>SERVICIO PANORAMA SA DE CV</t>
  </si>
  <si>
    <t>BMN930209927</t>
  </si>
  <si>
    <t>BANCO MERCANTIL DEL NORTE</t>
  </si>
  <si>
    <t>Auxiliar del 01/02/17 AL 28/02/17</t>
  </si>
  <si>
    <t>D    164</t>
  </si>
  <si>
    <t>0774-TCN17</t>
  </si>
  <si>
    <t>XA06001-0010926</t>
  </si>
  <si>
    <t>D    274</t>
  </si>
  <si>
    <t>0775-TCN17</t>
  </si>
  <si>
    <t>XA06001-0010927</t>
  </si>
  <si>
    <t>AUTOMOTRIZ NIHON S.A. DE CV.</t>
  </si>
  <si>
    <t>D    285</t>
  </si>
  <si>
    <t>0777-TCN17</t>
  </si>
  <si>
    <t>XA06001-0010928</t>
  </si>
  <si>
    <t>D    289</t>
  </si>
  <si>
    <t>0776-TCN17</t>
  </si>
  <si>
    <t>XA06001-0010929</t>
  </si>
  <si>
    <t>BAJA DE COMPRA DE VE</t>
  </si>
  <si>
    <t>D    395</t>
  </si>
  <si>
    <t>0778-TCN17</t>
  </si>
  <si>
    <t>XA06001-0010931</t>
  </si>
  <si>
    <t>AUTOMOTRIZ TOY S.A DE  C.V</t>
  </si>
  <si>
    <t>0779-TCN17</t>
  </si>
  <si>
    <t>D    400</t>
  </si>
  <si>
    <t>XA06001-0010933</t>
  </si>
  <si>
    <t>D    402</t>
  </si>
  <si>
    <t>0780-TCN17</t>
  </si>
  <si>
    <t>XA06001-0010934</t>
  </si>
  <si>
    <t>D    410</t>
  </si>
  <si>
    <t>0781-TCN17</t>
  </si>
  <si>
    <t>XA06001-0010935</t>
  </si>
  <si>
    <t>D    436</t>
  </si>
  <si>
    <t>0782-TCN17</t>
  </si>
  <si>
    <t>XA06001-0010936</t>
  </si>
  <si>
    <t>D    442</t>
  </si>
  <si>
    <t>0783-TCN17</t>
  </si>
  <si>
    <t>XA06001-0010937</t>
  </si>
  <si>
    <t>D    463</t>
  </si>
  <si>
    <t>0784-TCN17</t>
  </si>
  <si>
    <t>XA06001-0010938</t>
  </si>
  <si>
    <t>D    683</t>
  </si>
  <si>
    <t>0789-TCN17</t>
  </si>
  <si>
    <t>XA06001-0010939</t>
  </si>
  <si>
    <t>OZ AUTOMOTRIZ  S DE  RL DE CV</t>
  </si>
  <si>
    <t>0788-TCN17</t>
  </si>
  <si>
    <t>D    685</t>
  </si>
  <si>
    <t>0786-TCN17</t>
  </si>
  <si>
    <t>XA06001-0010941</t>
  </si>
  <si>
    <t>D    686</t>
  </si>
  <si>
    <t>0787-TCN17</t>
  </si>
  <si>
    <t>XA06001-0010942</t>
  </si>
  <si>
    <t>D    750</t>
  </si>
  <si>
    <t>NA21001-0032000</t>
  </si>
  <si>
    <t>D    752</t>
  </si>
  <si>
    <t>NA21001-0032001</t>
  </si>
  <si>
    <t>D    753</t>
  </si>
  <si>
    <t>0790-TCN17</t>
  </si>
  <si>
    <t>XA06001-0010943</t>
  </si>
  <si>
    <t>D    755</t>
  </si>
  <si>
    <t>0791-TCN17</t>
  </si>
  <si>
    <t>XA06001-0010944</t>
  </si>
  <si>
    <t>D    894</t>
  </si>
  <si>
    <t>XA06001-0010945</t>
  </si>
  <si>
    <t>CCD. AUTOSALES  PUERTO VALLARTA S D</t>
  </si>
  <si>
    <t>0805-TCN17</t>
  </si>
  <si>
    <t>XA06001-0010946</t>
  </si>
  <si>
    <t>D    909</t>
  </si>
  <si>
    <t>0806-TCN17</t>
  </si>
  <si>
    <t>XA06001-0010947</t>
  </si>
  <si>
    <t>D    911</t>
  </si>
  <si>
    <t>0803-TCN17</t>
  </si>
  <si>
    <t>XA06001-0010948</t>
  </si>
  <si>
    <t>D    943</t>
  </si>
  <si>
    <t>0792-TCN17</t>
  </si>
  <si>
    <t>XA06001-0010949</t>
  </si>
  <si>
    <t>0793-TCN17</t>
  </si>
  <si>
    <t>XA06001-0010950</t>
  </si>
  <si>
    <t>D    973</t>
  </si>
  <si>
    <t>0807-TCN17</t>
  </si>
  <si>
    <t>XA06001-0010951</t>
  </si>
  <si>
    <t>0808-TCN17</t>
  </si>
  <si>
    <t>D  1,002</t>
  </si>
  <si>
    <t>0809-TCN17</t>
  </si>
  <si>
    <t>XA06001-0010953</t>
  </si>
  <si>
    <t>D  1,014</t>
  </si>
  <si>
    <t>0810-TCN17</t>
  </si>
  <si>
    <t>XA06001-0010954</t>
  </si>
  <si>
    <t>D  1,025</t>
  </si>
  <si>
    <t>0794-TCN17</t>
  </si>
  <si>
    <t>XA06001-0010955</t>
  </si>
  <si>
    <t>D  1,026</t>
  </si>
  <si>
    <t>0795-TCN17</t>
  </si>
  <si>
    <t>XA06001-0010956</t>
  </si>
  <si>
    <t>D  1,027</t>
  </si>
  <si>
    <t>0796-TCN17</t>
  </si>
  <si>
    <t>XA06001-0010957</t>
  </si>
  <si>
    <t>D  1,029</t>
  </si>
  <si>
    <t>0797-TCN17</t>
  </si>
  <si>
    <t>XA06001-0010958</t>
  </si>
  <si>
    <t>D  1,030</t>
  </si>
  <si>
    <t>0798-TCN17</t>
  </si>
  <si>
    <t>XA06001-0010959</t>
  </si>
  <si>
    <t>D  1,031</t>
  </si>
  <si>
    <t>0799-TCN17</t>
  </si>
  <si>
    <t>XA06001-0010960</t>
  </si>
  <si>
    <t>D  1,032</t>
  </si>
  <si>
    <t>0800-TCN17</t>
  </si>
  <si>
    <t>XA06001-0010961</t>
  </si>
  <si>
    <t>D  1,033</t>
  </si>
  <si>
    <t>0801-TCN17</t>
  </si>
  <si>
    <t>XA06001-0010962</t>
  </si>
  <si>
    <t>D  1,058</t>
  </si>
  <si>
    <t>0802-TCN17</t>
  </si>
  <si>
    <t>XA06001-0010963</t>
  </si>
  <si>
    <t>D  1,065</t>
  </si>
  <si>
    <t>XA06001-0010964</t>
  </si>
  <si>
    <t>D  1,071</t>
  </si>
  <si>
    <t>0804-TCN17</t>
  </si>
  <si>
    <t>XA06001-0010965</t>
  </si>
  <si>
    <t>AUTOMOTORES DE  LA  LAGUNA  S.A  DE</t>
  </si>
  <si>
    <t>D  1,079</t>
  </si>
  <si>
    <t>0811-TCN17</t>
  </si>
  <si>
    <t>XA06001-0010966</t>
  </si>
  <si>
    <t>D  1,151</t>
  </si>
  <si>
    <t>0812-TCN17</t>
  </si>
  <si>
    <t>XA06001-0010967</t>
  </si>
  <si>
    <t>D  1,166</t>
  </si>
  <si>
    <t>0813-TCN17</t>
  </si>
  <si>
    <t>XA06001-0010968</t>
  </si>
  <si>
    <t>D  1,169</t>
  </si>
  <si>
    <t>0814-TCN17</t>
  </si>
  <si>
    <t>XA06001-0010969</t>
  </si>
  <si>
    <t>D  1,183</t>
  </si>
  <si>
    <t>0816-TCN17</t>
  </si>
  <si>
    <t>XA06001-0010970</t>
  </si>
  <si>
    <t>0817-TCN17</t>
  </si>
  <si>
    <t>0815-TCN17</t>
  </si>
  <si>
    <t>D  1,212</t>
  </si>
  <si>
    <t>ao-0219</t>
  </si>
  <si>
    <t>NA21001-0032020</t>
  </si>
  <si>
    <t>D  1,236</t>
  </si>
  <si>
    <t>XA06001-0010973</t>
  </si>
  <si>
    <t>D  1,280</t>
  </si>
  <si>
    <t>0818-TCN17</t>
  </si>
  <si>
    <t>XA06001-0010974</t>
  </si>
  <si>
    <t>D  1,322</t>
  </si>
  <si>
    <t>0820-TCN17</t>
  </si>
  <si>
    <t>XA06001-0010975</t>
  </si>
  <si>
    <t>D  1,339</t>
  </si>
  <si>
    <t>XA06001-0010976</t>
  </si>
  <si>
    <t>ALECSA PACHUCA  S  DE  RL DE CV.</t>
  </si>
  <si>
    <t>D  1,398</t>
  </si>
  <si>
    <t>0821-TCN17</t>
  </si>
  <si>
    <t>XA06001-0010977</t>
  </si>
  <si>
    <t>OZ AUTOMOTRIZ S  DE  RL DE  CV</t>
  </si>
  <si>
    <t>D  1,403</t>
  </si>
  <si>
    <t>0819-TCN17</t>
  </si>
  <si>
    <t>XA06001-0010978</t>
  </si>
  <si>
    <t>D  1,480</t>
  </si>
  <si>
    <t>0822-TCN17</t>
  </si>
  <si>
    <t>XA06001-0010979</t>
  </si>
  <si>
    <t>D  1,532</t>
  </si>
  <si>
    <t>0823-TCN17</t>
  </si>
  <si>
    <t>XA06001-0010980</t>
  </si>
  <si>
    <t>D  1,546</t>
  </si>
  <si>
    <t>0824-TCN17</t>
  </si>
  <si>
    <t>XA06001-0010981</t>
  </si>
  <si>
    <t>D  1,556</t>
  </si>
  <si>
    <t>0825-TCN17</t>
  </si>
  <si>
    <t>XA06001-0010982</t>
  </si>
  <si>
    <t>D  1,561</t>
  </si>
  <si>
    <t>0826-TCN17</t>
  </si>
  <si>
    <t>XA06001-0010983</t>
  </si>
  <si>
    <t>0827-TCN17</t>
  </si>
  <si>
    <t>XA06001-0010984</t>
  </si>
  <si>
    <t>LIDERAZGO AUTOMOTRIZ DE  PUEBLA SA</t>
  </si>
  <si>
    <t>D  1,812</t>
  </si>
  <si>
    <t>0828-TCN17</t>
  </si>
  <si>
    <t>XA06001-0010985</t>
  </si>
  <si>
    <t>D  1,818</t>
  </si>
  <si>
    <t>0829-TCN17</t>
  </si>
  <si>
    <t>XA06001-0010986</t>
  </si>
  <si>
    <t>0830-TCN17</t>
  </si>
  <si>
    <t>D  1,843</t>
  </si>
  <si>
    <t>XA06001-0010988</t>
  </si>
  <si>
    <t>D  1,890</t>
  </si>
  <si>
    <t>0837-TCN17</t>
  </si>
  <si>
    <t>XA06001-0010989</t>
  </si>
  <si>
    <t>D  1,902</t>
  </si>
  <si>
    <t>0844-TCN17</t>
  </si>
  <si>
    <t>XA06001-0010990</t>
  </si>
  <si>
    <t>D  1,923</t>
  </si>
  <si>
    <t>0845-TCN17</t>
  </si>
  <si>
    <t>XA06001-0010991</t>
  </si>
  <si>
    <t>D  1,973</t>
  </si>
  <si>
    <t>0831-TCN17</t>
  </si>
  <si>
    <t>XA06001-0010992</t>
  </si>
  <si>
    <t>D  1,975</t>
  </si>
  <si>
    <t>0832-TCN17</t>
  </si>
  <si>
    <t>XA06001-0010993</t>
  </si>
  <si>
    <t>D  1,976</t>
  </si>
  <si>
    <t>0833-TCN17</t>
  </si>
  <si>
    <t>XA06001-0010994</t>
  </si>
  <si>
    <t>D  1,995</t>
  </si>
  <si>
    <t>0841-TCN17</t>
  </si>
  <si>
    <t>XA06001-0010995</t>
  </si>
  <si>
    <t>0846-TCN17</t>
  </si>
  <si>
    <t>XA06001-0010996</t>
  </si>
  <si>
    <t>0848-TCN17</t>
  </si>
  <si>
    <t>XA06001-0010997</t>
  </si>
  <si>
    <t>D  2,055</t>
  </si>
  <si>
    <t>0847-TCN17</t>
  </si>
  <si>
    <t>XA06001-0010998</t>
  </si>
  <si>
    <t>D  2,213</t>
  </si>
  <si>
    <t>NA21001-0032089</t>
  </si>
  <si>
    <t>D  2,214</t>
  </si>
  <si>
    <t>VIATICO</t>
  </si>
  <si>
    <t>NA21001-0032090</t>
  </si>
  <si>
    <t>D  2,222</t>
  </si>
  <si>
    <t>0834-TCN17</t>
  </si>
  <si>
    <t>XA06001-0010999</t>
  </si>
  <si>
    <t>D  2,225</t>
  </si>
  <si>
    <t>0835-TCN17</t>
  </si>
  <si>
    <t>XA06001-0011000</t>
  </si>
  <si>
    <t>D  2,226</t>
  </si>
  <si>
    <t>0836-TCN17</t>
  </si>
  <si>
    <t>XA06001-0011001</t>
  </si>
  <si>
    <t>D  2,230</t>
  </si>
  <si>
    <t>0838-TCN17</t>
  </si>
  <si>
    <t>XA06001-0011002</t>
  </si>
  <si>
    <t>D  2,232</t>
  </si>
  <si>
    <t>0839-TCN17</t>
  </si>
  <si>
    <t>XA06001-0011003</t>
  </si>
  <si>
    <t>D  2,277</t>
  </si>
  <si>
    <t>R3589</t>
  </si>
  <si>
    <t>NA21001-0032092</t>
  </si>
  <si>
    <t>CDO0509266I9</t>
  </si>
  <si>
    <t>D  2,278</t>
  </si>
  <si>
    <t>R3609</t>
  </si>
  <si>
    <t>NA21001-0032093</t>
  </si>
  <si>
    <t>D  2,279</t>
  </si>
  <si>
    <t>R3611</t>
  </si>
  <si>
    <t>NA21001-0032094</t>
  </si>
  <si>
    <t>D  2,282</t>
  </si>
  <si>
    <t>R3615</t>
  </si>
  <si>
    <t>NA21001-0032095</t>
  </si>
  <si>
    <t>D  2,295</t>
  </si>
  <si>
    <t>R3620</t>
  </si>
  <si>
    <t>NA21001-0032096</t>
  </si>
  <si>
    <t>D  2,296</t>
  </si>
  <si>
    <t>R3638</t>
  </si>
  <si>
    <t>NA21001-0032097</t>
  </si>
  <si>
    <t>DTB000309B37</t>
  </si>
  <si>
    <t>D  2,298</t>
  </si>
  <si>
    <t>R3641</t>
  </si>
  <si>
    <t>NA21001-0032098</t>
  </si>
  <si>
    <t>D  2,300</t>
  </si>
  <si>
    <t>R3642</t>
  </si>
  <si>
    <t>NA21001-0032099</t>
  </si>
  <si>
    <t>D  2,305</t>
  </si>
  <si>
    <t>P17416</t>
  </si>
  <si>
    <t>NA21001-0032103</t>
  </si>
  <si>
    <t>P17417</t>
  </si>
  <si>
    <t>NA21001-0032104</t>
  </si>
  <si>
    <t>P17418</t>
  </si>
  <si>
    <t>NA21001-0032105</t>
  </si>
  <si>
    <t>D  2,318</t>
  </si>
  <si>
    <t>P17424</t>
  </si>
  <si>
    <t>NA21001-0032106</t>
  </si>
  <si>
    <t>D  2,319</t>
  </si>
  <si>
    <t>P17426</t>
  </si>
  <si>
    <t>NA21001-0032107</t>
  </si>
  <si>
    <t>ESE0102158I8</t>
  </si>
  <si>
    <t>D  2,322</t>
  </si>
  <si>
    <t>P17439</t>
  </si>
  <si>
    <t>NA21001-0032109</t>
  </si>
  <si>
    <t>ECP1111049Y4</t>
  </si>
  <si>
    <t>SHE190630V37</t>
  </si>
  <si>
    <t>0840-TCN17</t>
  </si>
  <si>
    <t>D  2,325</t>
  </si>
  <si>
    <t>XA06001-0011005</t>
  </si>
  <si>
    <t>D  2,327</t>
  </si>
  <si>
    <t>0842-TCN17</t>
  </si>
  <si>
    <t>XA06001-0011006</t>
  </si>
  <si>
    <t>D  2,352</t>
  </si>
  <si>
    <t>0850-TCN17</t>
  </si>
  <si>
    <t>XA06001-0011007</t>
  </si>
  <si>
    <t>D  2,353</t>
  </si>
  <si>
    <t>0851-TCN17</t>
  </si>
  <si>
    <t>XA06001-0011008</t>
  </si>
  <si>
    <t>D  2,357</t>
  </si>
  <si>
    <t>0852-TCN17</t>
  </si>
  <si>
    <t>XA06001-0011009</t>
  </si>
  <si>
    <t>XD06001-0001297</t>
  </si>
  <si>
    <t>XA06001-0011010</t>
  </si>
  <si>
    <t>D  2,390</t>
  </si>
  <si>
    <t>XA12001-P017223</t>
  </si>
  <si>
    <t>D  2,392</t>
  </si>
  <si>
    <t>XA12001-P017224</t>
  </si>
  <si>
    <t>D  2,397</t>
  </si>
  <si>
    <t>0876-TCN17</t>
  </si>
  <si>
    <t>XA06001-0011011</t>
  </si>
  <si>
    <t>D  2,455</t>
  </si>
  <si>
    <t>0877-TCN17</t>
  </si>
  <si>
    <t>XA06001-0011012</t>
  </si>
  <si>
    <t>D  2,502</t>
  </si>
  <si>
    <t>0878-TCN17</t>
  </si>
  <si>
    <t>XA06001-0011013</t>
  </si>
  <si>
    <t>D  2,526</t>
  </si>
  <si>
    <t>P17460</t>
  </si>
  <si>
    <t>NA21001-0032120</t>
  </si>
  <si>
    <t>D  2,527</t>
  </si>
  <si>
    <t>P17461</t>
  </si>
  <si>
    <t>NA21001-0032121</t>
  </si>
  <si>
    <t>D  2,528</t>
  </si>
  <si>
    <t>P17462</t>
  </si>
  <si>
    <t>NA21001-0032122</t>
  </si>
  <si>
    <t>D  2,529</t>
  </si>
  <si>
    <t>P17463</t>
  </si>
  <si>
    <t>NA21001-0032123</t>
  </si>
  <si>
    <t>0879-TCN17</t>
  </si>
  <si>
    <t>D  2,534</t>
  </si>
  <si>
    <t>XA06001-0011015</t>
  </si>
  <si>
    <t>D  2,535</t>
  </si>
  <si>
    <t>P17464</t>
  </si>
  <si>
    <t>NA21001-0032125</t>
  </si>
  <si>
    <t>D  2,539</t>
  </si>
  <si>
    <t>P17467</t>
  </si>
  <si>
    <t>NA21001-0032128</t>
  </si>
  <si>
    <t>D  2,540</t>
  </si>
  <si>
    <t>P17468</t>
  </si>
  <si>
    <t>NA21001-0032129</t>
  </si>
  <si>
    <t>PMV800209PT4</t>
  </si>
  <si>
    <t>D  2,541</t>
  </si>
  <si>
    <t>P17469</t>
  </si>
  <si>
    <t>NA21001-0032130</t>
  </si>
  <si>
    <t>RUCW720621241</t>
  </si>
  <si>
    <t>D  2,542</t>
  </si>
  <si>
    <t>P17470</t>
  </si>
  <si>
    <t>NA21001-0032131</t>
  </si>
  <si>
    <t>D  2,544</t>
  </si>
  <si>
    <t>P17472</t>
  </si>
  <si>
    <t>NA21001-0032133</t>
  </si>
  <si>
    <t>D  2,545</t>
  </si>
  <si>
    <t>P17473</t>
  </si>
  <si>
    <t>NA21001-0032134</t>
  </si>
  <si>
    <t>D  2,546</t>
  </si>
  <si>
    <t>P17474</t>
  </si>
  <si>
    <t>NA21001-0032135</t>
  </si>
  <si>
    <t>D  2,547</t>
  </si>
  <si>
    <t>P17475</t>
  </si>
  <si>
    <t>NA21001-0032136</t>
  </si>
  <si>
    <t>D  2,548</t>
  </si>
  <si>
    <t>P17420</t>
  </si>
  <si>
    <t>NA21001-0032137</t>
  </si>
  <si>
    <t>PAC8907264G0</t>
  </si>
  <si>
    <t>D  2,549</t>
  </si>
  <si>
    <t>P17422</t>
  </si>
  <si>
    <t>NA21001-0032138</t>
  </si>
  <si>
    <t>D  2,550</t>
  </si>
  <si>
    <t>P17437</t>
  </si>
  <si>
    <t>NA21001-0032139</t>
  </si>
  <si>
    <t>D  2,551</t>
  </si>
  <si>
    <t>0874-TCN17</t>
  </si>
  <si>
    <t>XA06001-0011016</t>
  </si>
  <si>
    <t>D  2,557</t>
  </si>
  <si>
    <t>P17446</t>
  </si>
  <si>
    <t>NA21001-0032140</t>
  </si>
  <si>
    <t>0880-TCN17</t>
  </si>
  <si>
    <t>XA06001-0011018</t>
  </si>
  <si>
    <t>P17449</t>
  </si>
  <si>
    <t>NA21001-0032141</t>
  </si>
  <si>
    <t>D  2,562</t>
  </si>
  <si>
    <t>P17453</t>
  </si>
  <si>
    <t>NA21001-0032142</t>
  </si>
  <si>
    <t>D  2,567</t>
  </si>
  <si>
    <t>P17373</t>
  </si>
  <si>
    <t>NA21001-0032143</t>
  </si>
  <si>
    <t>ZEPO610721HZ6</t>
  </si>
  <si>
    <t>0881-TCN17</t>
  </si>
  <si>
    <t>XA06001-0011019</t>
  </si>
  <si>
    <t>D  2,583</t>
  </si>
  <si>
    <t>0882-TCN17</t>
  </si>
  <si>
    <t>XA06001-0011020</t>
  </si>
  <si>
    <t>D  2,617</t>
  </si>
  <si>
    <t>0853-TCN17</t>
  </si>
  <si>
    <t>XA06001-0011021</t>
  </si>
  <si>
    <t>0854-TCN17</t>
  </si>
  <si>
    <t>D  2,619</t>
  </si>
  <si>
    <t>0855-TCN17</t>
  </si>
  <si>
    <t>XA06001-0011023</t>
  </si>
  <si>
    <t>D  2,621</t>
  </si>
  <si>
    <t>XA06001-0011024</t>
  </si>
  <si>
    <t>0856-TCN17</t>
  </si>
  <si>
    <t>D  2,624</t>
  </si>
  <si>
    <t>XA06001-0011026</t>
  </si>
  <si>
    <t>D  2,625</t>
  </si>
  <si>
    <t>0857-TCN17</t>
  </si>
  <si>
    <t>XA06001-0011027</t>
  </si>
  <si>
    <t>D  2,626</t>
  </si>
  <si>
    <t>0858-TCN17</t>
  </si>
  <si>
    <t>XA06001-0011028</t>
  </si>
  <si>
    <t>D  2,627</t>
  </si>
  <si>
    <t>0859-TCN17</t>
  </si>
  <si>
    <t>XA06001-0011029</t>
  </si>
  <si>
    <t>D  2,628</t>
  </si>
  <si>
    <t>0860-TCN17</t>
  </si>
  <si>
    <t>XA06001-0011030</t>
  </si>
  <si>
    <t>D  2,629</t>
  </si>
  <si>
    <t>0861-TCN17</t>
  </si>
  <si>
    <t>XA06001-0011031</t>
  </si>
  <si>
    <t>D  2,630</t>
  </si>
  <si>
    <t>0862-TCN17</t>
  </si>
  <si>
    <t>XA06001-0011032</t>
  </si>
  <si>
    <t>D  2,631</t>
  </si>
  <si>
    <t>0863-TCN17</t>
  </si>
  <si>
    <t>XA06001-0011033</t>
  </si>
  <si>
    <t>D  2,632</t>
  </si>
  <si>
    <t>0864-TCN17</t>
  </si>
  <si>
    <t>XA06001-0011034</t>
  </si>
  <si>
    <t>D  2,633</t>
  </si>
  <si>
    <t>0865-TCN17</t>
  </si>
  <si>
    <t>XA06001-0011035</t>
  </si>
  <si>
    <t>D  2,635</t>
  </si>
  <si>
    <t>0866-TCN17</t>
  </si>
  <si>
    <t>XA06001-0011036</t>
  </si>
  <si>
    <t>D  2,637</t>
  </si>
  <si>
    <t>0867-TCN17</t>
  </si>
  <si>
    <t>XA06001-0011037</t>
  </si>
  <si>
    <t>D  2,638</t>
  </si>
  <si>
    <t>0868-TCN17</t>
  </si>
  <si>
    <t>XA06001-0011038</t>
  </si>
  <si>
    <t>D  2,641</t>
  </si>
  <si>
    <t>0869-TCN17</t>
  </si>
  <si>
    <t>XA06001-0011039</t>
  </si>
  <si>
    <t>D  2,642</t>
  </si>
  <si>
    <t>0870-TCN17</t>
  </si>
  <si>
    <t>XA06001-0011040</t>
  </si>
  <si>
    <t>D  2,645</t>
  </si>
  <si>
    <t>0883-TCN17</t>
  </si>
  <si>
    <t>XA06001-0011041</t>
  </si>
  <si>
    <t>D  2,654</t>
  </si>
  <si>
    <t>0884-TCN17</t>
  </si>
  <si>
    <t>XA06001-0011042</t>
  </si>
  <si>
    <t>D  2,688</t>
  </si>
  <si>
    <t>0885-TCN17</t>
  </si>
  <si>
    <t>XA06001-0011043</t>
  </si>
  <si>
    <t>AUTOMOVILES  VALLEJO  S  DE  RL DE</t>
  </si>
  <si>
    <t>0873-TCN17</t>
  </si>
  <si>
    <t>D  2,705</t>
  </si>
  <si>
    <t>0886-TCN17</t>
  </si>
  <si>
    <t>XA06001-0011045</t>
  </si>
  <si>
    <t>AUTOMOVILES   VALLEJO  S  DE  RL  D</t>
  </si>
  <si>
    <t>D  2,709</t>
  </si>
  <si>
    <t>XA06001-0011046</t>
  </si>
  <si>
    <t>0887-TCN17</t>
  </si>
  <si>
    <t>XA06001-0011047</t>
  </si>
  <si>
    <t>D  2,770</t>
  </si>
  <si>
    <t>0891-TCN17</t>
  </si>
  <si>
    <t>XA06001-0011048</t>
  </si>
  <si>
    <t>D  2,772</t>
  </si>
  <si>
    <t>0890-TCN17</t>
  </si>
  <si>
    <t>XA06001-0011049</t>
  </si>
  <si>
    <t>D  2,776</t>
  </si>
  <si>
    <t>0892-TCN17</t>
  </si>
  <si>
    <t>XA06001-0011050</t>
  </si>
  <si>
    <t>D  2,802</t>
  </si>
  <si>
    <t>0893-TCN17</t>
  </si>
  <si>
    <t>XA06001-0011051</t>
  </si>
  <si>
    <t>D  2,815</t>
  </si>
  <si>
    <t>0889-TCN17</t>
  </si>
  <si>
    <t>XA06001-0011052</t>
  </si>
  <si>
    <t>D  2,816</t>
  </si>
  <si>
    <t>0888-TCN17</t>
  </si>
  <si>
    <t>XA06001-0011053</t>
  </si>
  <si>
    <t>D  2,825</t>
  </si>
  <si>
    <t>0872-TCN17</t>
  </si>
  <si>
    <t>XA06001-0011054</t>
  </si>
  <si>
    <t>D  2,915</t>
  </si>
  <si>
    <t>0896-TCN17</t>
  </si>
  <si>
    <t>XA06001-0011055</t>
  </si>
  <si>
    <t>D  2,931</t>
  </si>
  <si>
    <t>NWD0001936</t>
  </si>
  <si>
    <t>XA15001-0015288</t>
  </si>
  <si>
    <t>D  2,933</t>
  </si>
  <si>
    <t>NWD0001939</t>
  </si>
  <si>
    <t>XA15001-0015290</t>
  </si>
  <si>
    <t>NWD0001933</t>
  </si>
  <si>
    <t>XA15001-0015291</t>
  </si>
  <si>
    <t>D  2,936</t>
  </si>
  <si>
    <t>NWD0001926</t>
  </si>
  <si>
    <t>XA15001-0015293</t>
  </si>
  <si>
    <t>D  2,938</t>
  </si>
  <si>
    <t>NWD0001916</t>
  </si>
  <si>
    <t>XA15001-0015295</t>
  </si>
  <si>
    <t>D  2,946</t>
  </si>
  <si>
    <t>NWD0001919</t>
  </si>
  <si>
    <t>XA15001-0015296</t>
  </si>
  <si>
    <t>D  2,952</t>
  </si>
  <si>
    <t>0897-TCN17</t>
  </si>
  <si>
    <t>XA06001-0011056</t>
  </si>
  <si>
    <t>D  2,956</t>
  </si>
  <si>
    <t>0898-TCN17</t>
  </si>
  <si>
    <t>XA06001-0011057</t>
  </si>
  <si>
    <t>D  2,988</t>
  </si>
  <si>
    <t>0875-TCN17</t>
  </si>
  <si>
    <t>XA06001-0011058</t>
  </si>
  <si>
    <t>D  2,991</t>
  </si>
  <si>
    <t>0895-TCN17</t>
  </si>
  <si>
    <t>XA06001-0011059</t>
  </si>
  <si>
    <t>AUTOMOTORES LA  LAGUNA S  DE  RL DE</t>
  </si>
  <si>
    <t>D  2,994</t>
  </si>
  <si>
    <t>0849-TCN17</t>
  </si>
  <si>
    <t>XA06001-0011060</t>
  </si>
  <si>
    <t>0894-TCN17</t>
  </si>
  <si>
    <t>D  3,004</t>
  </si>
  <si>
    <t>XA06001-0011062</t>
  </si>
  <si>
    <t>ALDEN QUERETARO S  DE  RL DE C V</t>
  </si>
  <si>
    <t>D  3,005</t>
  </si>
  <si>
    <t>0899-TCN17</t>
  </si>
  <si>
    <t>XA06001-0011063</t>
  </si>
  <si>
    <t>D  3,006</t>
  </si>
  <si>
    <t>0900-TCN17</t>
  </si>
  <si>
    <t>XA06001-0011064</t>
  </si>
  <si>
    <t>D  3,007</t>
  </si>
  <si>
    <t>0901-TCN17</t>
  </si>
  <si>
    <t>XA06001-0011065</t>
  </si>
  <si>
    <t>D  3,008</t>
  </si>
  <si>
    <t>0902-TCN17</t>
  </si>
  <si>
    <t>XA06001-0011066</t>
  </si>
  <si>
    <t>D  3,010</t>
  </si>
  <si>
    <t>0903-TCN17</t>
  </si>
  <si>
    <t>XA06001-0011067</t>
  </si>
  <si>
    <t>D  3,021</t>
  </si>
  <si>
    <t>0904-TCN17</t>
  </si>
  <si>
    <t>XA06001-0011068</t>
  </si>
  <si>
    <t>D  3,022</t>
  </si>
  <si>
    <t>0905-TCN17</t>
  </si>
  <si>
    <t>XA06001-0011069</t>
  </si>
  <si>
    <t>D  3,024</t>
  </si>
  <si>
    <t>0906-TCN17</t>
  </si>
  <si>
    <t>XA06001-0011070</t>
  </si>
  <si>
    <t>D  3,025</t>
  </si>
  <si>
    <t>0907-TCN17</t>
  </si>
  <si>
    <t>XA06001-0011071</t>
  </si>
  <si>
    <t>D  3,027</t>
  </si>
  <si>
    <t>0908-TCN17</t>
  </si>
  <si>
    <t>XA06001-0011072</t>
  </si>
  <si>
    <t>D  3,040</t>
  </si>
  <si>
    <t>0909-TCN17</t>
  </si>
  <si>
    <t>XA06001-0011073</t>
  </si>
  <si>
    <t>D  3,041</t>
  </si>
  <si>
    <t>0910-TCN17</t>
  </si>
  <si>
    <t>XA06001-0011074</t>
  </si>
  <si>
    <t>D  3,042</t>
  </si>
  <si>
    <t>0911-TCN17</t>
  </si>
  <si>
    <t>XA06001-0011075</t>
  </si>
  <si>
    <t>D  3,043</t>
  </si>
  <si>
    <t>0912-TCN17</t>
  </si>
  <si>
    <t>XA06001-0011076</t>
  </si>
  <si>
    <t>D  3,044</t>
  </si>
  <si>
    <t>0913-TCN17</t>
  </si>
  <si>
    <t>XA06001-0011077</t>
  </si>
  <si>
    <t>D  3,045</t>
  </si>
  <si>
    <t>0914-TCN17</t>
  </si>
  <si>
    <t>XA06001-0011078</t>
  </si>
  <si>
    <t>D  3,046</t>
  </si>
  <si>
    <t>0915-TCN17</t>
  </si>
  <si>
    <t>XA06001-0011079</t>
  </si>
  <si>
    <t>D  3,047</t>
  </si>
  <si>
    <t>0916-TCN17</t>
  </si>
  <si>
    <t>XA06001-0011080</t>
  </si>
  <si>
    <t>D  3,048</t>
  </si>
  <si>
    <t>0917-TCN17</t>
  </si>
  <si>
    <t>XA06001-0011081</t>
  </si>
  <si>
    <t>D  3,050</t>
  </si>
  <si>
    <t>0918-TCN17</t>
  </si>
  <si>
    <t>XA06001-0011082</t>
  </si>
  <si>
    <t>D  3,052</t>
  </si>
  <si>
    <t>0919-TCN17</t>
  </si>
  <si>
    <t>XA06001-0011083</t>
  </si>
  <si>
    <t>D  3,053</t>
  </si>
  <si>
    <t>0920-TCN17</t>
  </si>
  <si>
    <t>XA06001-0011084</t>
  </si>
  <si>
    <t>D  3,054</t>
  </si>
  <si>
    <t>0921-TCN17</t>
  </si>
  <si>
    <t>XA06001-0011085</t>
  </si>
  <si>
    <t>D  3,055</t>
  </si>
  <si>
    <t>0922-TCN17</t>
  </si>
  <si>
    <t>XA06001-0011086</t>
  </si>
  <si>
    <t>D  3,056</t>
  </si>
  <si>
    <t>0923-TCN17</t>
  </si>
  <si>
    <t>XA06001-0011087</t>
  </si>
  <si>
    <t>D  3,057</t>
  </si>
  <si>
    <t>0924-TCN17</t>
  </si>
  <si>
    <t>XA06001-0011088</t>
  </si>
  <si>
    <t>D  3,058</t>
  </si>
  <si>
    <t>0925-TCN17</t>
  </si>
  <si>
    <t>XA06001-0011089</t>
  </si>
  <si>
    <t>D  3,059</t>
  </si>
  <si>
    <t>0926-TCN17</t>
  </si>
  <si>
    <t>XA06001-0011090</t>
  </si>
  <si>
    <t>D  3,060</t>
  </si>
  <si>
    <t>0927-TCN17</t>
  </si>
  <si>
    <t>XA06001-0011091</t>
  </si>
  <si>
    <t>D  3,061</t>
  </si>
  <si>
    <t>0928-TCN17</t>
  </si>
  <si>
    <t>XA06001-0011092</t>
  </si>
  <si>
    <t>D  3,062</t>
  </si>
  <si>
    <t>0929-TCN17</t>
  </si>
  <si>
    <t>XA06001-0011093</t>
  </si>
  <si>
    <t>0955-TCN17</t>
  </si>
  <si>
    <t>D  3,065</t>
  </si>
  <si>
    <t>XA06001-0011095</t>
  </si>
  <si>
    <t>D  3,066</t>
  </si>
  <si>
    <t>0930-TCN17</t>
  </si>
  <si>
    <t>XA06001-0011096</t>
  </si>
  <si>
    <t>0931-TCN17</t>
  </si>
  <si>
    <t>XA06001-0011097</t>
  </si>
  <si>
    <t>D  3,068</t>
  </si>
  <si>
    <t>0932-TCN17</t>
  </si>
  <si>
    <t>XA06001-0011098</t>
  </si>
  <si>
    <t>D  3,069</t>
  </si>
  <si>
    <t>0933-TCN17</t>
  </si>
  <si>
    <t>XA06001-0011099</t>
  </si>
  <si>
    <t>D  3,070</t>
  </si>
  <si>
    <t>0934-TCN17</t>
  </si>
  <si>
    <t>XA06001-0011100</t>
  </si>
  <si>
    <t>D  3,071</t>
  </si>
  <si>
    <t>0935-TCN17</t>
  </si>
  <si>
    <t>XA06001-0011101</t>
  </si>
  <si>
    <t>D  3,072</t>
  </si>
  <si>
    <t>0936-TCN17</t>
  </si>
  <si>
    <t>XA06001-0011102</t>
  </si>
  <si>
    <t>D  3,073</t>
  </si>
  <si>
    <t>0937-TCN17</t>
  </si>
  <si>
    <t>XA06001-0011103</t>
  </si>
  <si>
    <t>D  3,074</t>
  </si>
  <si>
    <t>0938-TCN17</t>
  </si>
  <si>
    <t>XA06001-0011104</t>
  </si>
  <si>
    <t>D  3,075</t>
  </si>
  <si>
    <t>0939-TCN17</t>
  </si>
  <si>
    <t>XA06001-0011105</t>
  </si>
  <si>
    <t>0940-TCN17</t>
  </si>
  <si>
    <t>XA06001-0011106</t>
  </si>
  <si>
    <t>D  3,077</t>
  </si>
  <si>
    <t>0941-TCN17</t>
  </si>
  <si>
    <t>XA06001-0011107</t>
  </si>
  <si>
    <t>D  3,078</t>
  </si>
  <si>
    <t>0942-TCN17</t>
  </si>
  <si>
    <t>XA06001-0011108</t>
  </si>
  <si>
    <t>D  3,079</t>
  </si>
  <si>
    <t>0943-TCN17</t>
  </si>
  <si>
    <t>XA06001-0011109</t>
  </si>
  <si>
    <t>D  3,080</t>
  </si>
  <si>
    <t>0944-TCN17</t>
  </si>
  <si>
    <t>XA06001-0011110</t>
  </si>
  <si>
    <t>D  3,081</t>
  </si>
  <si>
    <t>0945-TCN17</t>
  </si>
  <si>
    <t>XA06001-0011111</t>
  </si>
  <si>
    <t>D  3,082</t>
  </si>
  <si>
    <t>0946-TCN17</t>
  </si>
  <si>
    <t>XA06001-0011112</t>
  </si>
  <si>
    <t>D  3,083</t>
  </si>
  <si>
    <t>0947-TCN17</t>
  </si>
  <si>
    <t>XA06001-0011113</t>
  </si>
  <si>
    <t>D  3,084</t>
  </si>
  <si>
    <t>0948-TCN17</t>
  </si>
  <si>
    <t>XA06001-0011114</t>
  </si>
  <si>
    <t>D  3,085</t>
  </si>
  <si>
    <t>0949-TCN17</t>
  </si>
  <si>
    <t>XA06001-0011115</t>
  </si>
  <si>
    <t>D  3,086</t>
  </si>
  <si>
    <t>0950-TCN17</t>
  </si>
  <si>
    <t>XA06001-0011116</t>
  </si>
  <si>
    <t>D  3,087</t>
  </si>
  <si>
    <t>0951-TCN17</t>
  </si>
  <si>
    <t>XA06001-0011117</t>
  </si>
  <si>
    <t>D  3,088</t>
  </si>
  <si>
    <t>0953-TCN17</t>
  </si>
  <si>
    <t>XA06001-0011118</t>
  </si>
  <si>
    <t>D  3,089</t>
  </si>
  <si>
    <t>0952-TCN17</t>
  </si>
  <si>
    <t>XA06001-0011119</t>
  </si>
  <si>
    <t>D  3,090</t>
  </si>
  <si>
    <t>0954-TCN17</t>
  </si>
  <si>
    <t>XA06001-0011120</t>
  </si>
  <si>
    <t>D  3,110</t>
  </si>
  <si>
    <t>COMIS AMEX</t>
  </si>
  <si>
    <t>NA21001-0032198</t>
  </si>
  <si>
    <t>D  3,114</t>
  </si>
  <si>
    <t>NA21001-0032203</t>
  </si>
  <si>
    <t>D  3,118</t>
  </si>
  <si>
    <t>NA21001-0032206</t>
  </si>
  <si>
    <t>D  3,119</t>
  </si>
  <si>
    <t>P17491</t>
  </si>
  <si>
    <t>NA21001-0032207</t>
  </si>
  <si>
    <t>D  3,120</t>
  </si>
  <si>
    <t>P17492</t>
  </si>
  <si>
    <t>NA21001-0032208</t>
  </si>
  <si>
    <t>D  3,121</t>
  </si>
  <si>
    <t>P17493</t>
  </si>
  <si>
    <t>NA21001-0032209</t>
  </si>
  <si>
    <t>D  3,122</t>
  </si>
  <si>
    <t>P17494</t>
  </si>
  <si>
    <t>NA21001-0032210</t>
  </si>
  <si>
    <t>DUGG650808H5A</t>
  </si>
  <si>
    <t>D  3,123</t>
  </si>
  <si>
    <t>P17495</t>
  </si>
  <si>
    <t>NA21001-0032211</t>
  </si>
  <si>
    <t>D  3,124</t>
  </si>
  <si>
    <t>P17496</t>
  </si>
  <si>
    <t>NA21001-0032212</t>
  </si>
  <si>
    <t>D  3,125</t>
  </si>
  <si>
    <t>P17497</t>
  </si>
  <si>
    <t>NA21001-0032213</t>
  </si>
  <si>
    <t>D  3,126</t>
  </si>
  <si>
    <t>P17498</t>
  </si>
  <si>
    <t>NA21001-0032214</t>
  </si>
  <si>
    <t>D  3,127</t>
  </si>
  <si>
    <t>P17499</t>
  </si>
  <si>
    <t>NA21001-0032215</t>
  </si>
  <si>
    <t>D  3,128</t>
  </si>
  <si>
    <t>P17619</t>
  </si>
  <si>
    <t>NA21001-0032216</t>
  </si>
  <si>
    <t>D  3,129</t>
  </si>
  <si>
    <t>P17620</t>
  </si>
  <si>
    <t>NA21001-0032217</t>
  </si>
  <si>
    <t>D  3,130</t>
  </si>
  <si>
    <t>P17621</t>
  </si>
  <si>
    <t>NA21001-0032218</t>
  </si>
  <si>
    <t>D  3,131</t>
  </si>
  <si>
    <t>P17622</t>
  </si>
  <si>
    <t>NA21001-0032220</t>
  </si>
  <si>
    <t>D  3,132</t>
  </si>
  <si>
    <t>P17624</t>
  </si>
  <si>
    <t>NA21001-0032221</t>
  </si>
  <si>
    <t>D  3,134</t>
  </si>
  <si>
    <t>P17626</t>
  </si>
  <si>
    <t>NA21001-0032223</t>
  </si>
  <si>
    <t>AAVA570124LX2</t>
  </si>
  <si>
    <t>D  3,135</t>
  </si>
  <si>
    <t>P17627</t>
  </si>
  <si>
    <t>NA21001-0032224</t>
  </si>
  <si>
    <t>D  3,136</t>
  </si>
  <si>
    <t>P17628</t>
  </si>
  <si>
    <t>NA21001-0032225</t>
  </si>
  <si>
    <t>D  3,137</t>
  </si>
  <si>
    <t>P17629</t>
  </si>
  <si>
    <t>NA21001-0032226</t>
  </si>
  <si>
    <t>PAMV611223QD2</t>
  </si>
  <si>
    <t>D  3,138</t>
  </si>
  <si>
    <t>P17630</t>
  </si>
  <si>
    <t>NA21001-0032227</t>
  </si>
  <si>
    <t>D  3,139</t>
  </si>
  <si>
    <t>P17631</t>
  </si>
  <si>
    <t>NA21001-0032228</t>
  </si>
  <si>
    <t>D  3,141</t>
  </si>
  <si>
    <t>P17633</t>
  </si>
  <si>
    <t>NA21001-0032230</t>
  </si>
  <si>
    <t>CAR690416420</t>
  </si>
  <si>
    <t>D  3,142</t>
  </si>
  <si>
    <t>P17634</t>
  </si>
  <si>
    <t>NA21001-0032231</t>
  </si>
  <si>
    <t>D  3,143</t>
  </si>
  <si>
    <t>P17635</t>
  </si>
  <si>
    <t>NA21001-0032232</t>
  </si>
  <si>
    <t>DEHJ580405Q33</t>
  </si>
  <si>
    <t>D  3,148</t>
  </si>
  <si>
    <t>S2050</t>
  </si>
  <si>
    <t>NA21001-0032236</t>
  </si>
  <si>
    <t>D  3,149</t>
  </si>
  <si>
    <t>S2051</t>
  </si>
  <si>
    <t>NA21001-0032237</t>
  </si>
  <si>
    <t>D  3,150</t>
  </si>
  <si>
    <t>S2094</t>
  </si>
  <si>
    <t>NA21001-0032240</t>
  </si>
  <si>
    <t>D  3,151</t>
  </si>
  <si>
    <t>R3649</t>
  </si>
  <si>
    <t>NA21001-0032241</t>
  </si>
  <si>
    <t>D  3,152</t>
  </si>
  <si>
    <t>R3650</t>
  </si>
  <si>
    <t>NA21001-0032243</t>
  </si>
  <si>
    <t>D  3,153</t>
  </si>
  <si>
    <t>P17485</t>
  </si>
  <si>
    <t>NA21001-0032244</t>
  </si>
  <si>
    <t>D  3,154</t>
  </si>
  <si>
    <t>P17487</t>
  </si>
  <si>
    <t>NA21001-0032246</t>
  </si>
  <si>
    <t>REBV590911NG0</t>
  </si>
  <si>
    <t>D  3,155</t>
  </si>
  <si>
    <t>P17489</t>
  </si>
  <si>
    <t>NA21001-0032247</t>
  </si>
  <si>
    <t>ASC1104193JA</t>
  </si>
  <si>
    <t>ASC591104TT1</t>
  </si>
  <si>
    <t>TCG870817Q74</t>
  </si>
  <si>
    <t>D  3,156</t>
  </si>
  <si>
    <t>P17611</t>
  </si>
  <si>
    <t>NA21001-0032248</t>
  </si>
  <si>
    <t>PARO600528HKA</t>
  </si>
  <si>
    <t>D  3,157</t>
  </si>
  <si>
    <t>P17613</t>
  </si>
  <si>
    <t>NA21001-0032249</t>
  </si>
  <si>
    <t>D  3,158</t>
  </si>
  <si>
    <t>P17615</t>
  </si>
  <si>
    <t>NA21001-0032250</t>
  </si>
  <si>
    <t>D  3,159</t>
  </si>
  <si>
    <t>P17601</t>
  </si>
  <si>
    <t>NA21001-0032252</t>
  </si>
  <si>
    <t>D  3,160</t>
  </si>
  <si>
    <t>P17639</t>
  </si>
  <si>
    <t>NA21001-0032253</t>
  </si>
  <si>
    <t>D  3,161</t>
  </si>
  <si>
    <t>P17640</t>
  </si>
  <si>
    <t>NA21001-0032254</t>
  </si>
  <si>
    <t>D  3,162</t>
  </si>
  <si>
    <t>P17641</t>
  </si>
  <si>
    <t>NA21001-0032255</t>
  </si>
  <si>
    <t>D  3,163</t>
  </si>
  <si>
    <t>P17642</t>
  </si>
  <si>
    <t>NA21001-0032256</t>
  </si>
  <si>
    <t>D  3,164</t>
  </si>
  <si>
    <t>P17643</t>
  </si>
  <si>
    <t>NA21001-0032257</t>
  </si>
  <si>
    <t>D  3,165</t>
  </si>
  <si>
    <t>P17644</t>
  </si>
  <si>
    <t>NA21001-0032258</t>
  </si>
  <si>
    <t>D  3,166</t>
  </si>
  <si>
    <t>P17645</t>
  </si>
  <si>
    <t>NA21001-0032259</t>
  </si>
  <si>
    <t>D  3,169</t>
  </si>
  <si>
    <t>P17647</t>
  </si>
  <si>
    <t>NA21001-0032262</t>
  </si>
  <si>
    <t>D  3,170</t>
  </si>
  <si>
    <t>P17648</t>
  </si>
  <si>
    <t>NA21001-0032263</t>
  </si>
  <si>
    <t>D  3,171</t>
  </si>
  <si>
    <t>P17649</t>
  </si>
  <si>
    <t>NA21001-0032264</t>
  </si>
  <si>
    <t>D  3,172</t>
  </si>
  <si>
    <t>P17650</t>
  </si>
  <si>
    <t>NA21001-0032265</t>
  </si>
  <si>
    <t>D  3,173</t>
  </si>
  <si>
    <t>P17651</t>
  </si>
  <si>
    <t>NA21001-0032266</t>
  </si>
  <si>
    <t>D  3,174</t>
  </si>
  <si>
    <t>P17652</t>
  </si>
  <si>
    <t>NA21001-0032267</t>
  </si>
  <si>
    <t>SAAS700911UUA</t>
  </si>
  <si>
    <t>D  3,175</t>
  </si>
  <si>
    <t>P17653</t>
  </si>
  <si>
    <t>NA21001-0032268</t>
  </si>
  <si>
    <t>DLI931201MI9</t>
  </si>
  <si>
    <t>D  3,176</t>
  </si>
  <si>
    <t>P17654</t>
  </si>
  <si>
    <t>NA21001-0032269</t>
  </si>
  <si>
    <t>ROAA840915TS5</t>
  </si>
  <si>
    <t>D  3,177</t>
  </si>
  <si>
    <t>P17655</t>
  </si>
  <si>
    <t>NA21001-0032270</t>
  </si>
  <si>
    <t>D  3,178</t>
  </si>
  <si>
    <t>P17656</t>
  </si>
  <si>
    <t>NA21001-0032271</t>
  </si>
  <si>
    <t>GSD8906167G2</t>
  </si>
  <si>
    <t>D  3,179</t>
  </si>
  <si>
    <t>P17657</t>
  </si>
  <si>
    <t>NA21001-0032272</t>
  </si>
  <si>
    <t>D  3,180</t>
  </si>
  <si>
    <t>P17658</t>
  </si>
  <si>
    <t>NA21001-0032273</t>
  </si>
  <si>
    <t>BAIP740522Q28</t>
  </si>
  <si>
    <t>D  3,181</t>
  </si>
  <si>
    <t>P17659</t>
  </si>
  <si>
    <t>NA21001-0032274</t>
  </si>
  <si>
    <t>SEB1108096N7</t>
  </si>
  <si>
    <t>D  3,182</t>
  </si>
  <si>
    <t>P17660</t>
  </si>
  <si>
    <t>NA21001-0032275</t>
  </si>
  <si>
    <t>D  3,183</t>
  </si>
  <si>
    <t>P17662</t>
  </si>
  <si>
    <t>NA21001-0032276</t>
  </si>
  <si>
    <t>D  3,184</t>
  </si>
  <si>
    <t>P17663</t>
  </si>
  <si>
    <t>NA21001-0032277</t>
  </si>
  <si>
    <t>D  3,185</t>
  </si>
  <si>
    <t>P17664</t>
  </si>
  <si>
    <t>NA21001-0032278</t>
  </si>
  <si>
    <t>D  3,186</t>
  </si>
  <si>
    <t>P17665</t>
  </si>
  <si>
    <t>NA21001-0032279</t>
  </si>
  <si>
    <t>PCE890410B99</t>
  </si>
  <si>
    <t>D  3,187</t>
  </si>
  <si>
    <t>P17666</t>
  </si>
  <si>
    <t>NA21001-0032280</t>
  </si>
  <si>
    <t>D  3,188</t>
  </si>
  <si>
    <t>P17667</t>
  </si>
  <si>
    <t>NA21001-0032281</t>
  </si>
  <si>
    <t>D  3,189</t>
  </si>
  <si>
    <t>P17668</t>
  </si>
  <si>
    <t>NA21001-0032282</t>
  </si>
  <si>
    <t>D  3,192</t>
  </si>
  <si>
    <t>P17671</t>
  </si>
  <si>
    <t>NA21001-0032285</t>
  </si>
  <si>
    <t>D  3,200</t>
  </si>
  <si>
    <t>NA21001-0032299</t>
  </si>
  <si>
    <t>NA21001-0032300</t>
  </si>
  <si>
    <t>D  3,206</t>
  </si>
  <si>
    <t>P17672</t>
  </si>
  <si>
    <t>NA21001-0032307</t>
  </si>
  <si>
    <t>D  3,210</t>
  </si>
  <si>
    <t>P17603</t>
  </si>
  <si>
    <t>NA21001-0032311</t>
  </si>
  <si>
    <t>GPR911122D69</t>
  </si>
  <si>
    <t>D  3,211</t>
  </si>
  <si>
    <t>P17605</t>
  </si>
  <si>
    <t>NA21001-0032312</t>
  </si>
  <si>
    <t>D  3,213</t>
  </si>
  <si>
    <t>P17441</t>
  </si>
  <si>
    <t>NA21001-0032314</t>
  </si>
  <si>
    <t>CIS981002NK4</t>
  </si>
  <si>
    <t>DILF6205301E1</t>
  </si>
  <si>
    <t>ISL070720EK3</t>
  </si>
  <si>
    <t>D  3,214</t>
  </si>
  <si>
    <t>P17682</t>
  </si>
  <si>
    <t>NA21001-0032315</t>
  </si>
  <si>
    <t>D  3,215</t>
  </si>
  <si>
    <t>P17604</t>
  </si>
  <si>
    <t>NA21001-0032316</t>
  </si>
  <si>
    <t>D  3,216</t>
  </si>
  <si>
    <t>P17609</t>
  </si>
  <si>
    <t>NA21001-0032317</t>
  </si>
  <si>
    <t>E      1</t>
  </si>
  <si>
    <t>CH-18312</t>
  </si>
  <si>
    <t>XD31001-0018312</t>
  </si>
  <si>
    <t>E      2</t>
  </si>
  <si>
    <t>CH-18313</t>
  </si>
  <si>
    <t>XD31001-0018313</t>
  </si>
  <si>
    <t>E     11</t>
  </si>
  <si>
    <t>T-3427</t>
  </si>
  <si>
    <t>XD31011-0003427</t>
  </si>
  <si>
    <t>SERVICIO PAN AMERICANO DE PROTECCIO</t>
  </si>
  <si>
    <t>E     12</t>
  </si>
  <si>
    <t>T-3428</t>
  </si>
  <si>
    <t>XD31011-0003428</t>
  </si>
  <si>
    <t>E     13</t>
  </si>
  <si>
    <t>T-3429</t>
  </si>
  <si>
    <t>XD31011-0003429</t>
  </si>
  <si>
    <t>IMPRESIONES FINAS DEL CENTRO SA DE</t>
  </si>
  <si>
    <t>E     14</t>
  </si>
  <si>
    <t>T-3430</t>
  </si>
  <si>
    <t>XD31011-0003430</t>
  </si>
  <si>
    <t>E     15</t>
  </si>
  <si>
    <t>T-3431</t>
  </si>
  <si>
    <t>XD31011-0003431</t>
  </si>
  <si>
    <t>E     16</t>
  </si>
  <si>
    <t>T-3432</t>
  </si>
  <si>
    <t>XD31011-0003432</t>
  </si>
  <si>
    <t>E     17</t>
  </si>
  <si>
    <t>T-3433</t>
  </si>
  <si>
    <t>XD31011-0003433</t>
  </si>
  <si>
    <t>MONROY ESTRADA FELIPE</t>
  </si>
  <si>
    <t>E     18</t>
  </si>
  <si>
    <t>T-3434</t>
  </si>
  <si>
    <t>XD31011-0003434</t>
  </si>
  <si>
    <t>T-3435</t>
  </si>
  <si>
    <t>XD31011-0003435</t>
  </si>
  <si>
    <t>MERCADO LIBRE S DE RL DE CV</t>
  </si>
  <si>
    <t>E     20</t>
  </si>
  <si>
    <t>T-3436</t>
  </si>
  <si>
    <t>XD31011-0003436</t>
  </si>
  <si>
    <t>E     21</t>
  </si>
  <si>
    <t>T-3437</t>
  </si>
  <si>
    <t>XD31011-0003437</t>
  </si>
  <si>
    <t>T-3438</t>
  </si>
  <si>
    <t>XD31011-0003438</t>
  </si>
  <si>
    <t>T-3439</t>
  </si>
  <si>
    <t>XD31011-0003439</t>
  </si>
  <si>
    <t>T-3440</t>
  </si>
  <si>
    <t>XD31011-0003440</t>
  </si>
  <si>
    <t>T-3441</t>
  </si>
  <si>
    <t>XD31011-0003441</t>
  </si>
  <si>
    <t>T-3442</t>
  </si>
  <si>
    <t>XD31011-0003442</t>
  </si>
  <si>
    <t>T-3443</t>
  </si>
  <si>
    <t>XD31011-0003443</t>
  </si>
  <si>
    <t>T-3444</t>
  </si>
  <si>
    <t>XD31011-0003444</t>
  </si>
  <si>
    <t>T-3445</t>
  </si>
  <si>
    <t>XD31011-0003445</t>
  </si>
  <si>
    <t>ROTO CRISTALES Y PARTES S.A DE C.V.</t>
  </si>
  <si>
    <t>T-3446</t>
  </si>
  <si>
    <t>XD31011-0003446</t>
  </si>
  <si>
    <t>T-3447</t>
  </si>
  <si>
    <t>XD31011-0003447</t>
  </si>
  <si>
    <t>T-3449</t>
  </si>
  <si>
    <t>XD31011-0003449</t>
  </si>
  <si>
    <t>T-3454</t>
  </si>
  <si>
    <t>XD31011-0003454</t>
  </si>
  <si>
    <t>E     39</t>
  </si>
  <si>
    <t>CH-18317</t>
  </si>
  <si>
    <t>XD31001-0018317</t>
  </si>
  <si>
    <t>T-3456</t>
  </si>
  <si>
    <t>XD31011-0003456</t>
  </si>
  <si>
    <t>DELL DE MEXICO, SA DE CV</t>
  </si>
  <si>
    <t>E     56</t>
  </si>
  <si>
    <t>CH-18311</t>
  </si>
  <si>
    <t>XD31001-0018311</t>
  </si>
  <si>
    <t>CH-18332</t>
  </si>
  <si>
    <t>XD31001-0018332</t>
  </si>
  <si>
    <t>E     74</t>
  </si>
  <si>
    <t>CH-18333</t>
  </si>
  <si>
    <t>XD31001-0018333</t>
  </si>
  <si>
    <t>E     79</t>
  </si>
  <si>
    <t>T-3472</t>
  </si>
  <si>
    <t>XD31011-0003472</t>
  </si>
  <si>
    <t>E     81</t>
  </si>
  <si>
    <t>T-3474</t>
  </si>
  <si>
    <t>XD31011-0003474</t>
  </si>
  <si>
    <t>E     82</t>
  </si>
  <si>
    <t>T-3475</t>
  </si>
  <si>
    <t>XD31011-0003475</t>
  </si>
  <si>
    <t>E     83</t>
  </si>
  <si>
    <t>T-3476</t>
  </si>
  <si>
    <t>XD31011-0003476</t>
  </si>
  <si>
    <t>E     84</t>
  </si>
  <si>
    <t>T-3477</t>
  </si>
  <si>
    <t>XD31011-0003477</t>
  </si>
  <si>
    <t>T-3478</t>
  </si>
  <si>
    <t>XD31011-0003478</t>
  </si>
  <si>
    <t>T-3479</t>
  </si>
  <si>
    <t>XD31011-0003479</t>
  </si>
  <si>
    <t>T-3480</t>
  </si>
  <si>
    <t>XD31011-0003480</t>
  </si>
  <si>
    <t>T-3481</t>
  </si>
  <si>
    <t>XD31011-0003481</t>
  </si>
  <si>
    <t>LJIMENEZ:PICK UPLANDIA SA DE CV</t>
  </si>
  <si>
    <t>T-3483</t>
  </si>
  <si>
    <t>XD31011-0003483</t>
  </si>
  <si>
    <t>CH-18338</t>
  </si>
  <si>
    <t>XD31001-0018338</t>
  </si>
  <si>
    <t>CH-18339</t>
  </si>
  <si>
    <t>XD31001-0018339</t>
  </si>
  <si>
    <t>CH-18340</t>
  </si>
  <si>
    <t>XD31001-0018340</t>
  </si>
  <si>
    <t>T-3487</t>
  </si>
  <si>
    <t>XD31011-0003487</t>
  </si>
  <si>
    <t>T-3488</t>
  </si>
  <si>
    <t>XD31011-0003488</t>
  </si>
  <si>
    <t>T-3489</t>
  </si>
  <si>
    <t>XD31011-0003489</t>
  </si>
  <si>
    <t>T-3494</t>
  </si>
  <si>
    <t>XD31011-0003494</t>
  </si>
  <si>
    <t>T-3495</t>
  </si>
  <si>
    <t>XD31011-0003495</t>
  </si>
  <si>
    <t>AGUILA MENDEZ PEDRO SERGIO</t>
  </si>
  <si>
    <t>T-3496</t>
  </si>
  <si>
    <t>XD31011-0003496</t>
  </si>
  <si>
    <t>RIOS ALVAREZ CLARISSA</t>
  </si>
  <si>
    <t>T-3497</t>
  </si>
  <si>
    <t>XD31011-0003497</t>
  </si>
  <si>
    <t>T-3498</t>
  </si>
  <si>
    <t>XD31011-0003498</t>
  </si>
  <si>
    <t>T-3499</t>
  </si>
  <si>
    <t>XD31011-0003499</t>
  </si>
  <si>
    <t>E    112</t>
  </si>
  <si>
    <t>T-3500</t>
  </si>
  <si>
    <t>XD31011-0003500</t>
  </si>
  <si>
    <t>VASQUEZ PAREDES MATEO</t>
  </si>
  <si>
    <t>T-3501</t>
  </si>
  <si>
    <t>XD31011-0003501</t>
  </si>
  <si>
    <t>E    114</t>
  </si>
  <si>
    <t>T-3502</t>
  </si>
  <si>
    <t>XD31011-0003502</t>
  </si>
  <si>
    <t>T-3503</t>
  </si>
  <si>
    <t>XD31011-0003503</t>
  </si>
  <si>
    <t>T-3504</t>
  </si>
  <si>
    <t>XD31011-0003504</t>
  </si>
  <si>
    <t>T-3505</t>
  </si>
  <si>
    <t>XD31011-0003505</t>
  </si>
  <si>
    <t>E    118</t>
  </si>
  <si>
    <t>T-3506</t>
  </si>
  <si>
    <t>XD31011-0003506</t>
  </si>
  <si>
    <t>T-3507</t>
  </si>
  <si>
    <t>XD31011-0003507</t>
  </si>
  <si>
    <t>T-3509</t>
  </si>
  <si>
    <t>XD31011-0003509</t>
  </si>
  <si>
    <t>T-3510</t>
  </si>
  <si>
    <t>XD31011-0003510</t>
  </si>
  <si>
    <t>NEOCOM SA DE CV</t>
  </si>
  <si>
    <t>E    123</t>
  </si>
  <si>
    <t>T-3511</t>
  </si>
  <si>
    <t>XD31011-0003511</t>
  </si>
  <si>
    <t>E    124</t>
  </si>
  <si>
    <t>T-3512</t>
  </si>
  <si>
    <t>XD31011-0003512</t>
  </si>
  <si>
    <t>T-3513</t>
  </si>
  <si>
    <t>XD31011-0003513</t>
  </si>
  <si>
    <t>T-3514</t>
  </si>
  <si>
    <t>XD31011-0003514</t>
  </si>
  <si>
    <t>E    127</t>
  </si>
  <si>
    <t>T-3515</t>
  </si>
  <si>
    <t>XD31011-0003515</t>
  </si>
  <si>
    <t>T-3516</t>
  </si>
  <si>
    <t>XD31011-0003516</t>
  </si>
  <si>
    <t>T-3517</t>
  </si>
  <si>
    <t>XD31011-0003517</t>
  </si>
  <si>
    <t>E    130</t>
  </si>
  <si>
    <t>T-3518</t>
  </si>
  <si>
    <t>XD31011-0003518</t>
  </si>
  <si>
    <t>E    131</t>
  </si>
  <si>
    <t>T-3519</t>
  </si>
  <si>
    <t>XD31011-0003519</t>
  </si>
  <si>
    <t>E    132</t>
  </si>
  <si>
    <t>T-3520</t>
  </si>
  <si>
    <t>XD31011-0003520</t>
  </si>
  <si>
    <t>E    133</t>
  </si>
  <si>
    <t>T-3521</t>
  </si>
  <si>
    <t>XD31011-0003521</t>
  </si>
  <si>
    <t>E    134</t>
  </si>
  <si>
    <t>T-3522</t>
  </si>
  <si>
    <t>XD31011-0003522</t>
  </si>
  <si>
    <t>E    135</t>
  </si>
  <si>
    <t>T-3523</t>
  </si>
  <si>
    <t>XD31011-0003523</t>
  </si>
  <si>
    <t>E    136</t>
  </si>
  <si>
    <t>T-3524</t>
  </si>
  <si>
    <t>XD31011-0003524</t>
  </si>
  <si>
    <t>E    138</t>
  </si>
  <si>
    <t>T-3525</t>
  </si>
  <si>
    <t>XD31011-0003525</t>
  </si>
  <si>
    <t>E    139</t>
  </si>
  <si>
    <t>T-3526</t>
  </si>
  <si>
    <t>XD31011-0003526</t>
  </si>
  <si>
    <t>E    140</t>
  </si>
  <si>
    <t>CH-18341</t>
  </si>
  <si>
    <t>XD25013-0018341</t>
  </si>
  <si>
    <t>BANCOMER 220</t>
  </si>
  <si>
    <t>E    152</t>
  </si>
  <si>
    <t>T-3531</t>
  </si>
  <si>
    <t>XD31011-0003531</t>
  </si>
  <si>
    <t>E    153</t>
  </si>
  <si>
    <t>T-3532</t>
  </si>
  <si>
    <t>XD31011-0003532</t>
  </si>
  <si>
    <t>T-3533</t>
  </si>
  <si>
    <t>XD31011-0003533</t>
  </si>
  <si>
    <t>T-3534</t>
  </si>
  <si>
    <t>XD31011-0003534</t>
  </si>
  <si>
    <t>T-3539</t>
  </si>
  <si>
    <t>XD31011-0003539</t>
  </si>
  <si>
    <t>HERRAMIENTAS BCO SA DE CV</t>
  </si>
  <si>
    <t>E    168</t>
  </si>
  <si>
    <t>T-3540</t>
  </si>
  <si>
    <t>XD31011-0003540</t>
  </si>
  <si>
    <t>COLLANTES MARTINEZ MARILUZ MONTES</t>
  </si>
  <si>
    <t>E    169</t>
  </si>
  <si>
    <t>T-3541</t>
  </si>
  <si>
    <t>XD31011-0003541</t>
  </si>
  <si>
    <t>T-3542</t>
  </si>
  <si>
    <t>XD31011-0003542</t>
  </si>
  <si>
    <t>LJIMENEZ:AUDATEX LTN, S. DE R.L. DE</t>
  </si>
  <si>
    <t>T-3544</t>
  </si>
  <si>
    <t>XD31011-0003544</t>
  </si>
  <si>
    <t>E    174</t>
  </si>
  <si>
    <t>T-3545</t>
  </si>
  <si>
    <t>XD31011-0003545</t>
  </si>
  <si>
    <t>E    184</t>
  </si>
  <si>
    <t>CH-18360</t>
  </si>
  <si>
    <t>XD31001-0018360</t>
  </si>
  <si>
    <t>T-3551</t>
  </si>
  <si>
    <t>XD31011-0003551</t>
  </si>
  <si>
    <t>T-3552</t>
  </si>
  <si>
    <t>XD31011-0003552</t>
  </si>
  <si>
    <t>FONSECA LOPEZ GERARDO</t>
  </si>
  <si>
    <t>T-3553</t>
  </si>
  <si>
    <t>XD31011-0003553</t>
  </si>
  <si>
    <t>T-3554</t>
  </si>
  <si>
    <t>XD31011-0003554</t>
  </si>
  <si>
    <t>MHMG ABOGADOS SC</t>
  </si>
  <si>
    <t>E    193</t>
  </si>
  <si>
    <t>T-3555</t>
  </si>
  <si>
    <t>XD31011-0003555</t>
  </si>
  <si>
    <t>E    194</t>
  </si>
  <si>
    <t>T-3556</t>
  </si>
  <si>
    <t>XD31011-0003556</t>
  </si>
  <si>
    <t>1915 AUDITORIA Y FINANZAS, S.C.</t>
  </si>
  <si>
    <t>E    195</t>
  </si>
  <si>
    <t>T-3557</t>
  </si>
  <si>
    <t>XD31011-0003557</t>
  </si>
  <si>
    <t>DITECNOLOGICA S DE RL DE CV</t>
  </si>
  <si>
    <t>E    196</t>
  </si>
  <si>
    <t>T-3558</t>
  </si>
  <si>
    <t>XD31011-0003558</t>
  </si>
  <si>
    <t>REDPACK, S.A. DE C.V.</t>
  </si>
  <si>
    <t>E    197</t>
  </si>
  <si>
    <t>T-3559</t>
  </si>
  <si>
    <t>XD31011-0003559</t>
  </si>
  <si>
    <t>E    198</t>
  </si>
  <si>
    <t>T-3560</t>
  </si>
  <si>
    <t>XD31011-0003560</t>
  </si>
  <si>
    <t>E    200</t>
  </si>
  <si>
    <t>T-3562</t>
  </si>
  <si>
    <t>XD31011-0003562</t>
  </si>
  <si>
    <t>E    201</t>
  </si>
  <si>
    <t>T-3563</t>
  </si>
  <si>
    <t>XD31011-0003563</t>
  </si>
  <si>
    <t>E    202</t>
  </si>
  <si>
    <t>T-3564</t>
  </si>
  <si>
    <t>XD31011-0003564</t>
  </si>
  <si>
    <t>E    203</t>
  </si>
  <si>
    <t>T-3565</t>
  </si>
  <si>
    <t>XD31011-0003565</t>
  </si>
  <si>
    <t>E    204</t>
  </si>
  <si>
    <t>T-3566</t>
  </si>
  <si>
    <t>XD31011-0003566</t>
  </si>
  <si>
    <t>E    205</t>
  </si>
  <si>
    <t>T-3567</t>
  </si>
  <si>
    <t>XD31011-0003567</t>
  </si>
  <si>
    <t>E    206</t>
  </si>
  <si>
    <t>T-3568</t>
  </si>
  <si>
    <t>XD31011-0003568</t>
  </si>
  <si>
    <t>E    207</t>
  </si>
  <si>
    <t>T-3569</t>
  </si>
  <si>
    <t>XD31011-0003569</t>
  </si>
  <si>
    <t>T-3570</t>
  </si>
  <si>
    <t>XD31011-0003570</t>
  </si>
  <si>
    <t>T-3571</t>
  </si>
  <si>
    <t>XD31011-0003571</t>
  </si>
  <si>
    <t>T-3572</t>
  </si>
  <si>
    <t>XD31011-0003572</t>
  </si>
  <si>
    <t>E    211</t>
  </si>
  <si>
    <t>T-3573</t>
  </si>
  <si>
    <t>NA21003-0032080</t>
  </si>
  <si>
    <t>T-3574</t>
  </si>
  <si>
    <t>XD31011-0003574</t>
  </si>
  <si>
    <t>RECTIFICACIONES VAZCO S.A. DE C.V.</t>
  </si>
  <si>
    <t>T-3575</t>
  </si>
  <si>
    <t>XD31011-0003575</t>
  </si>
  <si>
    <t>E    220</t>
  </si>
  <si>
    <t>T-3578</t>
  </si>
  <si>
    <t>XD31011-0003578</t>
  </si>
  <si>
    <t>E    221</t>
  </si>
  <si>
    <t>T-3579</t>
  </si>
  <si>
    <t>XD31011-0003579</t>
  </si>
  <si>
    <t>E    226</t>
  </si>
  <si>
    <t>CH-18370</t>
  </si>
  <si>
    <t>XD31001-0018370</t>
  </si>
  <si>
    <t>T-3580</t>
  </si>
  <si>
    <t>XD31011-0003580</t>
  </si>
  <si>
    <t>ASOCIACION DE DISTRIBUIDORES DE AUT</t>
  </si>
  <si>
    <t>E    230</t>
  </si>
  <si>
    <t>T-3583</t>
  </si>
  <si>
    <t>XD31011-0003583</t>
  </si>
  <si>
    <t>E    232</t>
  </si>
  <si>
    <t>CH-18364</t>
  </si>
  <si>
    <t>XD31001-0018364</t>
  </si>
  <si>
    <t>E    233</t>
  </si>
  <si>
    <t>CH-18365</t>
  </si>
  <si>
    <t>XD31001-0018365</t>
  </si>
  <si>
    <t>E    234</t>
  </si>
  <si>
    <t>T-3584</t>
  </si>
  <si>
    <t>XD31011-0003584</t>
  </si>
  <si>
    <t>E    255</t>
  </si>
  <si>
    <t>T-3593</t>
  </si>
  <si>
    <t>XD31011-0003593</t>
  </si>
  <si>
    <t>E    256</t>
  </si>
  <si>
    <t>T-3594</t>
  </si>
  <si>
    <t>XD31011-0003594</t>
  </si>
  <si>
    <t>E    257</t>
  </si>
  <si>
    <t>T-3595</t>
  </si>
  <si>
    <t>XD31011-0003595</t>
  </si>
  <si>
    <t>CH-18361</t>
  </si>
  <si>
    <t>XD31001-0018361</t>
  </si>
  <si>
    <t>CASA BELA DECORACION SA DE CV</t>
  </si>
  <si>
    <t>E    269</t>
  </si>
  <si>
    <t>T-3604</t>
  </si>
  <si>
    <t>XD31011-0003604</t>
  </si>
  <si>
    <t>AUTOCOM NOVA SAPI DE CV</t>
  </si>
  <si>
    <t>E    270</t>
  </si>
  <si>
    <t>T-3605</t>
  </si>
  <si>
    <t>NA21003-0032181</t>
  </si>
  <si>
    <t>E    271</t>
  </si>
  <si>
    <t>T-3617</t>
  </si>
  <si>
    <t>XD31011-0003617</t>
  </si>
  <si>
    <t>IFC011107L9A</t>
  </si>
  <si>
    <t>SAU960320HCA</t>
  </si>
  <si>
    <t>MOEF731201TA1</t>
  </si>
  <si>
    <t>MER991006JMA</t>
  </si>
  <si>
    <t>GORJ810114RE0</t>
  </si>
  <si>
    <t>OONG650331SF9</t>
  </si>
  <si>
    <t>RCP0611249P0</t>
  </si>
  <si>
    <t>DEM9204099R6</t>
  </si>
  <si>
    <t>PUP100322SYA</t>
  </si>
  <si>
    <t>AUMP360418JT8</t>
  </si>
  <si>
    <t>RIAC820811PB1</t>
  </si>
  <si>
    <t>VAPM570921MV1</t>
  </si>
  <si>
    <t>NEO990812K22</t>
  </si>
  <si>
    <t>MOMM8104255Z7</t>
  </si>
  <si>
    <t>SIN FACTURA</t>
  </si>
  <si>
    <t>FOLG740527MW7</t>
  </si>
  <si>
    <t>MAB070816NS7</t>
  </si>
  <si>
    <t>MNQ101025MC4</t>
  </si>
  <si>
    <t>RED940114JX9</t>
  </si>
  <si>
    <t xml:space="preserve">QUERETARO MOTORS SA </t>
  </si>
  <si>
    <t>FERJ6208293U4</t>
  </si>
  <si>
    <t>FEREGRINO RAMOS JORGE</t>
  </si>
  <si>
    <t>FAS1303192L9</t>
  </si>
  <si>
    <t>FRAY ANDRES DE SALVATIERRA</t>
  </si>
  <si>
    <t>ADA030715477</t>
  </si>
  <si>
    <t>JET VAN CAR RENTAL SA DE C</t>
  </si>
  <si>
    <t>PICK UPLANDIA SA DE CV</t>
  </si>
  <si>
    <t>SPA930315Q2A</t>
  </si>
  <si>
    <t>ORD000301QY5</t>
  </si>
  <si>
    <t>OPERADORA DE RESTAURANTES DURAZNOS S.A. DE C.V.</t>
  </si>
  <si>
    <t xml:space="preserve">SANBORN HERMANOS SA </t>
  </si>
  <si>
    <t>SAQ110822U79</t>
  </si>
  <si>
    <t>SERVICIO ARCANGEL QUERETANO SA DE CV</t>
  </si>
  <si>
    <t>ROMS530216186</t>
  </si>
  <si>
    <t>RODRIGUEZ MARTINEZ SALVADOR ALEJANDRO</t>
  </si>
  <si>
    <t>AXA SEGUROS, S.A. DE C.V.</t>
  </si>
  <si>
    <t>ASE931116231</t>
  </si>
  <si>
    <t>HEVA860713IR3</t>
  </si>
  <si>
    <t>HERNANDEZ VILLALOBOS ADRIANA</t>
  </si>
  <si>
    <t>CBD100722BQ2</t>
  </si>
  <si>
    <t>PNA1011036G2</t>
  </si>
  <si>
    <t>PROCESADOS NAPOLES S DE RL DE CV</t>
  </si>
  <si>
    <t>APA040128N75</t>
  </si>
  <si>
    <t>ALA0210164S2</t>
  </si>
  <si>
    <t>ALECSA PACHUCA S DE RL DE CV</t>
  </si>
  <si>
    <t>DECADA AUTOMOTRIZ S DE  RL</t>
  </si>
  <si>
    <t>FAME PERISUR, S. DE R.L. DE C.V.</t>
  </si>
  <si>
    <t>TPO0701266T0</t>
  </si>
  <si>
    <t>TOYOMOTORS DE POLANCO S DE RL DE CV</t>
  </si>
  <si>
    <t>VALOR MOTRIZ S DE RL DE CV</t>
  </si>
  <si>
    <t>OAC041025LXA</t>
  </si>
  <si>
    <t>OZ AUTOMOTRIZ DE COLIMA, S. DE R. L. DE C.V.</t>
  </si>
  <si>
    <t>AUTOBUSES DE LA PIEDAD S.A DE C.V</t>
  </si>
  <si>
    <t>CENTRO DE DISTRIBUCION ORIENTE, S.A. DE C.V.</t>
  </si>
  <si>
    <t>FONDO NACIONAL DE INFRAESTRUCTURA</t>
  </si>
  <si>
    <t>AUTOBUSES ESTRELLA BLANCA,S.A. DE C.V.</t>
  </si>
  <si>
    <t>AUTOZONE DE MÉXICO, S. DE R.L. DE C.V.</t>
  </si>
  <si>
    <t>RKU1412116U0</t>
  </si>
  <si>
    <t>RESTAURANT KUA SA DE CV</t>
  </si>
  <si>
    <t>RTO840921RE4</t>
  </si>
  <si>
    <t>RESTAURANTES TOKS SA DE CV</t>
  </si>
  <si>
    <t>JMA840106356</t>
  </si>
  <si>
    <t>JUNTA MUNICIPAL DE AGUA POTABLES Y ALCANTARILLADO</t>
  </si>
  <si>
    <t>GST9312019C3</t>
  </si>
  <si>
    <t xml:space="preserve">GASOLINERA SERVICIO EL TREBOL SA DE CV DE RL </t>
  </si>
  <si>
    <t>IAN800429QC3</t>
  </si>
  <si>
    <t>INMOBILIARIA ANGUITA SA</t>
  </si>
  <si>
    <t>CVI010928E14</t>
  </si>
  <si>
    <t>LA CALLE DEL VINO SA DE CV</t>
  </si>
  <si>
    <t>PROMOTORA Y ADMINISTRADORA DE CARRETERA</t>
  </si>
  <si>
    <t>CME030219B64</t>
  </si>
  <si>
    <t>CONSESIONARIA MEXIQUENSE SA DE CV</t>
  </si>
  <si>
    <t>IEM930721IXA</t>
  </si>
  <si>
    <t>INMOBILIARIA EMAR SA DE CV</t>
  </si>
  <si>
    <t>TOYOTA FINANCIAL SERVICES DE MEXICO S.A. DE C.V.</t>
  </si>
  <si>
    <t>AUTOBUSES DE LA PIEDAD</t>
  </si>
  <si>
    <t>RODP740208M20</t>
  </si>
  <si>
    <t>RODRIGUEZ DIAZ PATRICIA</t>
  </si>
  <si>
    <t>RAMP811017TG4</t>
  </si>
  <si>
    <t>RGA040623912</t>
  </si>
  <si>
    <t>RELACIONES GASTRONOMICAS</t>
  </si>
  <si>
    <t>PAR640828QG2</t>
  </si>
  <si>
    <t>PARE SA</t>
  </si>
  <si>
    <t>CONCESIONARIA MEXIQUENSE SA DE CV</t>
  </si>
  <si>
    <t>CVT020930BY9</t>
  </si>
  <si>
    <t>CONCESIONARIA DE VIAS TRONCALES SA DE CV</t>
  </si>
  <si>
    <t>BEFG730814FK3</t>
  </si>
  <si>
    <t>BELTRAN FLORES GABRIEL</t>
  </si>
  <si>
    <t>DAU030729946</t>
  </si>
  <si>
    <t>BBA830831LJ2</t>
  </si>
  <si>
    <t>BBVA BANCOMER, S.A.</t>
  </si>
  <si>
    <t>COMIS BBV</t>
  </si>
  <si>
    <t>D-3098</t>
  </si>
  <si>
    <t>ACQ980113CL5</t>
  </si>
  <si>
    <t>D-754</t>
  </si>
  <si>
    <t>D-3220</t>
  </si>
  <si>
    <t>P17445</t>
  </si>
  <si>
    <t>DESARROLLADORA DE CONCESIONES OMEGA SA DE CV</t>
  </si>
  <si>
    <t>D-3221</t>
  </si>
  <si>
    <t>P17451</t>
  </si>
  <si>
    <t>NO REPORTAR</t>
  </si>
  <si>
    <t>SE CANCELA EN MARZO</t>
  </si>
  <si>
    <t>CAOF491027BV6</t>
  </si>
  <si>
    <t>DIT1612029T3</t>
  </si>
  <si>
    <t>RVA820930462</t>
  </si>
  <si>
    <t>E      7</t>
  </si>
  <si>
    <t>E     62</t>
  </si>
  <si>
    <t>E    264</t>
  </si>
  <si>
    <t>Cargo al Costo Unida</t>
  </si>
  <si>
    <t>BAJA</t>
  </si>
  <si>
    <t>E0D53449-5292-40DC-A9E5-18C9B64884F3</t>
  </si>
  <si>
    <t>GASOLINERIA LITRO MIL S.A. DE C.V.</t>
  </si>
  <si>
    <t>4FE29FD8-1F00-485D-B3F7-DEA143673507</t>
  </si>
  <si>
    <t>B3DF0070-8A99-45EB-990F-0409B6C0F3B6</t>
  </si>
  <si>
    <t>EEEE088A-414D-4EA8-AE5D-555C5C11D755</t>
  </si>
  <si>
    <t>LECA340720JN4</t>
  </si>
  <si>
    <t>5E3006B2-A5BB-453C-9739-C4433BC305BD</t>
  </si>
  <si>
    <t>70F80932-D1A3-4650-94F0-F02CA1FDAE44</t>
  </si>
  <si>
    <t>T-3267</t>
  </si>
  <si>
    <t>XD31011-0003267</t>
  </si>
  <si>
    <t>AAGUILAR</t>
  </si>
  <si>
    <t>T-3411</t>
  </si>
  <si>
    <t>XD31011-0003411</t>
  </si>
  <si>
    <t>T-3219</t>
  </si>
  <si>
    <t>XD31011-0003219</t>
  </si>
  <si>
    <t>T-3225</t>
  </si>
  <si>
    <t>XD31011-0003225</t>
  </si>
  <si>
    <t>T-3226</t>
  </si>
  <si>
    <t>XD31011-0003226</t>
  </si>
  <si>
    <t>7D1A7F2E-4FC4-411E-8723-5FCF3124AA22</t>
  </si>
  <si>
    <t>JET VAN CAR RENTAL SA DE CV</t>
  </si>
  <si>
    <t>AD9F6C97-DC37-4D47-8DA4-CF343308A3DF</t>
  </si>
  <si>
    <t>COMERCIALIZADORA  DEL BAJIO WK, S.A. DE C.V.</t>
  </si>
  <si>
    <t>CBW120615I21</t>
  </si>
  <si>
    <t>1FB5A845-B248-40FA-BF77-7B5F17FA9E77</t>
  </si>
  <si>
    <t>9CEC6298-374F-4B77-93B9-5CF8D9B47CA7</t>
  </si>
  <si>
    <t>881FB4F4-DC7E-4E61-A7AF-A2C44AF1CA44</t>
  </si>
  <si>
    <t>7D25BE9D-ECD0-4494-8FFE-8FE71D7222A7</t>
  </si>
  <si>
    <t>9BFBB7FE-6B0D-46D7-92DD-ACF5D4CD997F</t>
  </si>
  <si>
    <t>579c9f18-a765-49dd-9f06-d4ab42563aef</t>
  </si>
  <si>
    <t>237cb3b3-e3b6-4939-b0be-f0df94078c4c</t>
  </si>
  <si>
    <t>25AA4A4C-166A-41D0-AC2D-4ACB1EFA4AB0</t>
  </si>
  <si>
    <t>CB1473C3-BD4B-4012-828B-62560718A02D</t>
  </si>
  <si>
    <t>4F51CF65-A796-49A4-99A3-B78CD91E07D2</t>
  </si>
  <si>
    <t>BA96CB14-95C7-40A8-B1F3-D77ADE3BD189</t>
  </si>
  <si>
    <t>14BEC208-82B5-4A36-9041-06B12FC32DC5</t>
  </si>
  <si>
    <t>32E4FD07-2FCB-4048-B8D9-65E01BFADCEC</t>
  </si>
  <si>
    <t>64611C2C-8B57-404E-B47A-6CC1C1A164AD</t>
  </si>
  <si>
    <t>A8B6E812-2005-46CF-A288-8F12265EC89C</t>
  </si>
  <si>
    <t>611AB447-D9CC-4B7F-8825-4226357B1046</t>
  </si>
  <si>
    <t>53DDE169-FFE1-4D5B-9D34-25B93C181B36</t>
  </si>
  <si>
    <t>D3ED99A2-C27D-4F7C-B12B-68FF0CAE08FC</t>
  </si>
  <si>
    <t>C1C1F604-F180-4BC3-BF8D-60F4B9C55074</t>
  </si>
  <si>
    <t>67EF5FC4-FBDE-4390-9FC1-DF4622D79B32</t>
  </si>
  <si>
    <t>9F249268-C513-49B2-8DF3-DC05AFFF00B1</t>
  </si>
  <si>
    <t>C2FA6957-1C93-4E30-9FD9-2C1E8EEA1E62</t>
  </si>
  <si>
    <t>4769A1F7-7DF8-41FC-A8FB-F735A400FC15</t>
  </si>
  <si>
    <t>F4B4E5FA-78F1-46CC-B664-C074B5628AE5</t>
  </si>
  <si>
    <t>7374d252-22c0-4eec-a957-efaeef705081</t>
  </si>
  <si>
    <t>C3C95182-06D7-49D8-B393-80EC18290334</t>
  </si>
  <si>
    <t>9D827FCE-479A-45C4-AC75-C4C4E371333D</t>
  </si>
  <si>
    <t>C7F3E9F8-D333-41E7-A19C-857999498198</t>
  </si>
  <si>
    <t>9b59eca9-ef29-42d0-b375-d392803242d5</t>
  </si>
  <si>
    <t>E94B6EE4-4EE7-4423-82FD-9E2CFFFD76D2</t>
  </si>
  <si>
    <t>0DAC59C3-334D-481D-A4E2-8D9EF9C9B32A</t>
  </si>
  <si>
    <t>28475B07-9034-42C5-B294-C1A1B9139E21</t>
  </si>
  <si>
    <t>F09D2BD6-9D71-4663-878D-D849D4BF6714</t>
  </si>
  <si>
    <t>D251D40A-1E04-7741-BA8D-A2E403774AF5</t>
  </si>
  <si>
    <t>48c0a96f-c3a8-4db1-98e1-4a0119f3b642</t>
  </si>
  <si>
    <t>3ad03f09-25f8-44bc-8263-544c1013e71f</t>
  </si>
  <si>
    <t>9e5c89ba-fc9f-44f3-bf6b-021632014104</t>
  </si>
  <si>
    <t>438B2E63-FEAD-4710-B3C4-91F04C6BE15C</t>
  </si>
  <si>
    <t>4EC8120A-B287-4BE7-AC4E-DABC002BD31E</t>
  </si>
  <si>
    <t>DA6A1CA4-2413-4533-BA6C-9DD96E050D63</t>
  </si>
  <si>
    <t>D4606F25-297C-432A-B017-9E54368AF85F</t>
  </si>
  <si>
    <t>1648698A-BED8-424B-9A2E-EAE87BFA2A8C</t>
  </si>
  <si>
    <t>0625BC1F-FA76-4396-982E-E5C963A3C32A</t>
  </si>
  <si>
    <t>4A882CA4-8DD4-4BA3-8FAE-68D7788E67C2</t>
  </si>
  <si>
    <t>333F1FEF-E3BB-4888-889E-9418F3F37871</t>
  </si>
  <si>
    <t>E94B0551-DE16-4C82-B1F3-01887B08CD4D</t>
  </si>
  <si>
    <t>61BDDDB7-FAD7-47DF-ADBF-9D79BCF3586A</t>
  </si>
  <si>
    <t>80966ECB-6E09-4024-93FD-A5D84F2A3911</t>
  </si>
  <si>
    <t>EBED6B46-A268-430E-A21E-79B68D3290EC</t>
  </si>
  <si>
    <t>3A9F853A-6CB5-4E36-BF43-807680D094D4</t>
  </si>
  <si>
    <t>55f9a99c-3e34-45d9-a421-46d9eb1ba533</t>
  </si>
  <si>
    <t>85ACC0C2-8F8C-404E-833A-1745A6E7A6FB</t>
  </si>
  <si>
    <t>AFECD90F-6C5A-4EE7-867B-40306986DAD6</t>
  </si>
  <si>
    <t>FALTA UNA FACTURA</t>
  </si>
  <si>
    <t>4B22F7CE-50CD-40B3-BFAB-A71344EFD96E</t>
  </si>
  <si>
    <t>84715852-6154-4ACE-8FE0-3FC1954DF415</t>
  </si>
  <si>
    <t>7B49CCCA-41D4-4865-AED6-5286392C3533</t>
  </si>
  <si>
    <t>93346a08-30d5-4a9e-b775-529f592d0e81</t>
  </si>
  <si>
    <t>f15959de-c364-47b8-9ff0-8dff944a893e</t>
  </si>
  <si>
    <t>d492e83e-32a4-40e6-b870-92cbae03b6b0</t>
  </si>
  <si>
    <t>61E87B3C-DB3C-42F0-AA70-AE73867F5B83</t>
  </si>
  <si>
    <t>7FD7899B-EF54-4744-8F1C-0B282DBAB47C</t>
  </si>
  <si>
    <t>186DD2A8-3240-453E-9208-DB92EE3DB432</t>
  </si>
  <si>
    <t>3B9FCD58-77FA-4243-93B7-F3FA08DAC09A</t>
  </si>
  <si>
    <t>1472dc26-c944-465f-b941-1696cab41370</t>
  </si>
  <si>
    <t>F2A36A3D-E6A7-47CF-BB6C-73DF6CF983FF</t>
  </si>
  <si>
    <t>FB097F8A-19E9-FEEE-7897-66E9C6E6E624</t>
  </si>
  <si>
    <t>3C7A0408-2BA8-4CB6-9837-745AB4607E73</t>
  </si>
  <si>
    <t>8C90AD00-125C-43DF-9816-B1F126BE05C5</t>
  </si>
  <si>
    <t>33BF199B-71EA-4B54-BFC0-C189893365BB</t>
  </si>
  <si>
    <t>1CF503DD-621A-4CC4-B914-C9C53C6F5D94</t>
  </si>
  <si>
    <t>2C0EF9D4-72C8-425F-9F6F-162FDA4DF098</t>
  </si>
  <si>
    <t>946E779C-544F-4F39-A65A-5BC53E77DC2F</t>
  </si>
  <si>
    <t>7155efe4-f1fd-4a46-9eb8-0bb7fa088adb</t>
  </si>
  <si>
    <t>99F423B2-B272-4D10-BBC1-30A1F0B093AA</t>
  </si>
  <si>
    <t>44DCE69B-832D-4248-9CB3-A305866A5367</t>
  </si>
  <si>
    <t>9C7F4639-7AF2-4BFB-9A88-00924C06EBE9</t>
  </si>
  <si>
    <t>658320B2-1536-4881-A765-E961B9A4388F</t>
  </si>
  <si>
    <t>B2494372-D962-4D69-986E-2BC259C4D0CD</t>
  </si>
  <si>
    <t>f9b25e99-2a59-45ee-9bd6-fb4c8115ee75</t>
  </si>
  <si>
    <t>4AF08B18-CCE5-48AE-8190-6AB43478A7F8</t>
  </si>
  <si>
    <t>9E4DF2C2-82B3-40FF-9406-0FD8BED82369</t>
  </si>
  <si>
    <t>5A292539-EBDA-4A94-9DE9-9377CE75B0B4</t>
  </si>
  <si>
    <t>79A1BB9F-162C-4674-9236-567BFD6D3861</t>
  </si>
  <si>
    <t>8C734E7A-DBEE-48F6-86CA-D9120903D849</t>
  </si>
  <si>
    <t>B6079C1D-8F52-426D-AC16-76C322988D6E</t>
  </si>
  <si>
    <t>68858640-D478-424A-BC07-F5B9D6EEBEBB</t>
  </si>
  <si>
    <t>CABEB5CF-5334-26AE-35F9-2C6101D4912D</t>
  </si>
  <si>
    <t>31282e39-7ce9-476e-b178-a08b9c9c50d6</t>
  </si>
  <si>
    <t>0A9D0F06-CC71-4D57-ADC0-F03B8FA7815B</t>
  </si>
  <si>
    <t>CA158B28-82E1-4F40-8708-32CDB46DFF3E</t>
  </si>
  <si>
    <t>00FE4D30-C468-4717-B829-6483E961607D</t>
  </si>
  <si>
    <t>E9A7D713-BEC2-4B1F-AC28-915C36E924A0</t>
  </si>
  <si>
    <t>9401AA4E-E746-4ED0-A7FF-947F6EA1C3DD</t>
  </si>
  <si>
    <t>16ACC2F0-DCF4-47B1-90F1-EC568D0F08F0</t>
  </si>
  <si>
    <t>A9451600-2401-4D8E-BD67-2307AC72F844</t>
  </si>
  <si>
    <t>348DC742-2BB9-4997-9D2A-4102524DE390</t>
  </si>
  <si>
    <t>3FDBAB23-43F6-40CF-A9E8-370CACCCE94B</t>
  </si>
  <si>
    <t>698616DE-8A99-49F3-B162-D6D9D4101F47</t>
  </si>
  <si>
    <t>CF2A6093-FCCF-4190-9A67-19C4486D4CA7</t>
  </si>
  <si>
    <t>47D42C5A-3CC5-4E8C-8BBA-5A79B966EA07</t>
  </si>
  <si>
    <t>F6096BDE-5A94-43AB-B4AC-8640D9D82929</t>
  </si>
  <si>
    <t>59b20e43-b9a2-4688-bf83-eedb9ad099e7</t>
  </si>
  <si>
    <t>CEF61757-F662-4845-B968-AD16486D54E7</t>
  </si>
  <si>
    <t>4C26C0ED-D9F2-11E6-94E9-00155D014007</t>
  </si>
  <si>
    <t>8E51D8CE-6611-417E-BF04-D12E8F1CDD13</t>
  </si>
  <si>
    <t>FFA9D621-7605-496C-A435-D093AA7D4841</t>
  </si>
  <si>
    <t>55155BA1-0D94-4B45-A99B-3C24492FCA3E</t>
  </si>
  <si>
    <t>2D8FB5BD-FA1B-44C0-B86F-F7C7E534F19A</t>
  </si>
  <si>
    <t>4D4FCA9E-01CE-450C-8481-918DB7C9C394</t>
  </si>
  <si>
    <t>321D0F87-B32E-44BD-85BF-B1D4AFFC28AE</t>
  </si>
  <si>
    <t>36FB2C3C-C6CF-4E5C-9BA4-7BBF8F550BA2</t>
  </si>
  <si>
    <t>fc95eb5e-302d-45ea-bbc8-f66c41a4971b</t>
  </si>
  <si>
    <t>SIN IVA</t>
  </si>
  <si>
    <t>52A57E53-C2F0-404C-B878-381BB147CFEA</t>
  </si>
  <si>
    <t>9928A102-96D4-4FE7-8528-F147EE82D3B2</t>
  </si>
  <si>
    <t>EA78F396-55CD-4D6B-91F6-D59FAB4E9D71</t>
  </si>
  <si>
    <t>78AD952E-6058-4979-BD0C-C28DE8A7627A</t>
  </si>
  <si>
    <t>f15a7849-c7f6-4391-86c2-add728a30fea</t>
  </si>
  <si>
    <t>DIF MONTO</t>
  </si>
  <si>
    <t>386C0A0F-63AC-4048-B225-B500A6627238</t>
  </si>
  <si>
    <t>074564DE-6458-44CE-A221-4E2CF9ED671A</t>
  </si>
  <si>
    <t>A05930EC-A034-44EA-B655-1D33F8D07C92</t>
  </si>
  <si>
    <t>708791DC-1EF7-4CFA-87C7-2BB35D1C6F66</t>
  </si>
  <si>
    <t>BC5C661E-B9E9-4A95-BDD5-BCA4E921B96D</t>
  </si>
  <si>
    <t>EC1FF679-7E60-408E-BCAF-4B92BE1D7F19</t>
  </si>
  <si>
    <t>28CC7238-DA0D-47EE-AEF6-A451798F6302</t>
  </si>
  <si>
    <t>7590BA37-1040-4245-B84F-A0D52BFCCD70</t>
  </si>
  <si>
    <t>05565737-D4DE-46BD-8DA8-897AEEB5F739</t>
  </si>
  <si>
    <t>CADBC846-DA2A-4571-92D5-95927FCE4FEE</t>
  </si>
  <si>
    <t>CEF976D3-EF74-4852-B65C-23918CDFF86D</t>
  </si>
  <si>
    <t>6A7B638D-B79C-4967-AD26-8C630E4BFCBE</t>
  </si>
  <si>
    <t>ef10c1ec-f98f-4e2b-bd31-981dde1e9597</t>
  </si>
  <si>
    <t>8570A001-3CB3-42C4-B473-101C089AF3BE</t>
  </si>
  <si>
    <t>A1C5F514-5026-4DEE-AF79-7086D87EBF09</t>
  </si>
  <si>
    <t>27745A53-05A2-45C8-94EC-E6B282FF329F</t>
  </si>
  <si>
    <t>E6DEBDA3-051B-4883-ABB2-7F976612CC81</t>
  </si>
  <si>
    <t>fa5f62c4-fe61-4739-9642-649e2608d508</t>
  </si>
  <si>
    <t>839A8573-AF78-4F0E-BAC2-83911BAE4DD3</t>
  </si>
  <si>
    <t>3E6945D0-D0F1-4218-95FA-46CA1BD6B94B</t>
  </si>
  <si>
    <t>E732BFD0-CB04-4925-9BD1-803F06DEE4A0</t>
  </si>
  <si>
    <t>D943C717-04C3-44BD-98C3-38E89147A82A</t>
  </si>
  <si>
    <t>24492E30-DFC7-4CC5-946C-FE05D8708EE7</t>
  </si>
  <si>
    <t>D3F912AF-02D6-462C-8A68-847B59D862BE</t>
  </si>
  <si>
    <t>D  3,798</t>
  </si>
  <si>
    <t>P000017285</t>
  </si>
  <si>
    <t>XA12011-P017285</t>
  </si>
  <si>
    <t>5138A550-129F-4419-B61D-41997F36D901</t>
  </si>
  <si>
    <t>BA0643F8-D033-4DA8-B843-212AA61ACD27</t>
  </si>
  <si>
    <t>BDB571B3-39E2-489B-94C7-8110D7BE9714</t>
  </si>
  <si>
    <t>3294F303-617D-4EBC-A54C-806743626C9E</t>
  </si>
  <si>
    <t>7D80FEDA-C80B-4004-847C-8A50C3CE1E46</t>
  </si>
  <si>
    <t>278C07B3-60CD-464F-B114-5D905D7C57A5</t>
  </si>
  <si>
    <t>FBAF38C2-68F0-4EC8-BDF5-7D2F77A82F85</t>
  </si>
  <si>
    <t>62CF0135-E18D-47B1-A1AA-9BD229F04B1C</t>
  </si>
  <si>
    <t>3A4533DB-DC32-4F85-9168-AF8DCB59B02B</t>
  </si>
  <si>
    <t>C01563B8-B951-46D8-8A69-A2AACE54F628</t>
  </si>
  <si>
    <t>D961473F-F760-4BE7-B89D-EB124F1FCFA0</t>
  </si>
  <si>
    <t>C4794F56-0245-4383-A03E-A351D0D57B13</t>
  </si>
  <si>
    <t>7E03D260-B83F-40F3-A7D5-812259A02A0C</t>
  </si>
  <si>
    <t>E4508E48-AB59-4DD4-8455-156FEB2EE31B</t>
  </si>
  <si>
    <t>86578644-85D6-4175-82A2-6A53DAC19D61</t>
  </si>
  <si>
    <t>D11736F3-8F0A-42F3-A590-31E20D390DA0</t>
  </si>
  <si>
    <t>0DBCC40D-FB8F-48A0-9A74-008E7EE37080</t>
  </si>
  <si>
    <t>37B4ED68-15C5-470B-99D9-A7C234BA599B</t>
  </si>
  <si>
    <t>55C80F27-A6B9-4F5A-A257-BE5D7D6A891D</t>
  </si>
  <si>
    <t>2C62283D-E5AE-4185-88A8-8E1CF3338737</t>
  </si>
  <si>
    <t>273FFBA8-D778-4D23-928C-4C1DCDCB10F7</t>
  </si>
  <si>
    <t>93a77032-ce21-40d1-a64f-56e85a954754</t>
  </si>
  <si>
    <t>94c10ff9-fab7-4613-87c7-e0ef01501822</t>
  </si>
  <si>
    <t>2ED31E13-C797-406E-B929-5B8278EF114B</t>
  </si>
  <si>
    <t>3202F0C7-6E4E-4130-A38A-115D44D31C5A</t>
  </si>
  <si>
    <t>BD0A5A13-B9E1-400C-98DD-C119B4449AF7</t>
  </si>
  <si>
    <t>BA8F0A17-0DC7-49EE-B37E-AB933EADE087</t>
  </si>
  <si>
    <t>94004864-C0EB-4781-859B-CF9E91AA4CB9</t>
  </si>
  <si>
    <t>F76C4E7F-DE74-45D7-9102-A1E3C5824B15</t>
  </si>
  <si>
    <t>44256743-D75F-4DAF-8DB0-1A47D87A05B2</t>
  </si>
  <si>
    <t>63066B6B-0D84-4FA0-B7B5-97B6A68183C8</t>
  </si>
  <si>
    <t>E05EEB28-18A0-4364-A0BC-2798690B13F2</t>
  </si>
  <si>
    <t>2828ECB9-888A-45A4-9A43-D885F5A4AD0A</t>
  </si>
  <si>
    <t>9EDEC475-A51D-4984-BD77-1CB479C4320A</t>
  </si>
  <si>
    <t>34566336-E7B4-4B6A-B7D4-A9EDDF81AE50</t>
  </si>
  <si>
    <t>C3D30BA9-1063-4D11-BF8F-791C8FAF5783</t>
  </si>
  <si>
    <t>7CBB1A27-F4B1-4677-9698-ABCECB6D5B28</t>
  </si>
  <si>
    <t>D37F2794-7B6F-4E08-A686-484F299D6EB4</t>
  </si>
  <si>
    <t>A7CDCAB0-CA60-4FFB-B1A5-1D395267FE18</t>
  </si>
  <si>
    <t>B62647CB-3177-44C9-ADBD-BFCDE5F34B25</t>
  </si>
  <si>
    <t>CBC99FF7-E21D-479C-882E-96BF368DE550</t>
  </si>
  <si>
    <t>1B7D5104-1D1E-40EA-B260-48C3F4304F83</t>
  </si>
  <si>
    <t>0ED89863-C935-4426-8D96-7F9C65FE651E</t>
  </si>
  <si>
    <t>1A01D2B8-594D-4699-9444-CA476600DB63</t>
  </si>
  <si>
    <t>2FF8C6DE-172D-496E-93E9-D9A78792A4AD</t>
  </si>
  <si>
    <t>61832BDC-8E02-4E66-AB73-06E9D5FC6891</t>
  </si>
  <si>
    <t>9260FE54-E991-4450-A683-7D72879255DE</t>
  </si>
  <si>
    <t>B3AB0ECF-2DFF-4820-B600-63236318623B</t>
  </si>
  <si>
    <t>D4AC1802-C858-4EA4-8666-064913F930D2</t>
  </si>
  <si>
    <t>B95F6C3F-F4A1-4BC1-BB1A-05E547880829</t>
  </si>
  <si>
    <t>28CF6127-6BC4-4C76-9435-EC4BB5F55DAF</t>
  </si>
  <si>
    <t>2A9F94B5-D451-4A8A-A01B-055E7BDEA047</t>
  </si>
  <si>
    <t>F47DF91B-F25F-4F88-BCF1-FACD13F52344</t>
  </si>
  <si>
    <t>63DBC86B-2378-4535-A332-BEB249383638</t>
  </si>
  <si>
    <t>1A2BEF3C-12FD-4CC7-B4F8-559BF9A97CE3</t>
  </si>
  <si>
    <t>MONTO INCORRECTO</t>
  </si>
  <si>
    <t>E4DDAE90-0E03-4BDC-AA6F-1F78AB862B48</t>
  </si>
  <si>
    <t>F06341C8-14AE-432E-9F36-061563A800AE</t>
  </si>
  <si>
    <t>C016D28E-BE28-4A6E-9FC0-54569C92BDD4</t>
  </si>
  <si>
    <t>EC0EF6B6-2EF7-4E59-90F3-DDC1B6123BEA</t>
  </si>
  <si>
    <t>3981A36E-80E5-49B6-87FC-A6EDF16C29A4</t>
  </si>
  <si>
    <t>955D08D2-B947-4833-BB92-B9BB4DBD781D</t>
  </si>
  <si>
    <t>7CBF1FFF-8A22-144B-A57D-D77A6FF3AD65</t>
  </si>
  <si>
    <t>B9AE5EC9-8947-477A-9A91-0F5C0A3C2EFA</t>
  </si>
  <si>
    <t>38F461FF-B432-41FB-9F8D-6377EE4A4E8E</t>
  </si>
  <si>
    <t>A0C38DDB-2EB3-4B64-8A86-63CFB6D8664D</t>
  </si>
  <si>
    <t>4B781438-4265-4315-B9B6-0F350B90BA56</t>
  </si>
  <si>
    <t>2BA9A7B6-5872-435F-AF61-6F7620E56ECE</t>
  </si>
  <si>
    <t>161532DC-85D8-4AEF-BBE0-212F39034CD8</t>
  </si>
  <si>
    <t>110CFBD3-59F9-4945-9F93-3F287D897A19</t>
  </si>
  <si>
    <t>C0F02204-1034-4B98-829D-CCBF19BD37D7</t>
  </si>
  <si>
    <t>EAECBC40-9EA0-4DAA-8C35-ECF2C88B18D8</t>
  </si>
  <si>
    <t>AE8EDD11-8212-401E-948A-69459DADE917</t>
  </si>
  <si>
    <t>74ABE64A-DBB0-4FA3-9A0B-2BAE41D2F1D1</t>
  </si>
  <si>
    <t>003E1904-F645-BB27-F3BF-B95309E94512</t>
  </si>
  <si>
    <t>98526071-8B97-3B10-E459-3E2384D039C4</t>
  </si>
  <si>
    <t>b667a859-ea33-4c30-bc02-99644b56f68d</t>
  </si>
  <si>
    <t>b0f2476b-001e-42a5-973a-79d17d116844</t>
  </si>
  <si>
    <t>AUTOPISTA ARCO NORTE, S.A. DE C.V.</t>
  </si>
  <si>
    <t>NELLY ABARCA VARGAS</t>
  </si>
  <si>
    <t>ROSA MARIA ARELLANO VAZQUEZ</t>
  </si>
  <si>
    <t>AUTOSERVICIO GASHR SA DE CV</t>
  </si>
  <si>
    <t>ALIMENTARIA COMPANY S DE RL DE CV</t>
  </si>
  <si>
    <t>ABASTECEDORA LA MORENITA SA DE CV</t>
  </si>
  <si>
    <t>AUTOS PULLMAN S.A. DE C.V.</t>
  </si>
  <si>
    <t>BESADAJAMIL SA DE CV</t>
  </si>
  <si>
    <t>BAJIO ROLL S.A. DE C.V.</t>
  </si>
  <si>
    <t>MARIA DE JESUS CABRERA DOMINGUEZ</t>
  </si>
  <si>
    <t>CONCESIONARIA AUTOPISTA GUADALAJARA TEPIC SA DE CV</t>
  </si>
  <si>
    <t>MIGUEL ANGEL CHAVEZ MANRIQUE</t>
  </si>
  <si>
    <t>CARLOS BALLINA ESCARTIN E HIJOS, SA DE CV.</t>
  </si>
  <si>
    <t>CFC CONCESIONES, S.A. DE C.V.</t>
  </si>
  <si>
    <t>CADENA COMERCIAL OXXO, S.A. DE C.V.</t>
  </si>
  <si>
    <t>COMERCIALIZADORA FARMACEUTICA DE CHIAPAS, S.A. PI DE C.V.</t>
  </si>
  <si>
    <t>CONCESIONARIA LERMA SANTIAGO SA DE CV</t>
  </si>
  <si>
    <t>COSTCO DE MEXICO, S.A. DE C.V.</t>
  </si>
  <si>
    <t>CAMINOS Y PUENTES FEDERALES DE INGRESOS Y SERVICIOS CONEXOS</t>
  </si>
  <si>
    <t>DISTRIBUIDORA ROESMA S.A. DE C.V.</t>
  </si>
  <si>
    <t>ARMANDO DURAN MEJIA</t>
  </si>
  <si>
    <t>ELECTROCOMPONENTES S.A. DE C.V.</t>
  </si>
  <si>
    <t>ESTACION DE SERVICIO CHICHONAL S.A. DE C.V.</t>
  </si>
  <si>
    <t>ESTACIONES DE SERVICIO S.A. DE C.V.</t>
  </si>
  <si>
    <t>58EB711F-A3AE-4C50-BD62-41CFAA48F202</t>
  </si>
  <si>
    <t>288fb556-8819-425b-8f0d-894958344e5f</t>
  </si>
  <si>
    <t>ESTACION DE SERVICIO LA HARINERA SA DE CV</t>
  </si>
  <si>
    <t>ESTACION SANTA MARIA, S.A. DE C.V.</t>
  </si>
  <si>
    <t>dcd2149c-c7ad-400a-a7e6-2d1af5d90b4a</t>
  </si>
  <si>
    <t>e57f5a6d-b71b-4206-924d-b27cfee79257</t>
  </si>
  <si>
    <t>8b96e12e-f733-45b4-8310-332c501032c7</t>
  </si>
  <si>
    <t>98f7b9b8-7ee2-4e7d-8535-f129f83ce332</t>
  </si>
  <si>
    <t>176ec2a4-9535-4ce7-b13f-ebc977cb8084</t>
  </si>
  <si>
    <t>edd6a270-70e5-4c70-b2f2-2f46c85432d1</t>
  </si>
  <si>
    <t>68d05dbd-e550-4742-990d-30c09add61cb</t>
  </si>
  <si>
    <t>8fbb8197-9086-4d55-841a-8d3da0f6af55</t>
  </si>
  <si>
    <t>F7B26FCF-C101-4ABB-93EF-766FCD0F47A3</t>
  </si>
  <si>
    <t>EUROPITS SA DE CV</t>
  </si>
  <si>
    <t>FERRETERIA MODELO DEL BAJIO, S.A. DE C.V.</t>
  </si>
  <si>
    <t>6E1D47E0-B305-42AE-BBC9-BDBBD66C4899</t>
  </si>
  <si>
    <t>31A939F4-4602-42DC-911F-5EC1CCC0324A</t>
  </si>
  <si>
    <t>B40C6329-E71C-11E6-9685-00155D014007</t>
  </si>
  <si>
    <t>FAST FOOD DEL NORESTE SA DE CV</t>
  </si>
  <si>
    <t>FID 1967 TRAMO CARRETERO TOLUCA-ATLACOMULCO</t>
  </si>
  <si>
    <t>6A88D941-865F-4B6E-8BEF-80FACADB9C33</t>
  </si>
  <si>
    <t>1F4C6DB7-B573-4450-B8A8-5EC44B812C4D</t>
  </si>
  <si>
    <t>B9035CE5-ABF5-40C9-82D4-EE850E04FD66</t>
  </si>
  <si>
    <t>D99C5260-C528-41DC-9FC7-F838940C3CCB</t>
  </si>
  <si>
    <t>DF632151-894B-4936-A0DA-763E64A334FB</t>
  </si>
  <si>
    <t>DFC8C7AB-6FA3-4808-883E-A309AC344130</t>
  </si>
  <si>
    <t>C083C4A9-4B03-4F25-8336-1CBDF30DAECD</t>
  </si>
  <si>
    <t>6C4653D6-4578-4856-A35B-7CCAC18233CD</t>
  </si>
  <si>
    <t>75318DC9-5C1B-413E-AB4C-D979A51535C1</t>
  </si>
  <si>
    <t>C3C444CA-4ECC-4F69-81D9-BE88A14402DE</t>
  </si>
  <si>
    <t>793684A3-1FEB-4C74-B8F0-D6A749AEF832</t>
  </si>
  <si>
    <t>7C7B42D1-C31B-4BA5-94D1-2ACC7A852266</t>
  </si>
  <si>
    <t>0766B243-E092-4C18-ADF7-839C1C9D6764</t>
  </si>
  <si>
    <t>CBB3FDE7-BBB7-465E-8B18-4CE0E0914FC0</t>
  </si>
  <si>
    <t>71A7AADF-D294-4F67-A4D3-323D96CB29D5</t>
  </si>
  <si>
    <t>F7C09D64-62D5-46E5-89A6-B452BDBFDBED</t>
  </si>
  <si>
    <t>DADB2C3D-85F3-402D-9DBD-D653FFD4F66E</t>
  </si>
  <si>
    <t>B0484814-55FE-431D-9F07-3CA292ACC462</t>
  </si>
  <si>
    <t>5E7DA258-FE87-487C-8276-5508CBC284EB</t>
  </si>
  <si>
    <t>AD4453BD-E4C6-4646-B288-7D3CFE351085</t>
  </si>
  <si>
    <t>539D232A-17B8-4AEE-897B-905A9E0559A6</t>
  </si>
  <si>
    <t>17914777-BE19-4084-A570-2FFC12A7D712</t>
  </si>
  <si>
    <t>6B18A3A5-EDF4-4079-90D0-987A1A1EDC8F</t>
  </si>
  <si>
    <t>E2278715-9FF0-4494-8572-84DC690F22EC</t>
  </si>
  <si>
    <t>48B14F49-5F28-40F6-861D-AB9CE1BC7287</t>
  </si>
  <si>
    <t>8AD22426-F390-4880-AE8D-2892A3395927</t>
  </si>
  <si>
    <t>C49A1BF3-5D16-4008-8E76-1D56116DB863</t>
  </si>
  <si>
    <t>03263630-516E-4CD1-8093-B274961690E6</t>
  </si>
  <si>
    <t>E1BCCDE4-5A5C-447B-9D02-CDD0C5E59FD1</t>
  </si>
  <si>
    <t>E2511A33-4E47-4AF2-8079-A09699F8B435</t>
  </si>
  <si>
    <t>5B796FEE-CA2E-4CB5-BC95-F581968B243F</t>
  </si>
  <si>
    <t>25C9B055-9C55-4727-AC53-9A21643BA389</t>
  </si>
  <si>
    <t>33070632-B657-4A51-9654-A5D69518A8CA</t>
  </si>
  <si>
    <t>C48F87F8-F6D4-41AB-8153-87817CBE39F7</t>
  </si>
  <si>
    <t>COMPAÑÍA FERRETERA NUEVO MUNDO, S. DE R. L. DE C. V.</t>
  </si>
  <si>
    <t>A2A49807-8F98-46ED-8394-EE3C8EC8C876</t>
  </si>
  <si>
    <t>52342363-C086-469E-AF3D-FAC7FCFCABDC</t>
  </si>
  <si>
    <t>20BA4DB9-3B45-4C64-8AB3-A2F186CBB78A</t>
  </si>
  <si>
    <t>059BE068-EAE9-4D77-95DE-961EEB753CCC</t>
  </si>
  <si>
    <t>4CFA7448-30B8-4F40-A79D-16307376244C</t>
  </si>
  <si>
    <t>3C556BB9-1052-4223-B3A0-00AF0A919481</t>
  </si>
  <si>
    <t>592626AD-6E92-458B-8D21-0B11DF80883B</t>
  </si>
  <si>
    <t>28667A12-9326-4E26-A956-1B49273BE2E5</t>
  </si>
  <si>
    <t>D30CA743-2886-4C38-8682-E33C3948428C</t>
  </si>
  <si>
    <t>JORGE FLORES PAREDES</t>
  </si>
  <si>
    <t>DEA GARCIA</t>
  </si>
  <si>
    <t>APOLINAR GAMIÑO JIMENEZ</t>
  </si>
  <si>
    <t>DAF0AB45-EB32-46BA-85B2-E4BFC50FC72F</t>
  </si>
  <si>
    <t>065AE45E-21CC-4FB8-9B20-BD905DC2B666</t>
  </si>
  <si>
    <t>MARTHA GARCIA JARAMILLO</t>
  </si>
  <si>
    <t>B36B7765-C5C4-43A6-ACF2-F5FF48BD1709</t>
  </si>
  <si>
    <t>26DB4708-BD30-49E8-893C-8420C4EF4390</t>
  </si>
  <si>
    <t>GRUPO BAGUTI SA DE CV</t>
  </si>
  <si>
    <t>5f200f8c-4f14-4381-8296-f1e106bb65b3</t>
  </si>
  <si>
    <t>GAS BARRIENTOS SA DE CV</t>
  </si>
  <si>
    <t>e5e009f8-8afe-45be-97f1-c3cd17c4918f</t>
  </si>
  <si>
    <t>GASOLINERIA LOS CAFETOS SA DE CV</t>
  </si>
  <si>
    <t>GRUPO HERRADURA OCCIDENTE S.A. DE C.V.</t>
  </si>
  <si>
    <t>EC4EC0A0-2744-42BD-ACF2-9698709B07BD</t>
  </si>
  <si>
    <t>4F235FDA-512B-4860-B1A5-930C46F2A682</t>
  </si>
  <si>
    <t>5FDCCEB6-B08A-432F-947D-B31D24DCF3AD</t>
  </si>
  <si>
    <t>GASOLINERIA JAQ SA DE CV</t>
  </si>
  <si>
    <t>SANTIAGO GONZALEZ RIVERA</t>
  </si>
  <si>
    <t>D05F326F-0A2A-4D8E-B901-176A6055C349</t>
  </si>
  <si>
    <t>1cbf2719-86a8-4097-9127-1eea8aaea01e</t>
  </si>
  <si>
    <t>5bf0f3ad-92c5-4fbf-b74c-c440b2a30c83</t>
  </si>
  <si>
    <t>GRUPO OMEGA DIVISION PETROLEUM S SA DE CV</t>
  </si>
  <si>
    <t>99939E99-C849-4004-AFAE-F36209AA0A5B</t>
  </si>
  <si>
    <t>MAURO LOPEZ MUÑOZ</t>
  </si>
  <si>
    <t>MARILUZ HERNANDEZ BRIBIESCA</t>
  </si>
  <si>
    <t>2E36251F-4DCA-40BF-8D55-79C8EE156C25</t>
  </si>
  <si>
    <t>47B9FC20-4F5C-4984-A75D-79C95E3149B2</t>
  </si>
  <si>
    <t>ALEJANDRO LOPEZ NEGRETE</t>
  </si>
  <si>
    <t>88F8A56D-4D15-4CF3-9767-1E8CC640ABE8</t>
  </si>
  <si>
    <t>IRINEO JULIAN MARTINEZ GOMEZ</t>
  </si>
  <si>
    <t>670C7773-DF40-11E6-858A-00155D014009</t>
  </si>
  <si>
    <t>045A7EB4-E41E-11E6-ACA4-00155D014007</t>
  </si>
  <si>
    <t>E3A628DC-E4F0-11E6-9B73-00155D014009</t>
  </si>
  <si>
    <t>B13866E3-E595-11E6-ACA4-00155D014007</t>
  </si>
  <si>
    <t>5EDBE285-DDB0-11E6-BFDE-00155D014009</t>
  </si>
  <si>
    <t>A311B921-DE7B-11E6-8951-00155D014007</t>
  </si>
  <si>
    <t>1E51FE4F-E4F1-11E6-9B73-00155D014009</t>
  </si>
  <si>
    <t>0B43DA5D-E596-11E6-9B73-00155D014009</t>
  </si>
  <si>
    <t>DEE70E43-9884-4AF4-BEA1-538EB865606E</t>
  </si>
  <si>
    <t>MERCANTIL CERRAJERA SA DE CV</t>
  </si>
  <si>
    <t>E2176B8A-26A5-4C50-A518-9CC7FEFF1453</t>
  </si>
  <si>
    <t>27aa5289-5c66-4b63-9db8-c5f9a08ac873</t>
  </si>
  <si>
    <t>a6e3040c-658e-403d-92db-c725f5519d3c</t>
  </si>
  <si>
    <t>MARCAS NESTLÉ, S.A. DE C.V.</t>
  </si>
  <si>
    <t>ELIZABETH MONTERO LOPEZ</t>
  </si>
  <si>
    <t>MAXISERVICIOS SAN MARTIN SA DE CV</t>
  </si>
  <si>
    <t>3f9e44a0-6770-4411-801b-46e0a7e34b16</t>
  </si>
  <si>
    <t>MULTISERVICIO SAN ROBERTO SA DE CV</t>
  </si>
  <si>
    <t>2836c2c1-88fb-4123-a3ec-04470449cd97</t>
  </si>
  <si>
    <t>MEXICANA DE TÉCNICOS EN AUTOPISTAS SA DE CV</t>
  </si>
  <si>
    <t>823902E5-A58C-4FD2-9EEA-88DDB5B48193</t>
  </si>
  <si>
    <t>NUEVA WAL MART DE MÉXICO, S. DE R. L. DE C.V.</t>
  </si>
  <si>
    <t>9D247478-8FFD-4B91-9A2E-9E5126857A41</t>
  </si>
  <si>
    <t>2D66B915-3FA2-4432-A7D8-3852DCA50BEA</t>
  </si>
  <si>
    <t>OFFICE DEPOT DE MEXICO S.A. DE C.V.</t>
  </si>
  <si>
    <t>B5A4992B-1804-4280-AE93-CE75685AB90D</t>
  </si>
  <si>
    <t>7088E4E3-BAA0-4E8E-900F-9BA5A0E4541E</t>
  </si>
  <si>
    <t>OPERADORA BEST SA DE CV</t>
  </si>
  <si>
    <t>C39C64F2-8D27-4FB1-A1CE-2467E758BC9A</t>
  </si>
  <si>
    <t>6C8EF6E6-A7A3-476E-9B09-DE9E3615A311</t>
  </si>
  <si>
    <t>EVELIA ORTEGA AGUIRRE</t>
  </si>
  <si>
    <t>caf61b08-c276-4943-9748-4318f809b8ce</t>
  </si>
  <si>
    <t>OMNIBUS DE MEXICO, S.A. DE C.V.</t>
  </si>
  <si>
    <t>8D8EAC42-3654-4CED-945D-10CCBEB905A6</t>
  </si>
  <si>
    <t>F95AF78E-924A-448E-90A1-45B2F6AEBE38</t>
  </si>
  <si>
    <t>C3EDF94E-7958-41B1-8158-8CA0CAA4D3EB</t>
  </si>
  <si>
    <t>863B7F4D-DC64-4CC0-936C-6090EB7239FA</t>
  </si>
  <si>
    <t>OPERADORA DE MINIESTACIONES COMBUSERV SA DE CV</t>
  </si>
  <si>
    <t>A405AF58-483A-47BE-9502-64FAEFB803F6</t>
  </si>
  <si>
    <t>PINTURAS COMEX DE QUERETARO, S.A. DE C.V.</t>
  </si>
  <si>
    <t>A53572A0-D4FE-4F5D-9FC0-2D97870CF038</t>
  </si>
  <si>
    <t>PF BAJA SA DE CV</t>
  </si>
  <si>
    <t>3DD854F3-65B1-441D-B8C4-01EFC89CCEB6</t>
  </si>
  <si>
    <t>PETRO 107 SA DE CV</t>
  </si>
  <si>
    <t>88FD302F-6FB8-4F58-A563-52D9B22190DD</t>
  </si>
  <si>
    <t>PETROMAX, S.A. DE C.V.</t>
  </si>
  <si>
    <t>c7294858-7c81-48a6-b3a9-8b3a94aec99d</t>
  </si>
  <si>
    <t>c6dacfb8-f20a-4f1c-aab8-04033da29691</t>
  </si>
  <si>
    <t>6adc780f-e317-4007-bb39-e6e1ecffc441</t>
  </si>
  <si>
    <t>8daa5217-4969-4599-9cdc-c24324adb198</t>
  </si>
  <si>
    <t>d87a7062-259f-42a5-b031-3c8a6d5acf6f</t>
  </si>
  <si>
    <t>dead3081-0220-43c0-bf13-d7492bc6de5d</t>
  </si>
  <si>
    <t>PARADERO EL PARIENTE SA DE CV</t>
  </si>
  <si>
    <t>PETROVAZ, S.A. DE C.V.</t>
  </si>
  <si>
    <t>MA. MERCEDES ROCHA CALDERON</t>
  </si>
  <si>
    <t>8537160C-EDED-4073-9E0D-C30E44727EC6</t>
  </si>
  <si>
    <t>691708C6-DCB8-491D-80C4-5133B89FC7AD</t>
  </si>
  <si>
    <t>B6009A45-50E4-46AB-8EFE-78FA4CE9AB31</t>
  </si>
  <si>
    <t>RED DE CARRETERAS DE OCCIDENTE S.A.B. DE C.V.</t>
  </si>
  <si>
    <t>10182F11-6FEB-47DB-BD06-5A5467B0CA62</t>
  </si>
  <si>
    <t>C38053A9-FCF0-46C6-9550-73CED19FBDF0</t>
  </si>
  <si>
    <t>81A57CA8-9F5D-4310-816B-5AD347BFA2CC</t>
  </si>
  <si>
    <t>C2A2FFCE-1788-4A44-AEA2-BC2CFD3A4DA3</t>
  </si>
  <si>
    <t>248D3BA9-50AA-426F-8BA3-121E0DB493F7</t>
  </si>
  <si>
    <t>SERVICIO LOS CUES, S.A. DE C.V.</t>
  </si>
  <si>
    <t>C97C2D06-38F0-48BE-A313-1016A3A5B182</t>
  </si>
  <si>
    <t>66270ABB-FA83-419A-BF14-30CEDDC7F59F</t>
  </si>
  <si>
    <t>E537F3A2-D886-400F-B2C8-69DE417A7F41</t>
  </si>
  <si>
    <t>SERVICIO CIMOVI SA DE CV</t>
  </si>
  <si>
    <t>4a32b2fe-3c47-4b4f-a562-0bf53e6839b8</t>
  </si>
  <si>
    <t>SERVICIO BACALAR SA DE CV</t>
  </si>
  <si>
    <t>SERVICIOS GASOLINEROS DE MEXICO SA DE CV</t>
  </si>
  <si>
    <t>8e1fb722-b68b-4ecc-b600-7ebbf7213311</t>
  </si>
  <si>
    <t>C7E82AEF-39E0-4543-91DA-07A80936EC86</t>
  </si>
  <si>
    <t>SERVICIO HIGUERAS S.A. DE C.V.</t>
  </si>
  <si>
    <t>941c2f78-396f-4436-840f-3997dcc4d82e</t>
  </si>
  <si>
    <t>SERVICIO ENZO SA DE CV</t>
  </si>
  <si>
    <t>E0993DAA-2EB8-46B9-AAA3-72F9F3240885</t>
  </si>
  <si>
    <t>9E003F97-2ED3-4CCD-8C62-E23BB3549629</t>
  </si>
  <si>
    <t>667146B8-AFF3-4818-9691-0260E18255E9</t>
  </si>
  <si>
    <t>84fb9296-a5ad-47c9-8090-5c285cb1c6aa</t>
  </si>
  <si>
    <t>SERVICIO EL LEONCITO, S.A. DE C.V.</t>
  </si>
  <si>
    <t>SERVICIO LAS JUNTAS SA DE CV</t>
  </si>
  <si>
    <t>SEGURIDAD INDUSTRIAL AMIGO S.A. DE C.V.</t>
  </si>
  <si>
    <t>514e3e3b-c246-4222-82da-f4b739e07da2</t>
  </si>
  <si>
    <t>B7F18FE0-D9DD-11E6-94E9-00155D014007</t>
  </si>
  <si>
    <t>b4fb60c4-ac04-447f-81ea-ea8264034192</t>
  </si>
  <si>
    <t>SERVICIO NINFAS SA DE CV</t>
  </si>
  <si>
    <t>SERVICIO MAYELI, S.A. DE C.V.</t>
  </si>
  <si>
    <t>SERVICIO TEPOTZOTLAN S.A. DE C.V.</t>
  </si>
  <si>
    <t>177C1B9C-D2EC-479B-8466-945BD44269B1</t>
  </si>
  <si>
    <t>SUPER SERVICIO GRAN PREMIO S.A. DE C.V.</t>
  </si>
  <si>
    <t>7FF38A51-10AE-441D-876C-61456A48A65D</t>
  </si>
  <si>
    <t>52BA0F1F-3685-4768-AA9E-419BFE263D39</t>
  </si>
  <si>
    <t>SERVICIO SANTA MARIA DEL RIO S.A. DE C.V.</t>
  </si>
  <si>
    <t>SERVICIO ULTRAMODERNO S.A. DE C.V.</t>
  </si>
  <si>
    <t>A620E84F-32CE-479B-80F3-D24DA920DD72</t>
  </si>
  <si>
    <t>B2CE3108-6B10-46FB-860D-E0BCAFCED2D5</t>
  </si>
  <si>
    <t>D7E13225-4D56-43F3-9BF2-D3145514E245</t>
  </si>
  <si>
    <t>TIENDAS EXTRA SA DE CV</t>
  </si>
  <si>
    <t>44e83893-acfc-4f78-b591-b3f466cce042</t>
  </si>
  <si>
    <t>FEDERICO JAIME VERA BARBOSA</t>
  </si>
  <si>
    <t>C84C43C3-5F51-4DEE-99DB-761F0146E881</t>
  </si>
  <si>
    <t>E1C452DE-6D12-4D82-B35B-4FD1E4A211D2</t>
  </si>
  <si>
    <t>97354D56-A1F9-49B1-BAA3-863CF313BF9A</t>
  </si>
  <si>
    <t>2BB9AC26-74E7-4A70-A740-D1F3BF6D27ED</t>
  </si>
  <si>
    <t>TRAPOTEX, S.A. DE C.V.</t>
  </si>
  <si>
    <t>6FBFB28D-590B-4B26-B6B9-6248C164DD80</t>
  </si>
  <si>
    <t>ETN TURISTAR LUJO, S.A. DE C.V.</t>
  </si>
  <si>
    <t>C5B08323-F99C-442F-88CD-428649E37EF9</t>
  </si>
  <si>
    <t>TIENDA SINDICAL DE CONSUMO SECCION X SAN FRANCISCO SA DE CV</t>
  </si>
  <si>
    <t>6BBE7CBB-26B1-44E5-BA46-3DD72B04815A</t>
  </si>
  <si>
    <t>3bb2d034-d483-4045-b4df-365a1d691b99</t>
  </si>
  <si>
    <t>ECF10770-3307-43CA-BD80-E0273DBA130E</t>
  </si>
  <si>
    <t>2F7FC95C-AB7C-4A72-99A8-92219F1D7179</t>
  </si>
  <si>
    <t>EDDCEFDB-4A78-4FE0-A7B4-945CE0098C5F</t>
  </si>
  <si>
    <t>16903144-D71B-43EA-98E0-DB29137E765B</t>
  </si>
  <si>
    <t>2eab786e-8a7d-43f8-ba5a-40750104f9ff</t>
  </si>
  <si>
    <t>BARCELONAUTOS S.A. DE C.V.</t>
  </si>
  <si>
    <t>86E950DA-206F-4B8C-9E99-66F2ADD0BF05</t>
  </si>
  <si>
    <t>DB7FA742-BBF2-45F3-962F-BAAA43358C3E</t>
  </si>
  <si>
    <t>EAB4CD9E-AC49-4942-8852-0B016CCD4FBE</t>
  </si>
  <si>
    <t>1748215B-9638-4F69-9E52-386B20E742B3</t>
  </si>
  <si>
    <t>7866DF80-B8A5-46CA-B257-4E8F9D0CF799</t>
  </si>
  <si>
    <t>A46D3278-70D6-4474-927A-332BAEBC163E</t>
  </si>
  <si>
    <t>F5D5544A-DEAE-4FA0-BD16-9E825546325F</t>
  </si>
  <si>
    <t>AFB7F470-0024-428A-B263-E1814C347DC3</t>
  </si>
  <si>
    <t>5E3488AC-F71D-4987-AAFC-0FD1B45FC24F</t>
  </si>
  <si>
    <t>BB80DD1E-2985-4FEB-AAF2-8B1ABB426529</t>
  </si>
  <si>
    <t>JUAN LORENZO MARTINEZ DIAZ</t>
  </si>
  <si>
    <t>9FACD4FC-B6F8-4821-B715-7C34BA62ADEC</t>
  </si>
  <si>
    <t>MA DEL RAYO FIGUEROA CORNEJO</t>
  </si>
  <si>
    <t>D55FCCF5-05A7-4611-91D0-4438AFE1CF6B</t>
  </si>
  <si>
    <t>EA27E419-9423-4A9E-A4E6-EF64384110F3</t>
  </si>
  <si>
    <t>23745ea7-377a-42e3-8b57-a7c781e252f3</t>
  </si>
  <si>
    <t>66f62826-870c-437a-8583-c4d0dc64dfda</t>
  </si>
  <si>
    <t>6F789085-48FE-457C-A836-511EAEA93F7B</t>
  </si>
  <si>
    <t>B9F05AA8-A69E-496E-AB9C-4CF1A30A4AB9</t>
  </si>
  <si>
    <t>CC33E97D-8A93-4940-B827-EF5ADB5D9151</t>
  </si>
  <si>
    <t>24583486-5042-4CAB-BE30-3CBA1FFD00C8</t>
  </si>
  <si>
    <t>7AC6C541-4C8D-4B4C-8935-60027DF5E33D</t>
  </si>
  <si>
    <t>EDITAR</t>
  </si>
  <si>
    <t>4012E1A4-34F9-4DE1-9AE7-458F783A9DD9</t>
  </si>
  <si>
    <t>9869D28B-B5BB-4233-9F24-22BD1397D01E</t>
  </si>
  <si>
    <t>E3226377-3FD5-4175-87E2-75891A4D15F1</t>
  </si>
  <si>
    <t>798ff1a1-6390-487f-9537-d9ccd879a3d6</t>
  </si>
  <si>
    <t>589FC613-C274-409F-9B92-71D746C04F36</t>
  </si>
  <si>
    <t>574F76B9-E15C-46E7-9CBD-7B69BA21D2BC</t>
  </si>
  <si>
    <t>1F380E93-A5F3-47CC-8F6A-CEB219A16823</t>
  </si>
  <si>
    <t>6E578CB3-BD42-4F53-AA2F-CF5529EF6B51</t>
  </si>
  <si>
    <t>7C962CED-8229-4DEB-B390-EC9CB755407B</t>
  </si>
  <si>
    <t>901FF1A0-31A5-447A-B99A-06F40EB233D7</t>
  </si>
  <si>
    <t>c7eabda0-f3fe-41f8-88ab-5ecfd8a3fc2e</t>
  </si>
  <si>
    <t>bdd8c5a3-4d14-41c0-8829-aa2e8bd83d71</t>
  </si>
  <si>
    <t>B19446CF-AA4C-486C-8634-A63AEC14FBA7</t>
  </si>
  <si>
    <t>F8C15C65-FADD-4DD7-A577-EF85E5FEDFF1</t>
  </si>
  <si>
    <t>9185B3F9-5F66-4184-B707-7E5E58FE9466</t>
  </si>
  <si>
    <t>DF0C69E6-3DF4-40EC-B92E-31FC1A04EB3F</t>
  </si>
  <si>
    <t>68333467-9662-435A-BBFF-ABAAD9900AF5</t>
  </si>
  <si>
    <t>2c648acc-f2c8-4e97-9297-3bb8136dfae9</t>
  </si>
  <si>
    <t>3fcdf889-ac24-4284-87af-1ab648592f21</t>
  </si>
  <si>
    <t>TMS</t>
  </si>
  <si>
    <t>TFS</t>
  </si>
  <si>
    <t>D93532D0-69FD-4CF0-A330-92D807B17CC0</t>
  </si>
  <si>
    <t>FDCF2FE9-8B07-4F81-B598-D98C2F68A570</t>
  </si>
  <si>
    <t>F8EC0E98-D44A-4BAB-A74E-8FE383BD2B0F</t>
  </si>
  <si>
    <t>C26069ED-96EE-4A0D-9B00-1DF802E25C62</t>
  </si>
  <si>
    <t>42866B25-68E7-4FEC-B701-EE3C5CA72226</t>
  </si>
  <si>
    <t>15C68916-3E52-456F-ACB2-574AE9EA2CA1</t>
  </si>
  <si>
    <t>CC53FA75-00FA-4F27-807E-12F0B6EF86CA</t>
  </si>
  <si>
    <t>933D13F8-11FA-496E-8DCC-081058E16B3F</t>
  </si>
  <si>
    <t>7BBA3602-04FB-430B-A5DA-642E73D05B00</t>
  </si>
  <si>
    <t>8e2bec3e-4e29-40cd-bcfb-14852d69b315</t>
  </si>
  <si>
    <t>939D7EEA-28BC-452E-8E05-8BD1226B552C</t>
  </si>
  <si>
    <t>3E66D5E4-80D3-0857-5274-36E468CB1B40</t>
  </si>
  <si>
    <t>9E1321DB-6135-4177-9FCE-16F7AC17C7A5</t>
  </si>
  <si>
    <t>B844A182-0728-46B4-BD8A-A66AA6CBB4C1</t>
  </si>
  <si>
    <t>B80C79BC-E732-4FAF-B80D-68771FB8F072</t>
  </si>
  <si>
    <t>AAA14E46-6D0E-4C8E-AA9B-0892EA90BD5A</t>
  </si>
  <si>
    <t>1C62E9A1-DD13-4488-B434-7680DD20D655</t>
  </si>
  <si>
    <t>474EB081-24CC-45D1-9F32-7D4B8A2A0384</t>
  </si>
  <si>
    <t>DB580B74-FF48-4771-88C7-E74F6528A6A9</t>
  </si>
  <si>
    <t>BE003DBC-1BF6-4984-9CCD-BFA66CA3F7BB</t>
  </si>
  <si>
    <t>F92E6D81-23AD-47D4-828A-DC605FA32B11</t>
  </si>
  <si>
    <t>9BF1D388-0419-42E7-A963-4AA3B392EC06</t>
  </si>
  <si>
    <t>91ACC813-99C0-40DE-8DFE-4E6F46ACE0D5</t>
  </si>
  <si>
    <t>3EE8E77C-B065-4BB7-AB60-0BDDE63AE8F2</t>
  </si>
  <si>
    <t>A2C383CD-B47C-4FAE-A338-7CA68469C753</t>
  </si>
  <si>
    <t>63F66092-CC2A-42D2-B837-C13D3DDD6218</t>
  </si>
  <si>
    <t>6B5C5808-7569-432D-9172-3BC7E1777B17</t>
  </si>
  <si>
    <t>9F538A20-242C-4D51-B180-992DD16F2B3B</t>
  </si>
  <si>
    <t>B7A8E8CF-675B-44E9-88DA-5A183BEB5EEF</t>
  </si>
  <si>
    <t>D  3,037</t>
  </si>
  <si>
    <t>XA12001-P016812</t>
  </si>
  <si>
    <t>D  3,039</t>
  </si>
  <si>
    <t>XA12001-P016976</t>
  </si>
  <si>
    <t>D  3,813</t>
  </si>
  <si>
    <t>NA21001-0032698</t>
  </si>
  <si>
    <t>BAJA T1808</t>
  </si>
  <si>
    <t>JUAN SABAS LEAL MULDOON</t>
  </si>
  <si>
    <t>EB7ABD62-E113-4E3D-BDE4-FFFB4F39D4B0</t>
  </si>
  <si>
    <t>GLOBAL</t>
  </si>
  <si>
    <t>BANCO</t>
  </si>
  <si>
    <t>311E10EE-D852-46C4-9E00-0448735265AE</t>
  </si>
  <si>
    <t>93C9283C-D75C-4114-87F8-7BF556F2293A</t>
  </si>
  <si>
    <t>9a111789-df82-40fe-864a-aa90ac10076e</t>
  </si>
  <si>
    <t>C48041CE-16C0-48AC-9C0E-26A04B6E2516</t>
  </si>
  <si>
    <t>c52a9196-b2c6-4c30-af47-7e3684bf49b3</t>
  </si>
  <si>
    <t>b5fe7c13-409e-4b57-8744-6841233684ed</t>
  </si>
  <si>
    <t>fb7d0394-e25a-4ba1-8538-6523e39cbace</t>
  </si>
  <si>
    <t>91c69e67-f842-4d6b-ae8c-cd78e9fa725e</t>
  </si>
  <si>
    <t>43fe02b4-0695-41a4-bdeb-e529e4d6fda2</t>
  </si>
  <si>
    <t>21C31647-9305-4022-B1B8-41C16D7307EF</t>
  </si>
  <si>
    <t>41B5B06B-B600-4224-B6DC-701AE66A1CA4</t>
  </si>
  <si>
    <t>20FE33CB-9350-4392-A2F5-E9A8C6840EC7</t>
  </si>
  <si>
    <t>884E7D8E-9014-415E-9389-49656D5E546E</t>
  </si>
  <si>
    <t>671198EA-3DCB-45CD-94A5-311F4112E7AD</t>
  </si>
  <si>
    <t>DF94297F-6FDD-403F-A049-50A8EEC72E99</t>
  </si>
  <si>
    <t>A163B6FE-E945-4723-A604-DDDBB07F5497</t>
  </si>
  <si>
    <t>EF13E4D9-D0D8-4EDC-8624-9FA9674A2EE4</t>
  </si>
  <si>
    <t>33076A1E-7AC1-459A-908D-26A28CD3B152</t>
  </si>
  <si>
    <t>12520659-08a4-4ebc-82d4-5a913a3b8a53</t>
  </si>
  <si>
    <t>bbf7a9b4-d632-4ded-bf59-c33137adcece</t>
  </si>
  <si>
    <t>B1B2B46F-F482-477D-86AD-49DE575E0DD9</t>
  </si>
  <si>
    <t>1FF70D6C-79F7-4A1B-B2B5-E3DCDD4FF8E3</t>
  </si>
  <si>
    <t>78200DA3-9468-450D-A055-70C487F2A35B</t>
  </si>
  <si>
    <t>7AC19C12-EAD9-4A48-9855-EA71BEE426A4</t>
  </si>
  <si>
    <t>7c476342-880e-47b5-929d-9a1120fc6517</t>
  </si>
  <si>
    <t>79A582E1-484D-4048-B250-23644D797C31</t>
  </si>
  <si>
    <t>13406c0a-02f7-4115-8659-c810c27c3744</t>
  </si>
  <si>
    <t>f64b499b-8444-4380-a638-10cf86d238f2</t>
  </si>
  <si>
    <t>E1D7584F-DD5A-4397-8EBF-3EE177480B12</t>
  </si>
  <si>
    <t>8BC52CC4-3F6C-457A-AA97-1C4ADED0BB35</t>
  </si>
  <si>
    <t>BE39CA6C-9EEA-4F93-B6F6-1697337CEBB7</t>
  </si>
  <si>
    <t>1E04505B-1B72-43AE-8696-2D8F1F1BA3EA</t>
  </si>
  <si>
    <t>BEE4E754-A681-7447-8848-356EF7078D83</t>
  </si>
  <si>
    <t>FC42C92A-EE80-4689-9296-B5869416AA36</t>
  </si>
  <si>
    <t>94848E3D-3391-4B63-8CE6-BC529E86EFFD</t>
  </si>
  <si>
    <t>6a968667-433b-4ae6-b3b3-a0ba1bb07a26</t>
  </si>
  <si>
    <t>3AB27E30-AB2E-47F0-9DE6-C65007BB414F</t>
  </si>
  <si>
    <t>7831B871-1169-4BF7-B719-84D6B2E9E39E</t>
  </si>
  <si>
    <t>E5E762B3-25FC-459C-A5C6-5F3CD1A7228C</t>
  </si>
  <si>
    <t>789cd9da-1b4d-457a-afcf-44f781d16a10</t>
  </si>
  <si>
    <t>320881F5-6A9F-432F-801B-6FFF87B2FAC7</t>
  </si>
  <si>
    <t>356F72ED-EC0A-4D18-A01B-6C75BF81B226</t>
  </si>
  <si>
    <t>D0433BCF-A950-462B-AE77-C7B80623D642</t>
  </si>
  <si>
    <t>29904985-D9EB-4CFF-BD4C-414DEA8EC7E5</t>
  </si>
  <si>
    <t>5F0B1EEC-B8CE-45DE-B328-EA5885F85654</t>
  </si>
  <si>
    <t>67E2126A-40EF-49BA-AB53-509C274B71FA</t>
  </si>
  <si>
    <t>5F3730F1-BE01-4C03-ABD9-CBF5C67A8BB5</t>
  </si>
  <si>
    <t>40CD96B9-9205-44FF-9F0A-4D8D53581AC5</t>
  </si>
  <si>
    <t>177EEB60-B8C2-4F6F-8478-715B40E2CA53</t>
  </si>
  <si>
    <t>E68A4182-E402-4C50-9E59-69556DDC1B9E</t>
  </si>
  <si>
    <t>8D1C17D7-7E97-4138-A184-065509038E73</t>
  </si>
  <si>
    <t>EDAAFEC6-525B-4CAD-B68E-71CDC4AD5313</t>
  </si>
  <si>
    <t>7FA2E5CC-F760-414F-B733-BC111616495A</t>
  </si>
  <si>
    <t>DBEB9047-1924-4653-A0B3-709B8D60FAF3</t>
  </si>
  <si>
    <t>6B79962A-CA64-40F4-BE86-95827DF23F17</t>
  </si>
  <si>
    <t>BE48CE35-E796-4F63-BA01-C814C5E24B1D</t>
  </si>
  <si>
    <t>31ECA85E-0D8C-496B-B5D4-D4216D05631D</t>
  </si>
  <si>
    <t>2c1d25b5-ca71-4757-a1a6-f1cdafbafdc5</t>
  </si>
  <si>
    <t>4a1add38-3dc0-47cb-a19f-4c6c64a7fd9d</t>
  </si>
  <si>
    <t>A9081201-9BAE-4DA2-9CCE-2E21B7F52563</t>
  </si>
  <si>
    <t>6AEC82E8-C3C1-465A-A18D-E4E8B66791EA</t>
  </si>
  <si>
    <t>90950DC8-D127-4F43-BF8F-911C99725D30</t>
  </si>
  <si>
    <t>C16C69CF-0793-494C-BE84-387E489A8879</t>
  </si>
  <si>
    <t>871513D9-D0EF-4B2F-A870-C3F0017CFDE0</t>
  </si>
  <si>
    <t>B7190D41-0ACB-4A36-9CC2-5659E135EF7D</t>
  </si>
  <si>
    <t>276CDE2A-74EF-40A8-A657-1F2699D542FE</t>
  </si>
  <si>
    <t>10B99966-73CD-4398-A9F2-A95713AD015E</t>
  </si>
  <si>
    <t>664695BE-8B93-4782-8179-39D0CD8D15A6</t>
  </si>
  <si>
    <t>FE8E04DC-4628-49EE-BC34-6A8F26E4BA91</t>
  </si>
  <si>
    <t>D9F30F67-0451-4602-9D54-C625C80C0781</t>
  </si>
  <si>
    <t>04D1C2CF-EB60-4065-AAA7-002C2497AF81</t>
  </si>
  <si>
    <t>91E04E7A-523F-41C2-B825-5E4C2B43F579</t>
  </si>
  <si>
    <t>0450039C-6D4D-4AD4-AA10-4CAB624BA5B4</t>
  </si>
  <si>
    <t>EDF959AE-35FB-4CD2-9238-CA8D06194130</t>
  </si>
  <si>
    <t>AD0E633A-E7B7-4E2D-BFCA-C3D2AABDF5E0</t>
  </si>
  <si>
    <t>CE284CD0-4114-491E-919C-ACC4E995E5FA</t>
  </si>
  <si>
    <t>92661543-ACA7-40F4-BFC9-F62D68EB2CA7</t>
  </si>
  <si>
    <t>61093779-0E99-4CD5-B73C-F75539DF5714</t>
  </si>
  <si>
    <t>D9700D49-2322-4ECB-A706-82566F261AF8</t>
  </si>
  <si>
    <t>AC30065B-A680-4F41-8443-2F3B6CFEAC71</t>
  </si>
  <si>
    <t>6DC62F3B-79B1-40F4-AD9F-5B2450C034CD</t>
  </si>
  <si>
    <t>BCF9C173-A906-4C42-B5D9-4CA41E12ABBD</t>
  </si>
  <si>
    <t>FEEAFF6C-5609-436B-9454-895F4C660D3E</t>
  </si>
  <si>
    <t>96B94496-A73E-4DA7-BF4A-4B94AF24CF6D</t>
  </si>
  <si>
    <t>51210720-1E77-4992-B25F-33EA43FF6938</t>
  </si>
  <si>
    <t>69E1AB8F-79FE-4EB1-8318-0FEA2563F758</t>
  </si>
  <si>
    <t>450B6DC0-D8ED-46AE-A24E-14099B426547</t>
  </si>
  <si>
    <t>6BF0425C-4687-4BDF-8F7C-BD5E802D7272</t>
  </si>
  <si>
    <t>79FFB669-60A7-40DF-97B1-8FD88F220E98</t>
  </si>
  <si>
    <t>21EAA260-2EC3-454F-BBBA-AB64A65FF330</t>
  </si>
  <si>
    <t>115761B4-F25F-4DF6-9563-0E6B717F25E3</t>
  </si>
  <si>
    <t>64DF7362-48C9-4207-AF92-544F01CACFB7</t>
  </si>
  <si>
    <t>76AE1C23-3D52-4BF8-B4B7-CB069AAE7996</t>
  </si>
  <si>
    <t>E936AB59-CD7D-487D-9862-6E02FAAC3669</t>
  </si>
  <si>
    <t>72426EF1-DA8E-4A8A-9E75-CF53ECC6CF97</t>
  </si>
  <si>
    <t>BA93D6C7-07CC-410B-A3A3-60F085967D76</t>
  </si>
  <si>
    <t>DB00D437-36C0-4C32-9541-6B7DD3BA1F6C</t>
  </si>
  <si>
    <t>0D40EC65-3311-47BB-93CF-92C3E96B9AA8</t>
  </si>
  <si>
    <t>CAABD371-7F7F-44DB-93BF-411556BCF7D0</t>
  </si>
  <si>
    <t>872697E5-BCC6-4A09-9344-A327700CA9E2</t>
  </si>
  <si>
    <t>83C56C9C-60EB-496C-89CB-EB0064D8331A</t>
  </si>
  <si>
    <t>810364D8-2A0E-4C48-923B-8CA1A125F27D</t>
  </si>
  <si>
    <t>4247EB36-08F6-466F-8E6D-3A3AB0FE2CAD</t>
  </si>
  <si>
    <t>09c12aa8-93e7-4415-a93a-c5e743a74d42</t>
  </si>
  <si>
    <t>070ea9e4-0d4e-445d-be35-21a70de283b0</t>
  </si>
  <si>
    <t>4A9737F4-5F52-4EBD-8B07-6B4FEA13A367</t>
  </si>
  <si>
    <t>7EF1A642-500A-476E-A069-34C2E37D0458</t>
  </si>
  <si>
    <t>92052BD1-463A-4617-A9B1-41DC1988BBBF</t>
  </si>
  <si>
    <t>58702F12-0A7F-4471-A222-2333BD3E5DE0</t>
  </si>
  <si>
    <t>A6FBC733-B414-4AAE-9EDA-44E726F6FAA7</t>
  </si>
  <si>
    <t>15C985AD-F97C-4458-934C-FD626061BE96</t>
  </si>
  <si>
    <t>3BF3E249-33DC-4CB8-AD78-A9B62E1C81DC</t>
  </si>
  <si>
    <t>D82EDED9-4F2F-4C79-92DB-DC513A2282D5</t>
  </si>
  <si>
    <t>86ADA7E9-1540-439E-96F8-36095FECE4EE</t>
  </si>
  <si>
    <t>392AF7E2-0ED5-4EFD-B0CC-B51D5A32DBAC</t>
  </si>
  <si>
    <t>0972E5FC-2C31-4C1F-9430-F85235EE96C6</t>
  </si>
  <si>
    <t>4DBEC777-9E29-40C4-AC25-E6227583A654</t>
  </si>
  <si>
    <t>9D12EE97-0727-4B7A-AB92-B512CED74972</t>
  </si>
  <si>
    <t>96097BC1-88A5-4267-BA36-2E61A7E8FFF3</t>
  </si>
  <si>
    <t>844DA92E-379D-446C-B6D5-AC43C59E2003</t>
  </si>
  <si>
    <t>01DEBDED-B494-4580-89B0-1AB3086E3E79</t>
  </si>
  <si>
    <t>52c377f8-dc8f-4e85-8ff0-472cbd920bf0</t>
  </si>
  <si>
    <t>7BF56321-DB94-4134-863A-ECBD819532EC</t>
  </si>
  <si>
    <t>ADF91C70-BD27-41B3-8272-9931CB0FE82D</t>
  </si>
  <si>
    <t>66ECAD99-7FA4-47D1-8517-9EDCF1B6688A</t>
  </si>
  <si>
    <t>90ECE4A5-0A78-423F-A4B6-9EFEEEC1B969</t>
  </si>
  <si>
    <t>83D5A89E-DB23-4533-B686-9698DED4F465</t>
  </si>
  <si>
    <t>82E981B9-C495-44CF-998B-6D25B9C2874F</t>
  </si>
  <si>
    <t>14BADD7B-0807-4ECA-ACD5-E89D4142CF38</t>
  </si>
  <si>
    <t>2318C5A6-75E9-46C6-8B06-EB4D4C75D69B</t>
  </si>
  <si>
    <t>d8a3d8dd-2079-4a96-a871-eeb9ad3e3a6c</t>
  </si>
  <si>
    <t>18933755-d920-4a8e-9ef2-790c0bf9fa17</t>
  </si>
  <si>
    <t>55c13ea0-e2fa-49eb-a018-c1b8c2527909</t>
  </si>
  <si>
    <t>c36586d2-99e6-42f6-91cc-cb996007ec39</t>
  </si>
  <si>
    <t>D8E20DB7-EF1D-4C40-9B41-8482CE04BFB4</t>
  </si>
  <si>
    <t>6A302952-E5E5-4109-ADD0-F388E2998B8E</t>
  </si>
  <si>
    <t>2F2F2D10-CC18-48D0-B738-A17A34057A8F</t>
  </si>
  <si>
    <t>D0467D86-7583-4EEF-B7F6-F8EDCA167EFB</t>
  </si>
  <si>
    <t>D7E1D33F-1EF5-CE91-8F16-CD1646D9C3AD</t>
  </si>
  <si>
    <t>18732647-496C-5DB9-D7B5-1FB018C278F4</t>
  </si>
  <si>
    <t>3369AEA1-829B-0E22-73EE-9FA1D7C8992A</t>
  </si>
  <si>
    <t>aa15b799-e8b1-48b7-8d9b-ac58f21306e7</t>
  </si>
  <si>
    <t>b46e49ff-9809-4b24-a35e-5774966b019c</t>
  </si>
  <si>
    <t>SIN FACTURA/ANTICIPO</t>
  </si>
  <si>
    <t>216D5F07-E00C-4BF4-B5AF-E9F9974E9993</t>
  </si>
  <si>
    <t>D592B096-9CA8-418A-8375-30458539F59D</t>
  </si>
  <si>
    <t>24599030-008B-4F05-87C0-5360F82933E9</t>
  </si>
  <si>
    <t>9A92B7D3-EB94-46BA-81DA-037680DEE783</t>
  </si>
  <si>
    <t>30FE6386-B7C1-4C6C-8C87-975E80181A87</t>
  </si>
  <si>
    <t>17792A3B-2812-4B42-8B3C-633781544273</t>
  </si>
  <si>
    <t>22E622DC-096D-4818-97B5-4F0B08DC0230</t>
  </si>
  <si>
    <t>3E3A2723-0844-4E0F-937F-1FB8A245F114</t>
  </si>
  <si>
    <t>61F976A6-C6CF-429B-B420-BA80B9AD00E9</t>
  </si>
  <si>
    <t>05133AF1-BEDC-4078-8A04-F0DF86A4B78C</t>
  </si>
  <si>
    <t>7F3A3986-62AA-4F5C-900C-FAF895357958</t>
  </si>
  <si>
    <t>5761120e-ef63-4841-900b-8042a5a91cff</t>
  </si>
  <si>
    <t>50e03f4c-0d0c-4cb6-871d-5bd5109f9e78</t>
  </si>
  <si>
    <t>f00c9f7d-f9b2-455c-9b30-1c7b044a8762</t>
  </si>
  <si>
    <t>b61873ce-627f-49c5-9348-eb71608c6cfa</t>
  </si>
  <si>
    <t>6c75e6ef-35f6-4c33-a29f-6e1703f411c4</t>
  </si>
  <si>
    <t>65771084-56ee-48b4-a7c3-91c440f49370</t>
  </si>
  <si>
    <t>92A4D4E3-3677-42A8-AAB0-87AC2B9BE359</t>
  </si>
  <si>
    <t>2EB3B497-D7C8-4521-B39D-3DF697B91B63</t>
  </si>
  <si>
    <t>65AB8DAB-6112-4455-8DD5-67E06B0F919D</t>
  </si>
  <si>
    <t>3B567C3C-7F48-48CC-8175-E5FD2475CE84</t>
  </si>
  <si>
    <t>33F34997-B84F-4BE1-BE1D-5154FA477E8C</t>
  </si>
  <si>
    <t>83D1F369-A42B-480F-B206-59C185CD24CE</t>
  </si>
  <si>
    <t>096A670B-DCC2-4E80-A7B4-AECE5B7DF90D</t>
  </si>
  <si>
    <t>CB690D7A-30D1-4BA2-92B5-686D953D4EF8</t>
  </si>
  <si>
    <t>06C808CE-55D9-423E-838F-6FBFE92B9BBC</t>
  </si>
  <si>
    <t>37DC373A-07FD-4F0C-B56D-C280FFB2BC6F</t>
  </si>
  <si>
    <t>D8DDA2C1-1C23-4619-A22E-6625A121B51B</t>
  </si>
  <si>
    <t>40778A30-CED1-4971-A3F6-0AC93ACF5892</t>
  </si>
  <si>
    <t>B532256D-1D05-4441-AB15-0A4F66D08C3A</t>
  </si>
  <si>
    <t>526926DB-DC7E-4CF0-A007-BF104B70F4FF</t>
  </si>
  <si>
    <t>CDB43456-11B6-4E2C-85D5-7BE6177E409F</t>
  </si>
  <si>
    <t>0EEE4C1C-0093-4916-9094-B3B8416B8C69</t>
  </si>
  <si>
    <t>0E9EB429-1171-437E-BFC8-4128A06C0349</t>
  </si>
  <si>
    <t>78762488-FBFD-40ED-AC19-A1D985FD5A14</t>
  </si>
  <si>
    <t>EE90B7EA-FDD3-494E-90CF-45F23F399798</t>
  </si>
  <si>
    <t>4DA810EE-9B14-41F0-9846-D9A0F7FA88AE</t>
  </si>
  <si>
    <t>8A51B608-27F6-42EB-A5D8-E39E94C286B5</t>
  </si>
  <si>
    <t>8F4FF44A-4753-4EBD-9E92-CD5B38C1069A</t>
  </si>
  <si>
    <t>58C27C21-F7B6-4F42-8C30-5AE301E19F82</t>
  </si>
  <si>
    <t>D05DCD41-C54C-4E3E-B244-AA2603835006</t>
  </si>
  <si>
    <t>884AFC80-7FFF-4A4C-BD86-D12B257C34B4</t>
  </si>
  <si>
    <t>A9904466-F10C-4535-B775-4E3FE63DFEF6</t>
  </si>
  <si>
    <t>4F535F97-6C4B-4C9C-8D4F-B41338787CB5</t>
  </si>
  <si>
    <t>afac7df1-e2f7-4381-96e7-50ae641be910</t>
  </si>
  <si>
    <t>70AF1B42-2796-3AC8-EBF8-C629AAF46144</t>
  </si>
  <si>
    <t>4992FF3F-C34B-4016-9A5C-A6A8DF4EDDEB</t>
  </si>
  <si>
    <t>F8D883F5-E064-46D9-BAD9-32BF4DDA50C1</t>
  </si>
  <si>
    <t>9DE2ACDF-B7D5-4CC1-8D63-047DBCE7CCA5</t>
  </si>
  <si>
    <t>98149BDC-0284-4125-AB30-760FF290617C</t>
  </si>
  <si>
    <t>D4F5A127-EAA4-456A-AD84-40825A25D26B</t>
  </si>
  <si>
    <t>E25671F3-EBFB-4558-979B-93DB53154D73</t>
  </si>
  <si>
    <t>8C291E8D-BB73-42EB-8747-AC9DCA1F5888</t>
  </si>
  <si>
    <t>EFE41DCE-29E0-431C-AF54-91C2BF44D237</t>
  </si>
  <si>
    <t>2566EF22-A5E7-FC46-BDA1-02A9EE0700F8</t>
  </si>
  <si>
    <t>F3C78CB3-0896-0F45-942B-3FF21E043CA3</t>
  </si>
  <si>
    <t>6D915360-E24D-479C-A364-E4B87E808A8E</t>
  </si>
  <si>
    <t>E73F4641-B32D-41F0-9EBF-33B92FD74F1A</t>
  </si>
  <si>
    <t>BEFFDDAD-D3BE-4959-8BD2-CB7405A90C31</t>
  </si>
  <si>
    <t>4219ADA7-CCB3-4A7C-8541-3DCF81E25C64</t>
  </si>
  <si>
    <t>9235CD2B-DA56-4623-94FE-7822B2B5B20D</t>
  </si>
  <si>
    <t>8DAA9EFC-334D-4C01-BB20-45C6E471721E</t>
  </si>
  <si>
    <t>ALEJANDRO HAROLDO ALVAREZ VASQUEZ</t>
  </si>
  <si>
    <t>ALIMENTOS SANOS DEL CENTRO, SA DE CV</t>
  </si>
  <si>
    <t>AUTO SERVICIOS COSTEÑO SA DE CV</t>
  </si>
  <si>
    <t>PAULA BARTOLO ISIDORO</t>
  </si>
  <si>
    <t>FLORENCIO CANO OROPEZA</t>
  </si>
  <si>
    <t>CONTRAPESOS Y ACCESORIOS RYS, S.A. DE C.V.</t>
  </si>
  <si>
    <t>CONCESIONARIA DE INFRAESTRUCTURA DE SAN LUIS SA DE CV</t>
  </si>
  <si>
    <t>F50B571A-4B28-4E75-8296-991A9335E29D</t>
  </si>
  <si>
    <t>AFD10A62-AD5F-47C4-AFF3-C2A096A8AB85</t>
  </si>
  <si>
    <t>B953AEEC-84F8-4442-ADE7-C5EE2D894FE2</t>
  </si>
  <si>
    <t>AEB27037-3C85-4709-9FCE-B1C175D8724F</t>
  </si>
  <si>
    <t>B5FF566B-0EDE-46ED-8EBD-C63D3CD9E491</t>
  </si>
  <si>
    <t>29B242D3-0E6B-46F1-96F9-A15B04F169F3</t>
  </si>
  <si>
    <t>JAVIER DELGADO HERNANDEZ</t>
  </si>
  <si>
    <t>CFB735C0-362E-4569-8D25-946E67CB98D0</t>
  </si>
  <si>
    <t>DIAZ LANDETA FERNANDO</t>
  </si>
  <si>
    <t>DISTRIBUIDORA LIVERPOOL S.A. DE C.V.</t>
  </si>
  <si>
    <t>BED1C372-CF1C-45BE-8290-411BFAB330EA</t>
  </si>
  <si>
    <t>AB7FF188-42B9-E34A-E917-CA9BB016E5AA</t>
  </si>
  <si>
    <t>MARIA GUADALUPE DURAN GUZMAN</t>
  </si>
  <si>
    <t>C0E1EE5A-C14F-419E-9FAD-4E1546D796B5</t>
  </si>
  <si>
    <t>ESTACION DE CARGA PERIFERICO SUR LM S.A. DE C.V.</t>
  </si>
  <si>
    <t>da734322-12ff-46d9-a56d-297d28ffaf9a</t>
  </si>
  <si>
    <t>af081ee4-b8fa-4731-b253-71cd7fe96155</t>
  </si>
  <si>
    <t>8ce6d290-ae0d-4f1d-91d8-3e3cb71a3ca9</t>
  </si>
  <si>
    <t>5bbc1a90-914c-4428-b3ea-2b6b5d4760be</t>
  </si>
  <si>
    <t>ENERGETICOS Y SERVICIOS SA DE CV</t>
  </si>
  <si>
    <t>CBB2947A-8397-44B6-8D24-DE3D047308C1</t>
  </si>
  <si>
    <t>d04dc621-badc-4c38-9bf6-d91ebbad8371</t>
  </si>
  <si>
    <t>024B95FB-BB6E-4A7D-8813-783F729F5A0F</t>
  </si>
  <si>
    <t>E5AB4BC6-87B3-4EE7-A667-798EFCBE8C0F</t>
  </si>
  <si>
    <t>F1B1F799-5D9C-4242-9B77-6D7345E7475D</t>
  </si>
  <si>
    <t>DFD42155-B302-4160-821B-2EF1CB19716B</t>
  </si>
  <si>
    <t>455C611F-A1F1-41FC-9C4E-3299F9EC5573</t>
  </si>
  <si>
    <t>8366422E-1602-4221-8FDF-4D0FB6DCF245</t>
  </si>
  <si>
    <t>D9BC7F47-78AE-48F8-A87D-0167BA1F2D42</t>
  </si>
  <si>
    <t>1D9AF53E-9D79-4EA5-B08E-CD0C3F12C6A2</t>
  </si>
  <si>
    <t>7188DDA4-3781-4699-BBE2-8561C2FDB0F4</t>
  </si>
  <si>
    <t>34FE89B0-C133-48DF-8584-2E6826FB7085</t>
  </si>
  <si>
    <t>5BD6340E-412D-4FDF-95D6-4829483B802F</t>
  </si>
  <si>
    <t>C705E79E-14E3-48EA-BC48-8019EF172FCB</t>
  </si>
  <si>
    <t>0F666E71-532A-4A41-BC84-1F71790386A5</t>
  </si>
  <si>
    <t>616B2567-BF80-49C1-80C9-3FAE43864117</t>
  </si>
  <si>
    <t>E45ED5E2-FF0F-4177-8E1C-E11E9CACE0FC</t>
  </si>
  <si>
    <t>3CA62B68-7FDF-49E3-8660-3EFBDA4E647E</t>
  </si>
  <si>
    <t>EB04BBA9-5BAC-4015-B629-B00B97115336</t>
  </si>
  <si>
    <t>CA0C583C-CF69-433A-AC29-22DF2C62BB7C</t>
  </si>
  <si>
    <t>8B699FF2-ACAE-4BDE-85AA-CD38594F66D6</t>
  </si>
  <si>
    <t>C614DDA5-1FD3-4A2E-8C4E-B14C25D28F6B</t>
  </si>
  <si>
    <t>E602DE63-926C-4334-9603-6B9BA01055E7</t>
  </si>
  <si>
    <t>45330106-827D-42D1-8A6D-E28DC41705E2</t>
  </si>
  <si>
    <t>3227543B-49BF-4508-9D8B-64DC33C6CBC6</t>
  </si>
  <si>
    <t>F12AE91B-FC51-4F42-91EB-3C0CE306DD2F</t>
  </si>
  <si>
    <t>D69D4228-34D2-4BCA-80C5-F3755CF17DC7</t>
  </si>
  <si>
    <t>F1C267E7-AC54-430C-8E51-552CD271B2A0</t>
  </si>
  <si>
    <t>ADE67722-0683-4B45-9858-E4131FBC32A4</t>
  </si>
  <si>
    <t>55921703-F2D5-4AFD-9AE5-2C695B2F6FDC</t>
  </si>
  <si>
    <t>B1E6752A-023C-46CD-BDF3-3C82C8D967E0</t>
  </si>
  <si>
    <t>880FF4B9-2321-4B4C-B3ED-7B758FB64716</t>
  </si>
  <si>
    <t>79D7D8C6-E86B-467D-8B6C-C8189D38E3AF</t>
  </si>
  <si>
    <t>FFC54F29-DBE7-4BA4-9862-32A96CE5F4F4</t>
  </si>
  <si>
    <t>5022BAF3-5933-42B1-A9A4-368489F2B647</t>
  </si>
  <si>
    <t>68DEEB5A-91A9-49EB-8DDF-888922EAC5C1</t>
  </si>
  <si>
    <t>3B6D5C6E-6E65-4DA6-B2FE-FC924B2791E8</t>
  </si>
  <si>
    <t>35E1F8B8-A65B-4328-9BED-3F481C7904FE</t>
  </si>
  <si>
    <t>cdc2a1b0-2640-4cd5-b3c1-295582ee03a9</t>
  </si>
  <si>
    <t>3DCCCCE5-7AE7-4802-88F6-023B9C3B41AC</t>
  </si>
  <si>
    <t>2166F145-9881-43A0-B869-44436B1EAA26</t>
  </si>
  <si>
    <t>GRUPO PROFREZAC, S.A. DE C.V.</t>
  </si>
  <si>
    <t>24E0A67C-8410-E742-98A5-EF53849EB214</t>
  </si>
  <si>
    <t>65A4D214-4CF1-DC4C-9A97-9D9F0CE7A972</t>
  </si>
  <si>
    <t>308402DC-E18A-544D-BD08-4907103C0168</t>
  </si>
  <si>
    <t>52D0F45A-7044-4B0B-A084-E34AC78F1BE1</t>
  </si>
  <si>
    <t>GRUPO LA SIESTA DIVERSIONES Y SERVICIOS S.A. DE C.V.</t>
  </si>
  <si>
    <t>CE70054D-C097-BAAB-6D91-A8B4A60C1303</t>
  </si>
  <si>
    <t>EC72D94B-3867-F1F8-9E0E-CA4A61FE279E</t>
  </si>
  <si>
    <t>DACA9A39-D92F-4EE6-BDBE-298613FED84C</t>
  </si>
  <si>
    <t>ICA SAN LUIS, S.A. DE C.V.</t>
  </si>
  <si>
    <t>74E606C4-1B06-4D97-83C9-B5AAA2FE21D6</t>
  </si>
  <si>
    <t>7C37C0EB-E8B2-11E6-B71C-00155D014007</t>
  </si>
  <si>
    <t>BB36B51C-E97C-11E6-95F8-00155D014007</t>
  </si>
  <si>
    <t>A9393324-EF02-11E6-A405-00155D014009</t>
  </si>
  <si>
    <t>F36675DF-EF02-11E6-A405-00155D014009</t>
  </si>
  <si>
    <t>099DDA96-A2D6-45BB-978B-D063B327E52E</t>
  </si>
  <si>
    <t>af9c81a6-be8f-4b6c-af08-7ce5091ae75c</t>
  </si>
  <si>
    <t>9fb5e86f-274a-460f-9732-0817def08220</t>
  </si>
  <si>
    <t>18a18b65-7abe-4d08-8ad0-b8c5b2b4c308</t>
  </si>
  <si>
    <t>3FC0E6BF-5EBB-4C6E-983E-91A67766E6BA</t>
  </si>
  <si>
    <t>90CB215D-8593-428C-B3AB-4B07E6DD902B</t>
  </si>
  <si>
    <t>FCE48FF6-2CB8-42FB-8021-312A6D559B14</t>
  </si>
  <si>
    <t>EDEE4731-D18E-4697-8065-CC885F742E14</t>
  </si>
  <si>
    <t>2A433DF4-A8DD-41FB-BEEE-38189E60F93E</t>
  </si>
  <si>
    <t>94E75702-F602-42B2-941F-902725802FC6</t>
  </si>
  <si>
    <t>a2706cd6-2b14-4f1e-955e-ef5ab90b1124</t>
  </si>
  <si>
    <t>5C4C7C66-4775-4FB1-932B-05416E692E5B</t>
  </si>
  <si>
    <t>OGW1208313Z3</t>
  </si>
  <si>
    <t>OPERADORA GASTRONOMICA WA EN GUANAJUATO SA DE CV</t>
  </si>
  <si>
    <t>3811F2E4-181E-4835-A62C-9A65C1259A18</t>
  </si>
  <si>
    <t>C98A4796-9ADA-4185-83CB-876944F562D1</t>
  </si>
  <si>
    <t>25E8EDE3-91F0-4162-AF03-F4E72300CFEA</t>
  </si>
  <si>
    <t>7CD909CB-7AF0-4636-8CFF-A30762582BAE</t>
  </si>
  <si>
    <t>68DC5A45-2CAA-49FD-99C4-4E2B25BA69E3</t>
  </si>
  <si>
    <t>PROMOTORA Y ADMINISTRADORA DE CARRETERAS, S.A. DE C.V.</t>
  </si>
  <si>
    <t>VICTOR NICOLAS PLATA MONDRAGON</t>
  </si>
  <si>
    <t>5A012260-7FE9-4FDE-B2E5-9B4F6EE10E81</t>
  </si>
  <si>
    <t>OLIVIA PATLAN REA</t>
  </si>
  <si>
    <t>E50C3854-1B0C-483D-B843-3103F303FD58</t>
  </si>
  <si>
    <t>1A2CB309-2D94-45D5-A333-58591678CD3E</t>
  </si>
  <si>
    <t>PINTURAS DE CELAYA S.A DE C.V</t>
  </si>
  <si>
    <t>956B6B16-51F0-4DD1-BC62-15A9D060CBF0</t>
  </si>
  <si>
    <t>8B2F71F7-BDD4-45A8-BABF-E60CB5D688BC</t>
  </si>
  <si>
    <t>394605AA-D119-4D5A-9701-563A8DAAD658</t>
  </si>
  <si>
    <t>5989E45E-A7C7-4AF0-944F-E4D07D6B5C07</t>
  </si>
  <si>
    <t>59D6D673-B767-4FF6-97FA-7AF194381A67</t>
  </si>
  <si>
    <t>PINTURAS Y MATERIALES VEGMAR, S.A.</t>
  </si>
  <si>
    <t>7D1F710D-5038-4123-9F89-C2B47F7FFCC7</t>
  </si>
  <si>
    <t>VICENTA REYES BOCANEGRA</t>
  </si>
  <si>
    <t>1E4FA99B-247D-4EE5-8129-2B8EA1BAA2E4</t>
  </si>
  <si>
    <t>ALEJANDRO DIEGO RODRIGUEZ ARELLANO</t>
  </si>
  <si>
    <t>8F0EC865-F710-4985-BBC2-2B9F3D25080F</t>
  </si>
  <si>
    <t>2F163C95-FD9A-4741-A722-185434DDEEB9</t>
  </si>
  <si>
    <t>WALDEMAR RUIZ CORNEJO</t>
  </si>
  <si>
    <t>SARA SANDOVAL ACHIRICA</t>
  </si>
  <si>
    <t>3F703BEA-5EC0-41A4-AE9F-0A49FE279A71</t>
  </si>
  <si>
    <t>SERVI EXPRESS BALVANERA SA DE CV</t>
  </si>
  <si>
    <t>c477bdbc-cd02-4e21-93d3-129487c23799</t>
  </si>
  <si>
    <t>7d7ab6e8-3e68-490d-b864-f7d304009fa3</t>
  </si>
  <si>
    <t>ef45c1ca-5fdf-45f6-bf8f-1b42a4bda894</t>
  </si>
  <si>
    <t>SANBORN HERMANOS, S.A.</t>
  </si>
  <si>
    <t>TRAMO CARRETERO GUADALAJARA-COLIMA</t>
  </si>
  <si>
    <t>B464E70B-53BF-41D8-B982-BB85557EA014</t>
  </si>
  <si>
    <t>62b40ce3-2d0b-44b9-aa3e-034f70ad56d3</t>
  </si>
  <si>
    <t>2f99ccfa-cbf7-4559-b810-2ca56f509be0</t>
  </si>
  <si>
    <t>03ECA3E3-EED5-4F92-A754-15E8D1CFEB87</t>
  </si>
  <si>
    <t>F8AE9B18-F374-4F5F-8A89-AB280E1CD865</t>
  </si>
  <si>
    <t>1D3AB91F-4E75-4AD4-92F6-FE11D74E4012</t>
  </si>
  <si>
    <t>3C7E0445-62C9-477D-93AD-163CCF1B28B8</t>
  </si>
  <si>
    <t>A0E7EF35-AB03-4A20-8A1C-3AA25B70D6AB</t>
  </si>
  <si>
    <t>TONY TIENDAS S.A. DE C.V.</t>
  </si>
  <si>
    <t>OLGA ANGELICA ZEA PEREZ</t>
  </si>
  <si>
    <t>3EE1EF74-F326-4D54-A1FB-E003FA219B48</t>
  </si>
  <si>
    <t>79991ef4-43da-4a6b-a194-f2579844241d</t>
  </si>
  <si>
    <t>8BAF89DD-23A1-43F6-AE03-2FCDBE9070C9</t>
  </si>
  <si>
    <t>0EA320C5-84AA-4927-9846-3CE805A1B837</t>
  </si>
  <si>
    <t>502C0F57-04A1-42E6-B1D4-22E9103C3FA0</t>
  </si>
  <si>
    <t>BC641F24-F826-4732-B9B5-0C415676C841</t>
  </si>
  <si>
    <t>FF2CDF26-F33E-4EB3-B23B-408FE75BEC22</t>
  </si>
  <si>
    <t>1AABFED8-4130-4666-97CB-6D6B73AB43AC</t>
  </si>
  <si>
    <t>D7E7DA5E-06BF-4EEB-8A71-A6A8D93888E0</t>
  </si>
  <si>
    <t>92B211DD-FC47-40DD-9448-44454D4A8B1B</t>
  </si>
  <si>
    <t>DISTRIBUIDORA DE TORNILLOS Y BIRLOS S.A. DE C.V.</t>
  </si>
  <si>
    <t>215593CA-C898-4D2C-93DA-A80B7982B498</t>
  </si>
  <si>
    <t>AAC05A20-131C-4B68-9874-716D2A44D499</t>
  </si>
  <si>
    <t>MARISTEL ARANZAZU REYES RODRIGUEZ</t>
  </si>
  <si>
    <t>9C7FED0A-AAD7-494B-B879-DC5293C03793</t>
  </si>
  <si>
    <t>90E95C59-FF23-4482-9BCC-0FE41C62D7D4</t>
  </si>
  <si>
    <t>21D481FC-A5B1-4F06-869F-2B3A5613BB1F</t>
  </si>
  <si>
    <t>ED4EA769-FD57-4619-95B1-E29790A42692</t>
  </si>
  <si>
    <t>efbb213c-73cd-4940-830f-08b841e27d67</t>
  </si>
  <si>
    <t>B207E3A8-7E80-4622-9D00-7D1D5FF0A645</t>
  </si>
  <si>
    <t>D5AC5AF2-ECD9-4C34-B7CF-42B11B50CE12</t>
  </si>
  <si>
    <t>C8FFB68A-455B-4140-B570-2AAAC7DCB112</t>
  </si>
  <si>
    <t>9DCED3F0-65F3-4A01-BE59-77695219490B</t>
  </si>
  <si>
    <t>34D8E2C3-4360-45E2-A53C-9A30F2E8E286</t>
  </si>
  <si>
    <t>D5FBD5CD-8208-4858-857E-3E7596EE16A5</t>
  </si>
  <si>
    <t>0AB5537D-0A0A-4918-BA70-78555702F540</t>
  </si>
  <si>
    <t>0E36B078-C567-4798-A97E-C6AA4EA3391E</t>
  </si>
  <si>
    <t>2FDC4144-06FE-47EA-AAA7-5BCB43B2BF75</t>
  </si>
  <si>
    <t>5E01DAF9-5EB5-418B-8D2F-C2BB89EE2AFC</t>
  </si>
  <si>
    <t>20AD7120-D697-4A6D-AEF8-9B59A3D2FD9F</t>
  </si>
  <si>
    <t>29A1EEB7-8158-4D39-919E-FB4A7EE65E06</t>
  </si>
  <si>
    <t>E9C86622-4ECB-432D-AB45-4EF3742899FE</t>
  </si>
  <si>
    <t>59E5495C-2342-44DB-B381-61B315BACFD0</t>
  </si>
  <si>
    <t>C4338EC6-6B4A-486C-8D65-DE4120AA22C1</t>
  </si>
  <si>
    <t>E48E7743-9117-407B-BC8D-8A877CF0AEA7</t>
  </si>
  <si>
    <t>4A6F7E8B-9916-4869-8644-DBABF1464D4C</t>
  </si>
  <si>
    <t>9621E17A-C16A-47AA-A4C3-B0B0C25F2344</t>
  </si>
  <si>
    <t>9d5cf985-a282-4499-855c-0168ea58563f</t>
  </si>
  <si>
    <t>7c41411b-d8b1-4fbc-a404-929cdc073b61</t>
  </si>
  <si>
    <t>e19fd30c-45d8-432c-a154-4a33151a10c4</t>
  </si>
  <si>
    <t>4C853E03-49D9-4619-812D-C171B82210D0</t>
  </si>
  <si>
    <t>184EA429-9E05-4E7E-9DB8-A29087996B3E</t>
  </si>
  <si>
    <t>18A94674-D045-4973-8813-55FCE328E8A1</t>
  </si>
  <si>
    <t>1975B8E8-6EDD-4407-B350-8F007844439D</t>
  </si>
  <si>
    <t>ea82bedc-874f-457a-ba7c-cb114c182cc6</t>
  </si>
  <si>
    <t>96d72625-f978-4235-b871-2aa0a62d9807</t>
  </si>
  <si>
    <t>8cc0e98e-be2b-4192-850b-b5c2dd3f781e</t>
  </si>
  <si>
    <t>C1C867B3-B5E3-40A9-9926-EBC9FA50D994</t>
  </si>
  <si>
    <t>6AD40CAA-2543-4FDE-9BE0-CC14A605FECF</t>
  </si>
  <si>
    <t>607B9659-2D30-41C2-A342-D32375EB33CE</t>
  </si>
  <si>
    <t>CA6E96A8-F32A-448E-B9F1-6F5434E4BE83</t>
  </si>
  <si>
    <t>8D7A6884-8EAD-4F92-A61D-7572C7D477D9</t>
  </si>
  <si>
    <t>9D318A41-04BA-407E-AC3C-928511F7BF78</t>
  </si>
  <si>
    <t>CAB89D34-9C71-435E-AC07-257DA762FA03</t>
  </si>
  <si>
    <t>E912EF95-C98C-4923-8F17-DAA52090D321</t>
  </si>
  <si>
    <t>0ED99282-6D1C-459F-9B7B-2ED08CDBF108</t>
  </si>
  <si>
    <t>93446FD9-C917-402E-95D0-F817074E6908</t>
  </si>
  <si>
    <t>2DF35E17-EAEF-427A-886E-37F2C6D81041</t>
  </si>
  <si>
    <t>C44F0204-3BD8-4012-AF1E-4E645184DEA4</t>
  </si>
  <si>
    <t>422F54AA-0005-44A3-BEA8-0DFF8D439365</t>
  </si>
  <si>
    <t>57AF10B2-FE4B-4015-9258-406F937FD9B1</t>
  </si>
  <si>
    <t>DC8638CA-9EB0-4679-9C87-A6A42D1B12B5</t>
  </si>
  <si>
    <t>95465CED-E6E9-42A4-80C7-CA9400F5D764</t>
  </si>
  <si>
    <t>3C108553-1331-43AE-B8E7-C7D4B0E1E096</t>
  </si>
  <si>
    <t>1A03F065-4CD7-46A3-9067-1F1F663AEEEA</t>
  </si>
  <si>
    <t>FF168434-D4CC-47FF-BCE2-59336C49A78C</t>
  </si>
  <si>
    <t>eef8dadf-d54a-4d90-bdb6-255ab1168b5c</t>
  </si>
  <si>
    <t>c70a4a02-24b0-4856-8d11-877f29b39bc0</t>
  </si>
  <si>
    <t>CE9AF45C-D337-4F49-9D1A-9B7CD745BF4B</t>
  </si>
  <si>
    <t>756E8C3C-9392-4105-AD6A-B4FC9458B2EA</t>
  </si>
  <si>
    <t>9126DC5F-9D06-415B-B7F7-E726B7E35592</t>
  </si>
  <si>
    <t>94002C83-F4CD-5936-839C-C5BA14447D11</t>
  </si>
  <si>
    <t>8E2704F3-E516-4678-AA5E-590D33DAC608</t>
  </si>
  <si>
    <t>26821678-3c2e-4b77-b3d5-10b09fb98f4f</t>
  </si>
  <si>
    <t>PEDRO RAMOS MONDRAGÓN</t>
  </si>
  <si>
    <t>395678B3-4652-4994-81BE-3CDA47338176</t>
  </si>
  <si>
    <t>54CBD224-CBED-414F-B416-485D1B02F234</t>
  </si>
  <si>
    <t>6FB934D9-246C-7F4D-8CD9-B6EBD5E782FB</t>
  </si>
  <si>
    <t>7C25A09D-A69A-4820-96BC-9F3632BE664B</t>
  </si>
  <si>
    <t>F9FCB128-057C-46E0-80C3-DE14F1772E5E</t>
  </si>
  <si>
    <t>65484381-F574-4676-B2B6-D37E75546EA8</t>
  </si>
  <si>
    <t>3DEF0C4C-021C-481C-A3AC-6608ACE474B2</t>
  </si>
  <si>
    <t>4D691022-04EC-F244-94B9-9AB19F31023C</t>
  </si>
  <si>
    <t>A0E7C6C8-75BB-AD45-991D-A0D246BAD589</t>
  </si>
  <si>
    <t>DFF5ACE3-EEF3-44B1-B639-431E9C19CDAA</t>
  </si>
  <si>
    <t>4FFE653A-F0F6-4FB4-A8C8-E97431BE303C</t>
  </si>
  <si>
    <t>E458D343-88A5-41B0-BFF7-3717BA04F9F2</t>
  </si>
  <si>
    <t>F3805D6E-CAFF-49E3-9840-D92A1CF377B5</t>
  </si>
  <si>
    <t>DBEEAA26-6225-4414-858C-24AAD9CF4C63</t>
  </si>
  <si>
    <t>A837379C-C720-47C1-A820-4078C9817B02</t>
  </si>
  <si>
    <t>0F6DC6F3-0D25-4E6C-B973-A0DE0AE03DA3</t>
  </si>
  <si>
    <t>5BC95AFC-69E8-4C2A-A057-0BDD77F6DF97</t>
  </si>
  <si>
    <t>3C73D865-F977-4379-A4A4-0A1C04AAFE1F</t>
  </si>
  <si>
    <t>2668EA6B-8419-44B0-B145-8B0A3DBD7F7F</t>
  </si>
  <si>
    <t>19CB6CA7-5B4C-42B4-AFD8-2793D6488542</t>
  </si>
  <si>
    <t>281BC7C0-38A7-4C08-8CAE-4040D7EB74A5</t>
  </si>
  <si>
    <t>632A0A6D-3C82-4B01-B87B-832E1FA46B0D</t>
  </si>
  <si>
    <t>D05FEF93-6D19-4AB8-9C9D-45652BBC8582</t>
  </si>
  <si>
    <t>3E67A42A-04EE-442A-AC56-30ED4890CCB1</t>
  </si>
  <si>
    <t>fe20c688-b4be-4ffe-a3b1-9a3e385a94a9</t>
  </si>
  <si>
    <t>73a57d78-0040-4815-b0df-3971fc0c1d23</t>
  </si>
  <si>
    <t>AAA1CA26-90DF-4034-BF61-3E2246C9409B</t>
  </si>
  <si>
    <t>NO ESTA INGRESADO EN EXCEL RICARDO</t>
  </si>
  <si>
    <t>AAA1AAE5-7D4C-481B-A29C-E0DE351B4C06</t>
  </si>
  <si>
    <t>AAA1CB7C-8E1E-49B1-B175-6242C04FEA31</t>
  </si>
  <si>
    <t xml:space="preserve">ANTICIPOS </t>
  </si>
  <si>
    <t>CF17E493-6D20-4B84-B26E-8AF8935DFDED</t>
  </si>
  <si>
    <t>03BF63ED-4D51-4C18-B098-BC6299B19C91</t>
  </si>
  <si>
    <t>AAA1832A-7B7B-4664-9727-4D030C12F502</t>
  </si>
  <si>
    <t>2eb3026a-4204-4ae1-85a7-407408170f3e</t>
  </si>
  <si>
    <t>1A901075-1A1A-42EB-9C22-597478F03529</t>
  </si>
  <si>
    <t>A589FAC4-B1F0-4C06-8366-2D4C7BDCB20F</t>
  </si>
  <si>
    <t>464CFC49-219B-4828-BAD7-1B15722396A9</t>
  </si>
  <si>
    <t>ORTEGA AGUIRRE EVELIA</t>
  </si>
  <si>
    <t>5028283d-bd58-4dc7-b1ab-50fb6150208c</t>
  </si>
  <si>
    <t>07bc9227-e6b6-4421-8585-6e90a399b10c</t>
  </si>
  <si>
    <t>b97683df-2e30-44e9-a294-8016f47fcd7d</t>
  </si>
  <si>
    <t>967057C2-D7C5-40B6-8168-D7B966CDCCB5</t>
  </si>
  <si>
    <t>632971C9-173B-408A-9D8E-30097BBF1E63</t>
  </si>
  <si>
    <t>39140E81-35A6-403B-95DE-9B96C00F852C</t>
  </si>
  <si>
    <t>29A54AE0-E013-4A5A-86A3-3FC2554E8BC6</t>
  </si>
  <si>
    <t>correcto no sirve pag sat para copiarlos</t>
  </si>
  <si>
    <t>506A3097-E4AC-421D-9412-47982365689C</t>
  </si>
  <si>
    <t>2063042C-1C6B-431F-9AD7-830B9DAB0E64</t>
  </si>
  <si>
    <t>505AB819-487F-4926-A616-DB924A579320</t>
  </si>
  <si>
    <t>0D486E64-8022-4938-B7B5-A573EE037D24</t>
  </si>
  <si>
    <t>02044AFA-3723-47BF-9508-27C7E8107EA2</t>
  </si>
  <si>
    <t>0A334D29-9002-4F90-A35F-100CF3AE1E57</t>
  </si>
  <si>
    <t>EAA79CC5-DC27-4C63-87FB-7C3DA05BB427</t>
  </si>
  <si>
    <t>NO ESTA EN EXCEL PERO SI EN SAT</t>
  </si>
  <si>
    <t>E5F11A00-2475-1245-A230-5362272B222D</t>
  </si>
  <si>
    <t>6E938825-8C9D-4941-96F4-95E7DB1D0F57</t>
  </si>
  <si>
    <t>9f8992ea-cd27-4fdb-be9f-6b2c002f3530</t>
  </si>
  <si>
    <t>BC9ABC77-2997-4229-9422-EDE770C7558D</t>
  </si>
  <si>
    <t>1e9256fe-5824-41c1-bce6-ea9cb378777f</t>
  </si>
  <si>
    <t>8FD15206-604D-47D7-BA6C-FF6F151D0709</t>
  </si>
  <si>
    <t>4798CD55-2588-4B49-924E-94731E8CC525</t>
  </si>
  <si>
    <t>09E35CB1-CDBA-4287-9800-70D34DBBBD48</t>
  </si>
  <si>
    <t>3756FA46-6A64-4826-AE0C-550961752CFD</t>
  </si>
  <si>
    <t>9F2F9C13-9E3E-414D-96D6-8F2FC5180A38</t>
  </si>
  <si>
    <t>6623A6E5-8C64-4D64-9037-91C549C69898</t>
  </si>
  <si>
    <t>857C9EDF-AEDD-4C11-9235-AEFBA9FCE4BC</t>
  </si>
  <si>
    <t>F0838666-52CD-4E1B-B3E8-F50FD5AEB762</t>
  </si>
  <si>
    <t>F2B5AD90-AEDD-4053-8458-F5F52D9C5291</t>
  </si>
  <si>
    <t>B72DBCEB-EAD8-487C-BE75-FFA670EDC1FA</t>
  </si>
  <si>
    <t>9A462AC6-293F-4299-9452-8AB4FD57D309</t>
  </si>
  <si>
    <t>DBD4BD48-7961-4748-A332-BDEF172BB0E7</t>
  </si>
  <si>
    <t>0DBE5B76-1CEE-4911-BCE2-6EB7FF3394D6</t>
  </si>
  <si>
    <t>980DC78E-0642-4E49-B939-6C8D50C35E75</t>
  </si>
  <si>
    <t>3210d284-3cc1-473a-9496-5c7ffe12a4d2</t>
  </si>
  <si>
    <t>755528c8-8258-4f01-8e5a-59be48e2e706</t>
  </si>
  <si>
    <t>842C813E-5015-4B4A-B308-C0654E85C517</t>
  </si>
  <si>
    <t>920561C2-7D34-4757-86B8-12925A3DE78E</t>
  </si>
  <si>
    <t>F9A972F8-D5D6-4843-91B2-FA45F3779654</t>
  </si>
  <si>
    <t>5B9B1784-FA7E-4E0E-B8AB-D9E53F0B5389</t>
  </si>
  <si>
    <t>50D3B179-A342-4C84-9618-01C538AA3955</t>
  </si>
  <si>
    <t>B8606B83-395B-47FB-9B0D-6B396A2DD0F0</t>
  </si>
  <si>
    <t>1294C4F3-6AB8-403D-9D73-F6A8992361AA</t>
  </si>
  <si>
    <t>FF230565-11CE-4D7B-B262-5C273B620A73</t>
  </si>
  <si>
    <t>02AFA714-5F25-4A89-AB38-0C06263F919F</t>
  </si>
  <si>
    <t>C9E791BC-2C63-4874-82EB-E08CC6AEF7BE</t>
  </si>
  <si>
    <t>7CF78FFC-D4D9-42F2-91AB-6645258E5FCD</t>
  </si>
  <si>
    <t>3054166B-89C2-4E71-90C9-02CAE517CD4B</t>
  </si>
  <si>
    <t>804346F3-8521-4189-BDED-30058756E433</t>
  </si>
  <si>
    <t>B280CA98-FCBB-459D-B55F-B2BB99A10A29</t>
  </si>
  <si>
    <t>56FFEBBC-4ADD-4E83-94D6-B04C1CA97E81</t>
  </si>
  <si>
    <t>HBX160216JH7</t>
  </si>
  <si>
    <t>7EC5DBD4-ED27-4097-8862-FE8972129987</t>
  </si>
  <si>
    <t>0C3EA587-BF14-44BF-85DD-123008C020B1</t>
  </si>
  <si>
    <t>0CF4E7C9-3703-41F6-A26C-617581543C65</t>
  </si>
  <si>
    <t>FALTAN FACT DE INGRESAR A EXCEL</t>
  </si>
  <si>
    <t>5C0E8FC6-020C-4BAF-999C-1FEF0BF81F94</t>
  </si>
  <si>
    <t>8D5638F8-055F-43F7-9363-53B3053B8C3B</t>
  </si>
  <si>
    <t>67F8C783-20D2-4033-961B-0F413D4D64E7</t>
  </si>
  <si>
    <t>EC87B643-8E6D-425F-9337-3F244DD6304E</t>
  </si>
  <si>
    <t>33ca9f55-53fd-4c73-8266-415434cd0357</t>
  </si>
  <si>
    <t>??</t>
  </si>
  <si>
    <t>FFB041D9-FDF1-4803-A958-5E129DC02FA6</t>
  </si>
  <si>
    <t>F15B1DE1-B0BA-4F56-BC4C-1A032701ADEB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</si>
</sst>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\ _P_t_s_-;\-* #,##0.00\ _P_t_s_-;_-* &quot;-&quot;??\ _P_t_s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43" fontId="2" fillId="0" borderId="0" applyFont="0" applyFill="0" applyBorder="0" applyAlignment="0" applyProtection="0"/>
    <xf numFmtId="0" fontId="2" fillId="23" borderId="4" applyNumberFormat="0" applyFont="0" applyAlignment="0" applyProtection="0"/>
    <xf numFmtId="43" fontId="1" fillId="0" borderId="0" applyFont="0" applyFill="0" applyBorder="0" applyAlignment="0" applyProtection="0"/>
    <xf numFmtId="0" fontId="2" fillId="23" borderId="4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3" borderId="4" applyNumberFormat="0" applyFont="0" applyAlignment="0" applyProtection="0"/>
  </cellStyleXfs>
  <cellXfs count="56">
    <xf numFmtId="0" fontId="0" fillId="0" borderId="0" xfId="0"/>
    <xf numFmtId="0" fontId="0" fillId="0" borderId="0" xfId="0"/>
    <xf numFmtId="0" fontId="2" fillId="0" borderId="0" xfId="1"/>
    <xf numFmtId="0" fontId="2" fillId="0" borderId="0" xfId="1" applyAlignment="1">
      <alignment horizontal="left"/>
    </xf>
    <xf numFmtId="0" fontId="2" fillId="0" borderId="0" xfId="1" applyBorder="1"/>
    <xf numFmtId="164" fontId="2" fillId="0" borderId="0" xfId="33" applyNumberFormat="1" applyFont="1"/>
    <xf numFmtId="0" fontId="2" fillId="0" borderId="0" xfId="1" applyBorder="1" applyAlignment="1">
      <alignment horizontal="left"/>
    </xf>
    <xf numFmtId="0" fontId="20" fillId="0" borderId="0" xfId="0" applyFont="1" applyProtection="1">
      <protection locked="0"/>
    </xf>
    <xf numFmtId="0" fontId="21" fillId="24" borderId="10" xfId="1" applyFont="1" applyFill="1" applyBorder="1"/>
    <xf numFmtId="0" fontId="21" fillId="24" borderId="10" xfId="33" applyNumberFormat="1" applyFont="1" applyFill="1" applyBorder="1" applyAlignment="1" applyProtection="1">
      <alignment horizontal="left" vertical="center"/>
    </xf>
    <xf numFmtId="0" fontId="21" fillId="24" borderId="10" xfId="1" applyNumberFormat="1" applyFont="1" applyFill="1" applyBorder="1" applyAlignment="1" applyProtection="1">
      <alignment horizontal="center" vertical="center"/>
    </xf>
    <xf numFmtId="4" fontId="21" fillId="24" borderId="10" xfId="33" applyNumberFormat="1" applyFont="1" applyFill="1" applyBorder="1" applyAlignment="1" applyProtection="1">
      <alignment horizontal="center"/>
    </xf>
    <xf numFmtId="4" fontId="21" fillId="24" borderId="10" xfId="33" applyNumberFormat="1" applyFont="1" applyFill="1" applyBorder="1" applyAlignment="1" applyProtection="1">
      <alignment horizontal="center" vertical="center"/>
    </xf>
    <xf numFmtId="0" fontId="22" fillId="0" borderId="0" xfId="1" applyFont="1"/>
    <xf numFmtId="0" fontId="23" fillId="0" borderId="0" xfId="0" applyFont="1" applyAlignment="1" applyProtection="1">
      <alignment horizontal="left"/>
      <protection locked="0"/>
    </xf>
    <xf numFmtId="0" fontId="24" fillId="0" borderId="0" xfId="0" applyFont="1"/>
    <xf numFmtId="4" fontId="0" fillId="0" borderId="11" xfId="0" applyNumberFormat="1" applyBorder="1"/>
    <xf numFmtId="0" fontId="0" fillId="0" borderId="0" xfId="0" applyFill="1"/>
    <xf numFmtId="14" fontId="0" fillId="0" borderId="0" xfId="0" applyNumberFormat="1" applyFill="1"/>
    <xf numFmtId="0" fontId="20" fillId="0" borderId="0" xfId="0" applyFont="1" applyFill="1" applyProtection="1">
      <protection locked="0"/>
    </xf>
    <xf numFmtId="2" fontId="0" fillId="0" borderId="0" xfId="0" applyNumberFormat="1"/>
    <xf numFmtId="0" fontId="25" fillId="0" borderId="0" xfId="0" applyFont="1" applyFill="1"/>
    <xf numFmtId="0" fontId="20" fillId="25" borderId="0" xfId="0" applyFont="1" applyFill="1" applyProtection="1">
      <protection locked="0"/>
    </xf>
    <xf numFmtId="0" fontId="0" fillId="0" borderId="0" xfId="0"/>
    <xf numFmtId="0" fontId="0" fillId="0" borderId="0" xfId="0" applyFill="1"/>
    <xf numFmtId="11" fontId="20" fillId="25" borderId="0" xfId="0" applyNumberFormat="1" applyFont="1" applyFill="1" applyProtection="1">
      <protection locked="0"/>
    </xf>
    <xf numFmtId="0" fontId="0" fillId="24" borderId="0" xfId="0" applyFill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1" fontId="20" fillId="0" borderId="0" xfId="0" applyNumberFormat="1" applyFont="1" applyFill="1" applyProtection="1">
      <protection locked="0"/>
    </xf>
    <xf numFmtId="0" fontId="23" fillId="0" borderId="0" xfId="0" applyFont="1" applyFill="1" applyAlignment="1" applyProtection="1">
      <alignment horizontal="left"/>
      <protection locked="0"/>
    </xf>
    <xf numFmtId="11" fontId="26" fillId="0" borderId="0" xfId="0" applyNumberFormat="1" applyFont="1" applyFill="1" applyProtection="1">
      <protection locked="0"/>
    </xf>
    <xf numFmtId="0" fontId="23" fillId="0" borderId="0" xfId="0" applyFont="1" applyFill="1"/>
    <xf numFmtId="0" fontId="23" fillId="0" borderId="0" xfId="0" applyFont="1" applyFill="1" applyProtection="1">
      <protection locked="0"/>
    </xf>
    <xf numFmtId="14" fontId="20" fillId="0" borderId="0" xfId="0" applyNumberFormat="1" applyFont="1" applyFill="1"/>
    <xf numFmtId="0" fontId="20" fillId="0" borderId="0" xfId="0" applyFont="1" applyFill="1"/>
    <xf numFmtId="4" fontId="20" fillId="0" borderId="0" xfId="33" applyNumberFormat="1" applyFont="1" applyFill="1" applyBorder="1" applyAlignment="1" applyProtection="1">
      <alignment horizontal="center" vertical="center"/>
    </xf>
    <xf numFmtId="4" fontId="20" fillId="0" borderId="0" xfId="0" applyNumberFormat="1" applyFont="1" applyFill="1"/>
    <xf numFmtId="0" fontId="23" fillId="0" borderId="0" xfId="0" applyNumberFormat="1" applyFont="1" applyFill="1"/>
    <xf numFmtId="9" fontId="20" fillId="0" borderId="0" xfId="0" applyNumberFormat="1" applyFont="1" applyFill="1"/>
    <xf numFmtId="14" fontId="20" fillId="24" borderId="0" xfId="0" applyNumberFormat="1" applyFont="1" applyFill="1"/>
    <xf numFmtId="0" fontId="20" fillId="24" borderId="0" xfId="0" applyFont="1" applyFill="1"/>
    <xf numFmtId="4" fontId="20" fillId="24" borderId="0" xfId="0" applyNumberFormat="1" applyFont="1" applyFill="1"/>
    <xf numFmtId="0" fontId="23" fillId="24" borderId="0" xfId="0" applyFont="1" applyFill="1"/>
    <xf numFmtId="2" fontId="20" fillId="0" borderId="0" xfId="0" applyNumberFormat="1" applyFont="1" applyFill="1"/>
    <xf numFmtId="2" fontId="20" fillId="24" borderId="0" xfId="0" applyNumberFormat="1" applyFont="1" applyFill="1"/>
    <xf numFmtId="0" fontId="27" fillId="0" borderId="0" xfId="0" applyFont="1" applyFill="1"/>
    <xf numFmtId="11" fontId="23" fillId="0" borderId="0" xfId="0" applyNumberFormat="1" applyFont="1" applyFill="1" applyAlignment="1" applyProtection="1">
      <alignment horizontal="left"/>
      <protection locked="0"/>
    </xf>
    <xf numFmtId="43" fontId="20" fillId="0" borderId="0" xfId="48" applyFont="1" applyFill="1" applyProtection="1">
      <protection locked="0"/>
    </xf>
    <xf numFmtId="0" fontId="28" fillId="0" borderId="0" xfId="0" applyFont="1" applyFill="1"/>
  </cellXfs>
  <cellStyles count="5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Millares 2" xfId="34"/>
    <cellStyle name="Millares 2 2" xfId="46"/>
    <cellStyle name="Millares 2 3" xfId="51"/>
    <cellStyle name="Millares 2 4" xfId="50"/>
    <cellStyle name="Millares 3" xfId="33"/>
    <cellStyle name="Millares 3 2" xfId="48"/>
    <cellStyle name="Neutral 2" xfId="35"/>
    <cellStyle name="Normal" xfId="0" builtinId="0"/>
    <cellStyle name="Normal 2" xfId="36"/>
    <cellStyle name="Normal 3" xfId="1"/>
    <cellStyle name="Notas 2" xfId="37"/>
    <cellStyle name="Notas 2 2" xfId="47"/>
    <cellStyle name="Notas 2 3" xfId="52"/>
    <cellStyle name="Notas 2 4" xfId="49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266702</xdr:colOff>
      <xdr:row>0</xdr:row>
      <xdr:rowOff>66675</xdr:rowOff>
    </xdr:from>
    <xdr:to>
      <xdr:col>2</xdr:col>
      <xdr:colOff>657226</xdr:colOff>
      <xdr:row>3</xdr:row>
      <xdr:rowOff>76200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2" y="66675"/>
          <a:ext cx="1152524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266702</xdr:colOff>
      <xdr:row>0</xdr:row>
      <xdr:rowOff>66675</xdr:rowOff>
    </xdr:from>
    <xdr:to>
      <xdr:col>2</xdr:col>
      <xdr:colOff>657226</xdr:colOff>
      <xdr:row>3</xdr:row>
      <xdr:rowOff>76200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2" y="66675"/>
          <a:ext cx="1152524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05"/>
  <sheetViews>
    <sheetView topLeftCell="A586" workbookViewId="0">
      <selection activeCell="L600" sqref="L600"/>
    </sheetView>
  </sheetViews>
  <sheetFormatPr baseColWidth="10" defaultRowHeight="15"/>
  <cols>
    <col min="4" max="6" width="1.28515625" customWidth="1"/>
    <col min="7" max="7" width="18.28515625" customWidth="1"/>
    <col min="8" max="8" width="40.140625" bestFit="1" customWidth="1"/>
    <col min="12" max="12" width="35.7109375" bestFit="1" customWidth="1"/>
    <col min="13" max="13" width="12.28515625" customWidth="1"/>
  </cols>
  <sheetData>
    <row r="1" spans="1:26" s="1" customFormat="1">
      <c r="B1" s="2"/>
      <c r="C1" s="2"/>
      <c r="D1" s="2"/>
      <c r="E1" s="2"/>
      <c r="F1" s="2"/>
      <c r="G1" s="13" t="s">
        <v>1386</v>
      </c>
      <c r="H1" s="2"/>
      <c r="I1" s="2"/>
      <c r="J1" s="5"/>
    </row>
    <row r="2" spans="1:26" s="1" customFormat="1">
      <c r="B2" s="2"/>
      <c r="C2" s="2"/>
      <c r="D2" s="2"/>
      <c r="E2" s="2"/>
      <c r="F2" s="2"/>
      <c r="G2" s="13" t="s">
        <v>1403</v>
      </c>
      <c r="H2" s="2"/>
      <c r="I2" s="2"/>
      <c r="J2" s="5"/>
    </row>
    <row r="3" spans="1:26" s="1" customFormat="1">
      <c r="B3" s="2"/>
      <c r="C3" s="2"/>
      <c r="D3" s="2"/>
      <c r="E3" s="2"/>
      <c r="F3" s="2"/>
      <c r="G3" s="13" t="s">
        <v>0</v>
      </c>
      <c r="H3" s="2"/>
      <c r="I3" s="2"/>
      <c r="J3" s="5"/>
    </row>
    <row r="4" spans="1:26" s="1" customFormat="1">
      <c r="B4" s="2"/>
      <c r="C4" s="2"/>
      <c r="D4" s="2"/>
      <c r="E4" s="2"/>
      <c r="F4" s="2"/>
      <c r="G4" s="3"/>
      <c r="H4" s="2"/>
      <c r="I4" s="2"/>
      <c r="J4" s="2"/>
    </row>
    <row r="5" spans="1:26" s="1" customFormat="1">
      <c r="B5" s="2"/>
      <c r="C5" s="2"/>
      <c r="D5" s="2"/>
      <c r="E5" s="2"/>
      <c r="F5" s="2"/>
      <c r="G5" s="6"/>
      <c r="H5" s="4"/>
      <c r="I5" s="4"/>
      <c r="J5" s="4"/>
    </row>
    <row r="6" spans="1:26" s="1" customFormat="1" ht="17.25" thickBot="1">
      <c r="A6" s="8" t="s">
        <v>1387</v>
      </c>
      <c r="B6" s="8" t="s">
        <v>1388</v>
      </c>
      <c r="C6" s="8" t="s">
        <v>1389</v>
      </c>
      <c r="D6" s="8"/>
      <c r="E6" s="8"/>
      <c r="F6" s="8"/>
      <c r="G6" s="9" t="s">
        <v>1390</v>
      </c>
      <c r="H6" s="10" t="s">
        <v>1391</v>
      </c>
      <c r="I6" s="11" t="s">
        <v>1392</v>
      </c>
      <c r="J6" s="11" t="s">
        <v>1393</v>
      </c>
      <c r="K6" s="12" t="s">
        <v>1394</v>
      </c>
    </row>
    <row r="7" spans="1:26" s="27" customFormat="1">
      <c r="A7" s="32" t="s">
        <v>3480</v>
      </c>
      <c r="B7" s="40">
        <v>42762</v>
      </c>
      <c r="C7" s="41">
        <v>2490000</v>
      </c>
      <c r="D7" s="41">
        <v>1</v>
      </c>
      <c r="E7" s="41" t="s">
        <v>3481</v>
      </c>
      <c r="F7" s="41" t="s">
        <v>1397</v>
      </c>
      <c r="G7" s="41" t="s">
        <v>1407</v>
      </c>
      <c r="H7" s="41" t="s">
        <v>1061</v>
      </c>
      <c r="I7" s="41">
        <v>13.02</v>
      </c>
      <c r="J7" s="41">
        <f t="shared" ref="J7:J38" si="0">+I7/0.16</f>
        <v>81.375</v>
      </c>
      <c r="K7" s="42"/>
      <c r="L7" s="41" t="s">
        <v>3450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s="27" customFormat="1">
      <c r="A8" s="32" t="s">
        <v>3482</v>
      </c>
      <c r="B8" s="40">
        <v>42762</v>
      </c>
      <c r="C8" s="41">
        <v>2501697</v>
      </c>
      <c r="D8" s="41">
        <v>1</v>
      </c>
      <c r="E8" s="41" t="s">
        <v>3483</v>
      </c>
      <c r="F8" s="41" t="s">
        <v>1397</v>
      </c>
      <c r="G8" s="41" t="s">
        <v>1407</v>
      </c>
      <c r="H8" s="41" t="s">
        <v>1061</v>
      </c>
      <c r="I8" s="43">
        <v>2857.67</v>
      </c>
      <c r="J8" s="41">
        <f t="shared" si="0"/>
        <v>17860.4375</v>
      </c>
      <c r="K8" s="42"/>
      <c r="L8" s="41" t="s">
        <v>3450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s="27" customFormat="1">
      <c r="A9" s="33" t="s">
        <v>3484</v>
      </c>
      <c r="B9" s="40">
        <v>42766</v>
      </c>
      <c r="C9" s="41" t="s">
        <v>2919</v>
      </c>
      <c r="D9" s="41">
        <v>1</v>
      </c>
      <c r="E9" s="41" t="s">
        <v>3485</v>
      </c>
      <c r="F9" s="41" t="s">
        <v>1396</v>
      </c>
      <c r="G9" s="41" t="s">
        <v>3489</v>
      </c>
      <c r="H9" s="41" t="s">
        <v>3486</v>
      </c>
      <c r="I9" s="41">
        <v>-160</v>
      </c>
      <c r="J9" s="41">
        <f t="shared" si="0"/>
        <v>-1000</v>
      </c>
      <c r="K9" s="42"/>
      <c r="L9" s="41" t="s">
        <v>3489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s="1" customFormat="1">
      <c r="A10" s="1" t="s">
        <v>143</v>
      </c>
      <c r="B10" s="40">
        <v>42747</v>
      </c>
      <c r="C10" s="41">
        <v>2473773</v>
      </c>
      <c r="D10" s="41">
        <v>1</v>
      </c>
      <c r="E10" s="41" t="s">
        <v>144</v>
      </c>
      <c r="F10" s="41" t="s">
        <v>1397</v>
      </c>
      <c r="G10" s="41" t="s">
        <v>1407</v>
      </c>
      <c r="H10" s="41" t="s">
        <v>1061</v>
      </c>
      <c r="I10" s="41">
        <v>890.69</v>
      </c>
      <c r="J10" s="41">
        <f t="shared" si="0"/>
        <v>5566.8125</v>
      </c>
      <c r="K10" s="41"/>
      <c r="L10" s="41" t="s">
        <v>3450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>
      <c r="A11" t="s">
        <v>1</v>
      </c>
      <c r="B11" s="40">
        <v>42737</v>
      </c>
      <c r="C11" s="41" t="s">
        <v>2</v>
      </c>
      <c r="D11" s="41">
        <v>1</v>
      </c>
      <c r="E11" s="41" t="s">
        <v>3</v>
      </c>
      <c r="F11" s="41" t="s">
        <v>1395</v>
      </c>
      <c r="G11" s="19" t="s">
        <v>1487</v>
      </c>
      <c r="H11" s="19" t="s">
        <v>1483</v>
      </c>
      <c r="I11" s="43">
        <v>52591.89</v>
      </c>
      <c r="J11" s="41">
        <f t="shared" si="0"/>
        <v>328699.3125</v>
      </c>
      <c r="K11" s="41"/>
      <c r="L11" s="19" t="s">
        <v>3442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>
      <c r="A12" t="s">
        <v>4</v>
      </c>
      <c r="B12" s="40">
        <v>42737</v>
      </c>
      <c r="C12" s="41" t="s">
        <v>5</v>
      </c>
      <c r="D12" s="41">
        <v>1</v>
      </c>
      <c r="E12" s="41" t="s">
        <v>6</v>
      </c>
      <c r="F12" s="41" t="s">
        <v>1395</v>
      </c>
      <c r="G12" s="19" t="s">
        <v>1452</v>
      </c>
      <c r="H12" s="19" t="s">
        <v>1453</v>
      </c>
      <c r="I12" s="43">
        <v>42187.040000000001</v>
      </c>
      <c r="J12" s="41">
        <f t="shared" si="0"/>
        <v>263669</v>
      </c>
      <c r="K12" s="41"/>
      <c r="L12" s="41" t="s">
        <v>3449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>
      <c r="A13" t="s">
        <v>7</v>
      </c>
      <c r="B13" s="40">
        <v>42737</v>
      </c>
      <c r="C13" s="41" t="s">
        <v>8</v>
      </c>
      <c r="D13" s="41">
        <v>1</v>
      </c>
      <c r="E13" s="41" t="s">
        <v>9</v>
      </c>
      <c r="F13" s="41" t="s">
        <v>1395</v>
      </c>
      <c r="G13" s="19" t="s">
        <v>1452</v>
      </c>
      <c r="H13" s="19" t="s">
        <v>1453</v>
      </c>
      <c r="I13" s="43">
        <v>40708.300000000003</v>
      </c>
      <c r="J13" s="41">
        <f t="shared" si="0"/>
        <v>254426.875</v>
      </c>
      <c r="K13" s="41"/>
      <c r="L13" s="41" t="s">
        <v>3449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>
      <c r="A14" t="s">
        <v>10</v>
      </c>
      <c r="B14" s="40">
        <v>42737</v>
      </c>
      <c r="C14" s="41" t="s">
        <v>11</v>
      </c>
      <c r="D14" s="41">
        <v>1</v>
      </c>
      <c r="E14" s="41" t="s">
        <v>12</v>
      </c>
      <c r="F14" s="41" t="s">
        <v>1395</v>
      </c>
      <c r="G14" s="19" t="s">
        <v>1452</v>
      </c>
      <c r="H14" s="19" t="s">
        <v>1453</v>
      </c>
      <c r="I14" s="43">
        <v>25038.13</v>
      </c>
      <c r="J14" s="41">
        <f t="shared" si="0"/>
        <v>156488.3125</v>
      </c>
      <c r="K14" s="41"/>
      <c r="L14" s="41" t="s">
        <v>3449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>
      <c r="A15" t="s">
        <v>13</v>
      </c>
      <c r="B15" s="40">
        <v>42737</v>
      </c>
      <c r="C15" s="41" t="s">
        <v>14</v>
      </c>
      <c r="D15" s="41">
        <v>1</v>
      </c>
      <c r="E15" s="41" t="s">
        <v>15</v>
      </c>
      <c r="F15" s="41" t="s">
        <v>1395</v>
      </c>
      <c r="G15" s="19" t="s">
        <v>1452</v>
      </c>
      <c r="H15" s="19" t="s">
        <v>1453</v>
      </c>
      <c r="I15" s="43">
        <v>43412.18</v>
      </c>
      <c r="J15" s="41">
        <f t="shared" si="0"/>
        <v>271326.125</v>
      </c>
      <c r="K15" s="41"/>
      <c r="L15" s="41" t="s">
        <v>3449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>
      <c r="A16" t="s">
        <v>16</v>
      </c>
      <c r="B16" s="40">
        <v>42738</v>
      </c>
      <c r="C16" s="41" t="s">
        <v>17</v>
      </c>
      <c r="D16" s="41">
        <v>1</v>
      </c>
      <c r="E16" s="41" t="s">
        <v>18</v>
      </c>
      <c r="F16" s="41" t="s">
        <v>1395</v>
      </c>
      <c r="G16" s="19" t="s">
        <v>1468</v>
      </c>
      <c r="H16" s="19" t="s">
        <v>1469</v>
      </c>
      <c r="I16" s="43">
        <v>33908.089999999997</v>
      </c>
      <c r="J16" s="41">
        <f t="shared" si="0"/>
        <v>211925.56249999997</v>
      </c>
      <c r="K16" s="41"/>
      <c r="L16" s="19" t="s">
        <v>3435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>
      <c r="A17" t="s">
        <v>19</v>
      </c>
      <c r="B17" s="40">
        <v>42738</v>
      </c>
      <c r="C17" s="41" t="s">
        <v>20</v>
      </c>
      <c r="D17" s="41">
        <v>1</v>
      </c>
      <c r="E17" s="41" t="s">
        <v>21</v>
      </c>
      <c r="F17" s="41" t="s">
        <v>1395</v>
      </c>
      <c r="G17" s="19" t="s">
        <v>1452</v>
      </c>
      <c r="H17" s="19" t="s">
        <v>1453</v>
      </c>
      <c r="I17" s="43">
        <v>32669.279999999999</v>
      </c>
      <c r="J17" s="41">
        <f t="shared" si="0"/>
        <v>204183</v>
      </c>
      <c r="K17" s="41"/>
      <c r="L17" s="41" t="s">
        <v>3449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>
      <c r="A18" t="s">
        <v>22</v>
      </c>
      <c r="B18" s="40">
        <v>42738</v>
      </c>
      <c r="C18" s="41" t="s">
        <v>23</v>
      </c>
      <c r="D18" s="41">
        <v>1</v>
      </c>
      <c r="E18" s="41" t="s">
        <v>24</v>
      </c>
      <c r="F18" s="41" t="s">
        <v>1395</v>
      </c>
      <c r="G18" s="19" t="s">
        <v>1452</v>
      </c>
      <c r="H18" s="19" t="s">
        <v>1453</v>
      </c>
      <c r="I18" s="43">
        <v>32669.279999999999</v>
      </c>
      <c r="J18" s="41">
        <f t="shared" si="0"/>
        <v>204183</v>
      </c>
      <c r="K18" s="41"/>
      <c r="L18" s="41" t="s">
        <v>3449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>
      <c r="A19" t="s">
        <v>25</v>
      </c>
      <c r="B19" s="40">
        <v>42738</v>
      </c>
      <c r="C19" s="41" t="s">
        <v>26</v>
      </c>
      <c r="D19" s="41">
        <v>1</v>
      </c>
      <c r="E19" s="41" t="s">
        <v>27</v>
      </c>
      <c r="F19" s="41" t="s">
        <v>1395</v>
      </c>
      <c r="G19" s="19" t="s">
        <v>1452</v>
      </c>
      <c r="H19" s="19" t="s">
        <v>1453</v>
      </c>
      <c r="I19" s="43">
        <v>40708.300000000003</v>
      </c>
      <c r="J19" s="41">
        <f t="shared" si="0"/>
        <v>254426.875</v>
      </c>
      <c r="K19" s="41"/>
      <c r="L19" s="41" t="s">
        <v>3449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>
      <c r="A20" t="s">
        <v>28</v>
      </c>
      <c r="B20" s="40">
        <v>42738</v>
      </c>
      <c r="C20" s="41" t="s">
        <v>29</v>
      </c>
      <c r="D20" s="41">
        <v>1</v>
      </c>
      <c r="E20" s="41" t="s">
        <v>30</v>
      </c>
      <c r="F20" s="41" t="s">
        <v>1395</v>
      </c>
      <c r="G20" s="19" t="s">
        <v>1452</v>
      </c>
      <c r="H20" s="19" t="s">
        <v>1453</v>
      </c>
      <c r="I20" s="43">
        <v>50658.19</v>
      </c>
      <c r="J20" s="41">
        <f t="shared" si="0"/>
        <v>316613.6875</v>
      </c>
      <c r="K20" s="41"/>
      <c r="L20" s="41" t="s">
        <v>3449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>
      <c r="A21" t="s">
        <v>31</v>
      </c>
      <c r="B21" s="40">
        <v>42738</v>
      </c>
      <c r="C21" s="41" t="s">
        <v>32</v>
      </c>
      <c r="D21" s="41">
        <v>1</v>
      </c>
      <c r="E21" s="41" t="s">
        <v>33</v>
      </c>
      <c r="F21" s="41" t="s">
        <v>1395</v>
      </c>
      <c r="G21" s="19" t="s">
        <v>1452</v>
      </c>
      <c r="H21" s="19" t="s">
        <v>1453</v>
      </c>
      <c r="I21" s="43">
        <v>25038.13</v>
      </c>
      <c r="J21" s="41">
        <f t="shared" si="0"/>
        <v>156488.3125</v>
      </c>
      <c r="K21" s="41"/>
      <c r="L21" s="41" t="s">
        <v>3449</v>
      </c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>
      <c r="A22" t="s">
        <v>37</v>
      </c>
      <c r="B22" s="40">
        <v>42738</v>
      </c>
      <c r="C22" s="41" t="s">
        <v>38</v>
      </c>
      <c r="D22" s="41">
        <v>1</v>
      </c>
      <c r="E22" s="41" t="s">
        <v>39</v>
      </c>
      <c r="F22" s="41" t="s">
        <v>1395</v>
      </c>
      <c r="G22" s="19" t="s">
        <v>1452</v>
      </c>
      <c r="H22" s="19" t="s">
        <v>1453</v>
      </c>
      <c r="I22" s="43">
        <v>28886</v>
      </c>
      <c r="J22" s="41">
        <f t="shared" si="0"/>
        <v>180537.5</v>
      </c>
      <c r="K22" s="41"/>
      <c r="L22" s="41" t="s">
        <v>3449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>
      <c r="A23" t="s">
        <v>34</v>
      </c>
      <c r="B23" s="40">
        <v>42738</v>
      </c>
      <c r="C23" s="41" t="s">
        <v>35</v>
      </c>
      <c r="D23" s="41">
        <v>1</v>
      </c>
      <c r="E23" s="41" t="s">
        <v>36</v>
      </c>
      <c r="F23" s="41" t="s">
        <v>1395</v>
      </c>
      <c r="G23" s="19" t="s">
        <v>1477</v>
      </c>
      <c r="H23" s="19" t="s">
        <v>1478</v>
      </c>
      <c r="I23" s="43">
        <v>32886.160000000003</v>
      </c>
      <c r="J23" s="41">
        <f t="shared" si="0"/>
        <v>205538.50000000003</v>
      </c>
      <c r="K23" s="41"/>
      <c r="L23" s="35" t="s">
        <v>3444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>
      <c r="A24" t="s">
        <v>40</v>
      </c>
      <c r="B24" s="40">
        <v>42738</v>
      </c>
      <c r="C24" s="41" t="s">
        <v>41</v>
      </c>
      <c r="D24" s="41">
        <v>1</v>
      </c>
      <c r="E24" s="41" t="s">
        <v>42</v>
      </c>
      <c r="F24" s="41" t="s">
        <v>1395</v>
      </c>
      <c r="G24" s="19" t="s">
        <v>1452</v>
      </c>
      <c r="H24" s="19" t="s">
        <v>1453</v>
      </c>
      <c r="I24" s="43">
        <v>32669.279999999999</v>
      </c>
      <c r="J24" s="41">
        <f t="shared" si="0"/>
        <v>204183</v>
      </c>
      <c r="K24" s="41"/>
      <c r="L24" s="41" t="s">
        <v>3449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>
      <c r="A25" t="s">
        <v>43</v>
      </c>
      <c r="B25" s="40">
        <v>42738</v>
      </c>
      <c r="C25" s="41" t="s">
        <v>44</v>
      </c>
      <c r="D25" s="41">
        <v>1</v>
      </c>
      <c r="E25" s="41" t="s">
        <v>45</v>
      </c>
      <c r="F25" s="41" t="s">
        <v>1395</v>
      </c>
      <c r="G25" s="19" t="s">
        <v>1456</v>
      </c>
      <c r="H25" s="19" t="s">
        <v>1457</v>
      </c>
      <c r="I25" s="43">
        <v>57351.03</v>
      </c>
      <c r="J25" s="41">
        <f t="shared" si="0"/>
        <v>358443.9375</v>
      </c>
      <c r="K25" s="41"/>
      <c r="L25" s="19" t="s">
        <v>3426</v>
      </c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>
      <c r="A26" t="s">
        <v>46</v>
      </c>
      <c r="B26" s="40">
        <v>42738</v>
      </c>
      <c r="C26" s="41" t="s">
        <v>47</v>
      </c>
      <c r="D26" s="41">
        <v>1</v>
      </c>
      <c r="E26" s="41" t="s">
        <v>48</v>
      </c>
      <c r="F26" s="41" t="s">
        <v>1395</v>
      </c>
      <c r="G26" s="19" t="s">
        <v>1456</v>
      </c>
      <c r="H26" s="19" t="s">
        <v>1457</v>
      </c>
      <c r="I26" s="43">
        <v>70367.600000000006</v>
      </c>
      <c r="J26" s="41">
        <f t="shared" si="0"/>
        <v>439797.5</v>
      </c>
      <c r="K26" s="41"/>
      <c r="L26" s="19" t="s">
        <v>3427</v>
      </c>
      <c r="M26" s="41" t="s">
        <v>3429</v>
      </c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>
      <c r="A27" t="s">
        <v>52</v>
      </c>
      <c r="B27" s="40">
        <v>42739</v>
      </c>
      <c r="C27" s="41" t="s">
        <v>53</v>
      </c>
      <c r="D27" s="41">
        <v>1</v>
      </c>
      <c r="E27" s="41" t="s">
        <v>54</v>
      </c>
      <c r="F27" s="41" t="s">
        <v>1395</v>
      </c>
      <c r="G27" s="19" t="s">
        <v>1485</v>
      </c>
      <c r="H27" s="41" t="s">
        <v>55</v>
      </c>
      <c r="I27" s="43">
        <v>28140.12</v>
      </c>
      <c r="J27" s="41">
        <f t="shared" si="0"/>
        <v>175875.75</v>
      </c>
      <c r="K27" s="41"/>
      <c r="L27" s="35" t="s">
        <v>3443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>
      <c r="A28" t="s">
        <v>56</v>
      </c>
      <c r="B28" s="40">
        <v>42739</v>
      </c>
      <c r="C28" s="41" t="s">
        <v>57</v>
      </c>
      <c r="D28" s="41">
        <v>1</v>
      </c>
      <c r="E28" s="41" t="s">
        <v>58</v>
      </c>
      <c r="F28" s="41" t="s">
        <v>1395</v>
      </c>
      <c r="G28" s="19" t="s">
        <v>1471</v>
      </c>
      <c r="H28" s="19" t="s">
        <v>1470</v>
      </c>
      <c r="I28" s="43">
        <v>43111.93</v>
      </c>
      <c r="J28" s="41">
        <f t="shared" si="0"/>
        <v>269449.5625</v>
      </c>
      <c r="K28" s="41"/>
      <c r="L28" s="35" t="s">
        <v>3432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>
      <c r="A29" t="s">
        <v>59</v>
      </c>
      <c r="B29" s="40">
        <v>42741</v>
      </c>
      <c r="C29" s="41" t="s">
        <v>60</v>
      </c>
      <c r="D29" s="41">
        <v>1</v>
      </c>
      <c r="E29" s="41" t="s">
        <v>61</v>
      </c>
      <c r="F29" s="41" t="s">
        <v>1395</v>
      </c>
      <c r="G29" s="19" t="s">
        <v>1452</v>
      </c>
      <c r="H29" s="19" t="s">
        <v>1453</v>
      </c>
      <c r="I29" s="43">
        <v>40708.300000000003</v>
      </c>
      <c r="J29" s="41">
        <f t="shared" si="0"/>
        <v>254426.875</v>
      </c>
      <c r="K29" s="41"/>
      <c r="L29" s="41" t="s">
        <v>3449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>
      <c r="A30" t="s">
        <v>62</v>
      </c>
      <c r="B30" s="40">
        <v>42741</v>
      </c>
      <c r="C30" s="41" t="s">
        <v>63</v>
      </c>
      <c r="D30" s="41">
        <v>1</v>
      </c>
      <c r="E30" s="41" t="s">
        <v>64</v>
      </c>
      <c r="F30" s="41" t="s">
        <v>1395</v>
      </c>
      <c r="G30" s="19" t="s">
        <v>1452</v>
      </c>
      <c r="H30" s="19" t="s">
        <v>1453</v>
      </c>
      <c r="I30" s="43">
        <v>28146.58</v>
      </c>
      <c r="J30" s="41">
        <f t="shared" si="0"/>
        <v>175916.125</v>
      </c>
      <c r="K30" s="41"/>
      <c r="L30" s="41" t="s">
        <v>3449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>
      <c r="A31" t="s">
        <v>65</v>
      </c>
      <c r="B31" s="40">
        <v>42741</v>
      </c>
      <c r="C31" s="41" t="s">
        <v>66</v>
      </c>
      <c r="D31" s="41">
        <v>1</v>
      </c>
      <c r="E31" s="41" t="s">
        <v>67</v>
      </c>
      <c r="F31" s="41" t="s">
        <v>1395</v>
      </c>
      <c r="G31" s="19" t="s">
        <v>1452</v>
      </c>
      <c r="H31" s="19" t="s">
        <v>1453</v>
      </c>
      <c r="I31" s="43">
        <v>62148.27</v>
      </c>
      <c r="J31" s="41">
        <f t="shared" si="0"/>
        <v>388426.6875</v>
      </c>
      <c r="K31" s="41"/>
      <c r="L31" s="41" t="s">
        <v>3449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>
      <c r="A32" t="s">
        <v>68</v>
      </c>
      <c r="B32" s="40">
        <v>42741</v>
      </c>
      <c r="C32" s="41" t="s">
        <v>69</v>
      </c>
      <c r="D32" s="41">
        <v>1</v>
      </c>
      <c r="E32" s="41" t="s">
        <v>70</v>
      </c>
      <c r="F32" s="41" t="s">
        <v>1395</v>
      </c>
      <c r="G32" s="19" t="s">
        <v>1452</v>
      </c>
      <c r="H32" s="19" t="s">
        <v>1453</v>
      </c>
      <c r="I32" s="43">
        <v>53396.44</v>
      </c>
      <c r="J32" s="41">
        <f t="shared" si="0"/>
        <v>333727.75</v>
      </c>
      <c r="K32" s="41"/>
      <c r="L32" s="41" t="s">
        <v>3449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A33" t="s">
        <v>80</v>
      </c>
      <c r="B33" s="40">
        <v>42744</v>
      </c>
      <c r="C33" s="41" t="s">
        <v>81</v>
      </c>
      <c r="D33" s="41">
        <v>1</v>
      </c>
      <c r="E33" s="41" t="s">
        <v>82</v>
      </c>
      <c r="F33" s="41" t="s">
        <v>1395</v>
      </c>
      <c r="G33" s="19" t="s">
        <v>1452</v>
      </c>
      <c r="H33" s="19" t="s">
        <v>1453</v>
      </c>
      <c r="I33" s="43">
        <v>29264.1</v>
      </c>
      <c r="J33" s="41">
        <f t="shared" si="0"/>
        <v>182900.625</v>
      </c>
      <c r="K33" s="41"/>
      <c r="L33" s="41" t="s">
        <v>3449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A34" t="s">
        <v>83</v>
      </c>
      <c r="B34" s="40">
        <v>42744</v>
      </c>
      <c r="C34" s="41" t="s">
        <v>84</v>
      </c>
      <c r="D34" s="41">
        <v>1</v>
      </c>
      <c r="E34" s="41" t="s">
        <v>85</v>
      </c>
      <c r="F34" s="41" t="s">
        <v>1395</v>
      </c>
      <c r="G34" s="19" t="s">
        <v>1452</v>
      </c>
      <c r="H34" s="19" t="s">
        <v>1453</v>
      </c>
      <c r="I34" s="43">
        <v>40875.360000000001</v>
      </c>
      <c r="J34" s="41">
        <f t="shared" si="0"/>
        <v>255471</v>
      </c>
      <c r="K34" s="41"/>
      <c r="L34" s="41" t="s">
        <v>3449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A35" t="s">
        <v>504</v>
      </c>
      <c r="B35" s="40">
        <v>42760</v>
      </c>
      <c r="C35" s="41" t="s">
        <v>86</v>
      </c>
      <c r="D35" s="41">
        <v>1</v>
      </c>
      <c r="E35" s="41" t="s">
        <v>505</v>
      </c>
      <c r="F35" s="41" t="s">
        <v>1395</v>
      </c>
      <c r="G35" s="19" t="s">
        <v>1452</v>
      </c>
      <c r="H35" s="19" t="s">
        <v>1453</v>
      </c>
      <c r="I35" s="43">
        <v>40708.300000000003</v>
      </c>
      <c r="J35" s="41">
        <f t="shared" si="0"/>
        <v>254426.875</v>
      </c>
      <c r="K35" s="41"/>
      <c r="L35" s="41" t="s">
        <v>3449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A36" t="s">
        <v>87</v>
      </c>
      <c r="B36" s="40">
        <v>42744</v>
      </c>
      <c r="C36" s="41" t="s">
        <v>88</v>
      </c>
      <c r="D36" s="41">
        <v>1</v>
      </c>
      <c r="E36" s="41" t="s">
        <v>89</v>
      </c>
      <c r="F36" s="41" t="s">
        <v>1395</v>
      </c>
      <c r="G36" s="19" t="s">
        <v>1452</v>
      </c>
      <c r="H36" s="19" t="s">
        <v>1453</v>
      </c>
      <c r="I36" s="43">
        <v>40875.360000000001</v>
      </c>
      <c r="J36" s="41">
        <f t="shared" si="0"/>
        <v>255471</v>
      </c>
      <c r="K36" s="41"/>
      <c r="L36" s="41" t="s">
        <v>3449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A37" t="s">
        <v>110</v>
      </c>
      <c r="B37" s="40">
        <v>42744</v>
      </c>
      <c r="C37" s="41" t="s">
        <v>90</v>
      </c>
      <c r="D37" s="41">
        <v>1</v>
      </c>
      <c r="E37" s="41" t="s">
        <v>111</v>
      </c>
      <c r="F37" s="41" t="s">
        <v>1395</v>
      </c>
      <c r="G37" s="19" t="s">
        <v>1452</v>
      </c>
      <c r="H37" s="19" t="s">
        <v>1453</v>
      </c>
      <c r="I37" s="43">
        <v>40708.300000000003</v>
      </c>
      <c r="J37" s="41">
        <f t="shared" si="0"/>
        <v>254426.875</v>
      </c>
      <c r="K37" s="41"/>
      <c r="L37" s="41" t="s">
        <v>3449</v>
      </c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A38" t="s">
        <v>91</v>
      </c>
      <c r="B38" s="40">
        <v>42744</v>
      </c>
      <c r="C38" s="41" t="s">
        <v>92</v>
      </c>
      <c r="D38" s="41">
        <v>1</v>
      </c>
      <c r="E38" s="41" t="s">
        <v>93</v>
      </c>
      <c r="F38" s="41" t="s">
        <v>1395</v>
      </c>
      <c r="G38" s="19" t="s">
        <v>1452</v>
      </c>
      <c r="H38" s="19" t="s">
        <v>1453</v>
      </c>
      <c r="I38" s="43">
        <v>30989.62</v>
      </c>
      <c r="J38" s="41">
        <f t="shared" si="0"/>
        <v>193685.125</v>
      </c>
      <c r="K38" s="41"/>
      <c r="L38" s="41" t="s">
        <v>3449</v>
      </c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>
      <c r="A39" t="s">
        <v>468</v>
      </c>
      <c r="B39" s="40">
        <v>42759</v>
      </c>
      <c r="C39" s="41" t="s">
        <v>94</v>
      </c>
      <c r="D39" s="41">
        <v>1</v>
      </c>
      <c r="E39" s="41" t="s">
        <v>469</v>
      </c>
      <c r="F39" s="41" t="s">
        <v>1395</v>
      </c>
      <c r="G39" s="19" t="s">
        <v>1452</v>
      </c>
      <c r="H39" s="19" t="s">
        <v>1453</v>
      </c>
      <c r="I39" s="43">
        <v>40708.300000000003</v>
      </c>
      <c r="J39" s="41">
        <f t="shared" ref="J39:J70" si="1">+I39/0.16</f>
        <v>254426.875</v>
      </c>
      <c r="K39" s="41"/>
      <c r="L39" s="41" t="s">
        <v>3449</v>
      </c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>
      <c r="A40" t="s">
        <v>74</v>
      </c>
      <c r="B40" s="40">
        <v>42742</v>
      </c>
      <c r="C40" s="41" t="s">
        <v>75</v>
      </c>
      <c r="D40" s="41">
        <v>1</v>
      </c>
      <c r="E40" s="41" t="s">
        <v>76</v>
      </c>
      <c r="F40" s="41" t="s">
        <v>1395</v>
      </c>
      <c r="G40" s="19" t="s">
        <v>1452</v>
      </c>
      <c r="H40" s="19" t="s">
        <v>1453</v>
      </c>
      <c r="I40" s="43">
        <v>40875.360000000001</v>
      </c>
      <c r="J40" s="41">
        <f t="shared" si="1"/>
        <v>255471</v>
      </c>
      <c r="K40" s="41"/>
      <c r="L40" s="41" t="s">
        <v>3449</v>
      </c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>
      <c r="A41" t="s">
        <v>470</v>
      </c>
      <c r="B41" s="40">
        <v>42759</v>
      </c>
      <c r="C41" s="41" t="s">
        <v>95</v>
      </c>
      <c r="D41" s="41">
        <v>1</v>
      </c>
      <c r="E41" s="41" t="s">
        <v>471</v>
      </c>
      <c r="F41" s="41" t="s">
        <v>1395</v>
      </c>
      <c r="G41" s="19" t="s">
        <v>1452</v>
      </c>
      <c r="H41" s="19" t="s">
        <v>1453</v>
      </c>
      <c r="I41" s="43">
        <v>40708.300000000003</v>
      </c>
      <c r="J41" s="41">
        <f t="shared" si="1"/>
        <v>254426.875</v>
      </c>
      <c r="K41" s="41"/>
      <c r="L41" s="41" t="s">
        <v>3449</v>
      </c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>
      <c r="A42" t="s">
        <v>96</v>
      </c>
      <c r="B42" s="40">
        <v>42744</v>
      </c>
      <c r="C42" s="41" t="s">
        <v>97</v>
      </c>
      <c r="D42" s="41">
        <v>1</v>
      </c>
      <c r="E42" s="41" t="s">
        <v>98</v>
      </c>
      <c r="F42" s="41" t="s">
        <v>1395</v>
      </c>
      <c r="G42" s="19" t="s">
        <v>1452</v>
      </c>
      <c r="H42" s="19" t="s">
        <v>1453</v>
      </c>
      <c r="I42" s="43">
        <v>40875.360000000001</v>
      </c>
      <c r="J42" s="41">
        <f t="shared" si="1"/>
        <v>255471</v>
      </c>
      <c r="K42" s="41"/>
      <c r="L42" s="41" t="s">
        <v>3449</v>
      </c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>
      <c r="A43" t="s">
        <v>106</v>
      </c>
      <c r="B43" s="40">
        <v>42744</v>
      </c>
      <c r="C43" s="41" t="s">
        <v>107</v>
      </c>
      <c r="D43" s="41">
        <v>1</v>
      </c>
      <c r="E43" s="41" t="s">
        <v>108</v>
      </c>
      <c r="F43" s="41" t="s">
        <v>1395</v>
      </c>
      <c r="G43" s="19" t="s">
        <v>1452</v>
      </c>
      <c r="H43" s="19" t="s">
        <v>1453</v>
      </c>
      <c r="I43" s="43">
        <v>40875.360000000001</v>
      </c>
      <c r="J43" s="41">
        <f t="shared" si="1"/>
        <v>255471</v>
      </c>
      <c r="K43" s="41"/>
      <c r="L43" s="41" t="s">
        <v>3449</v>
      </c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>
      <c r="A44" t="s">
        <v>112</v>
      </c>
      <c r="B44" s="40">
        <v>42744</v>
      </c>
      <c r="C44" s="41" t="s">
        <v>113</v>
      </c>
      <c r="D44" s="41">
        <v>1</v>
      </c>
      <c r="E44" s="41" t="s">
        <v>114</v>
      </c>
      <c r="F44" s="41" t="s">
        <v>1395</v>
      </c>
      <c r="G44" s="19" t="s">
        <v>1452</v>
      </c>
      <c r="H44" s="19" t="s">
        <v>1453</v>
      </c>
      <c r="I44" s="43">
        <v>39572.75</v>
      </c>
      <c r="J44" s="41">
        <f t="shared" si="1"/>
        <v>247329.6875</v>
      </c>
      <c r="K44" s="41"/>
      <c r="L44" s="41" t="s">
        <v>3449</v>
      </c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>
      <c r="A45" t="s">
        <v>115</v>
      </c>
      <c r="B45" s="40">
        <v>42744</v>
      </c>
      <c r="C45" s="41" t="s">
        <v>116</v>
      </c>
      <c r="D45" s="41">
        <v>1</v>
      </c>
      <c r="E45" s="41" t="s">
        <v>117</v>
      </c>
      <c r="F45" s="41" t="s">
        <v>1395</v>
      </c>
      <c r="G45" s="19" t="s">
        <v>1452</v>
      </c>
      <c r="H45" s="19" t="s">
        <v>1453</v>
      </c>
      <c r="I45" s="43">
        <v>29053.07</v>
      </c>
      <c r="J45" s="41">
        <f t="shared" si="1"/>
        <v>181581.6875</v>
      </c>
      <c r="K45" s="41"/>
      <c r="L45" s="41" t="s">
        <v>3449</v>
      </c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>
      <c r="A46" t="s">
        <v>118</v>
      </c>
      <c r="B46" s="40">
        <v>42744</v>
      </c>
      <c r="C46" s="41" t="s">
        <v>119</v>
      </c>
      <c r="D46" s="41">
        <v>1</v>
      </c>
      <c r="E46" s="41" t="s">
        <v>120</v>
      </c>
      <c r="F46" s="41" t="s">
        <v>1395</v>
      </c>
      <c r="G46" s="19" t="s">
        <v>1452</v>
      </c>
      <c r="H46" s="19" t="s">
        <v>1453</v>
      </c>
      <c r="I46" s="43">
        <v>28631</v>
      </c>
      <c r="J46" s="41">
        <f t="shared" si="1"/>
        <v>178943.75</v>
      </c>
      <c r="K46" s="41"/>
      <c r="L46" s="41" t="s">
        <v>3449</v>
      </c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>
      <c r="A47" t="s">
        <v>121</v>
      </c>
      <c r="B47" s="40">
        <v>42744</v>
      </c>
      <c r="C47" s="41" t="s">
        <v>122</v>
      </c>
      <c r="D47" s="41">
        <v>1</v>
      </c>
      <c r="E47" s="41" t="s">
        <v>123</v>
      </c>
      <c r="F47" s="41" t="s">
        <v>1395</v>
      </c>
      <c r="G47" s="19" t="s">
        <v>1452</v>
      </c>
      <c r="H47" s="19" t="s">
        <v>1453</v>
      </c>
      <c r="I47" s="43">
        <v>29264.1</v>
      </c>
      <c r="J47" s="41">
        <f t="shared" si="1"/>
        <v>182900.625</v>
      </c>
      <c r="K47" s="41"/>
      <c r="L47" s="41" t="s">
        <v>3449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>
      <c r="A48" t="s">
        <v>124</v>
      </c>
      <c r="B48" s="40">
        <v>42744</v>
      </c>
      <c r="C48" s="41" t="s">
        <v>125</v>
      </c>
      <c r="D48" s="41">
        <v>1</v>
      </c>
      <c r="E48" s="41" t="s">
        <v>126</v>
      </c>
      <c r="F48" s="41" t="s">
        <v>1395</v>
      </c>
      <c r="G48" s="19" t="s">
        <v>1452</v>
      </c>
      <c r="H48" s="19" t="s">
        <v>1453</v>
      </c>
      <c r="I48" s="43">
        <v>32836.339999999997</v>
      </c>
      <c r="J48" s="41">
        <f t="shared" si="1"/>
        <v>205227.12499999997</v>
      </c>
      <c r="K48" s="41"/>
      <c r="L48" s="41" t="s">
        <v>3449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>
      <c r="A49" t="s">
        <v>472</v>
      </c>
      <c r="B49" s="40">
        <v>42759</v>
      </c>
      <c r="C49" s="41" t="s">
        <v>136</v>
      </c>
      <c r="D49" s="41">
        <v>1</v>
      </c>
      <c r="E49" s="41" t="s">
        <v>473</v>
      </c>
      <c r="F49" s="41" t="s">
        <v>1395</v>
      </c>
      <c r="G49" s="19" t="s">
        <v>1452</v>
      </c>
      <c r="H49" s="19" t="s">
        <v>1453</v>
      </c>
      <c r="I49" s="43">
        <v>40708.300000000003</v>
      </c>
      <c r="J49" s="41">
        <f t="shared" si="1"/>
        <v>254426.875</v>
      </c>
      <c r="K49" s="41"/>
      <c r="L49" s="41" t="s">
        <v>3449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>
      <c r="A50" t="s">
        <v>77</v>
      </c>
      <c r="B50" s="40">
        <v>42744</v>
      </c>
      <c r="C50" s="41" t="s">
        <v>78</v>
      </c>
      <c r="D50" s="41">
        <v>1</v>
      </c>
      <c r="E50" s="41" t="s">
        <v>79</v>
      </c>
      <c r="F50" s="41" t="s">
        <v>1395</v>
      </c>
      <c r="G50" s="19" t="s">
        <v>1452</v>
      </c>
      <c r="H50" s="19" t="s">
        <v>1453</v>
      </c>
      <c r="I50" s="43">
        <v>40875.360000000001</v>
      </c>
      <c r="J50" s="41">
        <f t="shared" si="1"/>
        <v>255471</v>
      </c>
      <c r="K50" s="41"/>
      <c r="L50" s="41" t="s">
        <v>3449</v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>
      <c r="A51" t="s">
        <v>137</v>
      </c>
      <c r="B51" s="40">
        <v>42746</v>
      </c>
      <c r="C51" s="41" t="s">
        <v>138</v>
      </c>
      <c r="D51" s="41">
        <v>1</v>
      </c>
      <c r="E51" s="41" t="s">
        <v>139</v>
      </c>
      <c r="F51" s="41" t="s">
        <v>1395</v>
      </c>
      <c r="G51" s="19" t="s">
        <v>1452</v>
      </c>
      <c r="H51" s="19" t="s">
        <v>1453</v>
      </c>
      <c r="I51" s="43">
        <v>40875.360000000001</v>
      </c>
      <c r="J51" s="41">
        <f t="shared" si="1"/>
        <v>255471</v>
      </c>
      <c r="K51" s="41"/>
      <c r="L51" s="41" t="s">
        <v>3449</v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>
      <c r="A52" t="s">
        <v>140</v>
      </c>
      <c r="B52" s="40">
        <v>42746</v>
      </c>
      <c r="C52" s="41" t="s">
        <v>141</v>
      </c>
      <c r="D52" s="41">
        <v>1</v>
      </c>
      <c r="E52" s="41" t="s">
        <v>142</v>
      </c>
      <c r="F52" s="41" t="s">
        <v>1395</v>
      </c>
      <c r="G52" s="19" t="s">
        <v>1452</v>
      </c>
      <c r="H52" s="19" t="s">
        <v>1453</v>
      </c>
      <c r="I52" s="43">
        <v>40875.360000000001</v>
      </c>
      <c r="J52" s="41">
        <f t="shared" si="1"/>
        <v>255471</v>
      </c>
      <c r="K52" s="41"/>
      <c r="L52" s="41" t="s">
        <v>3449</v>
      </c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>
      <c r="A53" t="s">
        <v>496</v>
      </c>
      <c r="B53" s="40">
        <v>42760</v>
      </c>
      <c r="C53" s="41" t="s">
        <v>157</v>
      </c>
      <c r="D53" s="41">
        <v>1</v>
      </c>
      <c r="E53" s="41" t="s">
        <v>497</v>
      </c>
      <c r="F53" s="41" t="s">
        <v>1395</v>
      </c>
      <c r="G53" s="19" t="s">
        <v>1452</v>
      </c>
      <c r="H53" s="19" t="s">
        <v>1453</v>
      </c>
      <c r="I53" s="43">
        <v>40708.300000000003</v>
      </c>
      <c r="J53" s="41">
        <f t="shared" si="1"/>
        <v>254426.875</v>
      </c>
      <c r="K53" s="41"/>
      <c r="L53" s="41" t="s">
        <v>3449</v>
      </c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>
      <c r="A54" t="s">
        <v>158</v>
      </c>
      <c r="B54" s="40">
        <v>42749</v>
      </c>
      <c r="C54" s="41" t="s">
        <v>159</v>
      </c>
      <c r="D54" s="41">
        <v>1</v>
      </c>
      <c r="E54" s="41" t="s">
        <v>160</v>
      </c>
      <c r="F54" s="41" t="s">
        <v>1395</v>
      </c>
      <c r="G54" s="19" t="s">
        <v>1452</v>
      </c>
      <c r="H54" s="19" t="s">
        <v>1453</v>
      </c>
      <c r="I54" s="43">
        <v>40875.360000000001</v>
      </c>
      <c r="J54" s="41">
        <f t="shared" si="1"/>
        <v>255471</v>
      </c>
      <c r="K54" s="41"/>
      <c r="L54" s="41" t="s">
        <v>3449</v>
      </c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>
      <c r="A55" t="s">
        <v>488</v>
      </c>
      <c r="B55" s="40">
        <v>42759</v>
      </c>
      <c r="C55" s="41" t="s">
        <v>161</v>
      </c>
      <c r="D55" s="41">
        <v>1</v>
      </c>
      <c r="E55" s="41" t="s">
        <v>489</v>
      </c>
      <c r="F55" s="41" t="s">
        <v>1395</v>
      </c>
      <c r="G55" s="19" t="s">
        <v>1452</v>
      </c>
      <c r="H55" s="19" t="s">
        <v>1453</v>
      </c>
      <c r="I55" s="43">
        <v>40708.300000000003</v>
      </c>
      <c r="J55" s="41">
        <f t="shared" si="1"/>
        <v>254426.875</v>
      </c>
      <c r="K55" s="41"/>
      <c r="L55" s="41" t="s">
        <v>3449</v>
      </c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>
      <c r="A56" t="s">
        <v>162</v>
      </c>
      <c r="B56" s="40">
        <v>42749</v>
      </c>
      <c r="C56" s="41" t="s">
        <v>163</v>
      </c>
      <c r="D56" s="41">
        <v>1</v>
      </c>
      <c r="E56" s="41" t="s">
        <v>164</v>
      </c>
      <c r="F56" s="41" t="s">
        <v>1395</v>
      </c>
      <c r="G56" s="19" t="s">
        <v>1452</v>
      </c>
      <c r="H56" s="19" t="s">
        <v>1453</v>
      </c>
      <c r="I56" s="43">
        <v>40875.360000000001</v>
      </c>
      <c r="J56" s="41">
        <f t="shared" si="1"/>
        <v>255471</v>
      </c>
      <c r="K56" s="41"/>
      <c r="L56" s="41" t="s">
        <v>3449</v>
      </c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>
      <c r="A57" t="s">
        <v>133</v>
      </c>
      <c r="B57" s="40">
        <v>42746</v>
      </c>
      <c r="C57" s="41" t="s">
        <v>134</v>
      </c>
      <c r="D57" s="41">
        <v>1</v>
      </c>
      <c r="E57" s="41" t="s">
        <v>135</v>
      </c>
      <c r="F57" s="41" t="s">
        <v>1395</v>
      </c>
      <c r="G57" s="19" t="s">
        <v>1452</v>
      </c>
      <c r="H57" s="19" t="s">
        <v>1453</v>
      </c>
      <c r="I57" s="43">
        <v>40875.360000000001</v>
      </c>
      <c r="J57" s="41">
        <f t="shared" si="1"/>
        <v>255471</v>
      </c>
      <c r="K57" s="41"/>
      <c r="L57" s="41" t="s">
        <v>3449</v>
      </c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>
      <c r="A58" t="s">
        <v>525</v>
      </c>
      <c r="B58" s="40">
        <v>42762</v>
      </c>
      <c r="C58" s="41" t="s">
        <v>165</v>
      </c>
      <c r="D58" s="41">
        <v>1</v>
      </c>
      <c r="E58" s="41" t="s">
        <v>526</v>
      </c>
      <c r="F58" s="41" t="s">
        <v>1395</v>
      </c>
      <c r="G58" s="19" t="s">
        <v>1452</v>
      </c>
      <c r="H58" s="19" t="s">
        <v>1453</v>
      </c>
      <c r="I58" s="43">
        <v>40708.300000000003</v>
      </c>
      <c r="J58" s="41">
        <f t="shared" si="1"/>
        <v>254426.875</v>
      </c>
      <c r="K58" s="41"/>
      <c r="L58" s="41" t="s">
        <v>3449</v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>
      <c r="A59" t="s">
        <v>167</v>
      </c>
      <c r="B59" s="40">
        <v>42749</v>
      </c>
      <c r="C59" s="41" t="s">
        <v>166</v>
      </c>
      <c r="D59" s="41">
        <v>1</v>
      </c>
      <c r="E59" s="41" t="s">
        <v>168</v>
      </c>
      <c r="F59" s="41" t="s">
        <v>1395</v>
      </c>
      <c r="G59" s="19" t="s">
        <v>1452</v>
      </c>
      <c r="H59" s="19" t="s">
        <v>1453</v>
      </c>
      <c r="I59" s="43">
        <v>40875.360000000001</v>
      </c>
      <c r="J59" s="41">
        <f t="shared" si="1"/>
        <v>255471</v>
      </c>
      <c r="K59" s="41"/>
      <c r="L59" s="41" t="s">
        <v>3449</v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>
      <c r="A60" t="s">
        <v>527</v>
      </c>
      <c r="B60" s="40">
        <v>42762</v>
      </c>
      <c r="C60" s="41" t="s">
        <v>169</v>
      </c>
      <c r="D60" s="41">
        <v>1</v>
      </c>
      <c r="E60" s="41" t="s">
        <v>528</v>
      </c>
      <c r="F60" s="41" t="s">
        <v>1395</v>
      </c>
      <c r="G60" s="19" t="s">
        <v>1452</v>
      </c>
      <c r="H60" s="19" t="s">
        <v>1453</v>
      </c>
      <c r="I60" s="43">
        <v>39405.69</v>
      </c>
      <c r="J60" s="41">
        <f t="shared" si="1"/>
        <v>246285.5625</v>
      </c>
      <c r="K60" s="41"/>
      <c r="L60" s="41" t="s">
        <v>3449</v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>
      <c r="A61" t="s">
        <v>145</v>
      </c>
      <c r="B61" s="40">
        <v>42747</v>
      </c>
      <c r="C61" s="41" t="s">
        <v>146</v>
      </c>
      <c r="D61" s="41">
        <v>1</v>
      </c>
      <c r="E61" s="41" t="s">
        <v>147</v>
      </c>
      <c r="F61" s="41" t="s">
        <v>1395</v>
      </c>
      <c r="G61" s="19" t="s">
        <v>1452</v>
      </c>
      <c r="H61" s="19" t="s">
        <v>1453</v>
      </c>
      <c r="I61" s="43">
        <v>39572.75</v>
      </c>
      <c r="J61" s="41">
        <f t="shared" si="1"/>
        <v>247329.6875</v>
      </c>
      <c r="K61" s="41"/>
      <c r="L61" s="41" t="s">
        <v>3449</v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>
      <c r="A62" t="s">
        <v>170</v>
      </c>
      <c r="B62" s="40">
        <v>42749</v>
      </c>
      <c r="C62" s="41" t="s">
        <v>171</v>
      </c>
      <c r="D62" s="41">
        <v>1</v>
      </c>
      <c r="E62" s="41" t="s">
        <v>172</v>
      </c>
      <c r="F62" s="41" t="s">
        <v>1395</v>
      </c>
      <c r="G62" s="19" t="s">
        <v>1452</v>
      </c>
      <c r="H62" s="19" t="s">
        <v>1453</v>
      </c>
      <c r="I62" s="43">
        <v>39572.75</v>
      </c>
      <c r="J62" s="41">
        <f t="shared" si="1"/>
        <v>247329.6875</v>
      </c>
      <c r="K62" s="41"/>
      <c r="L62" s="41" t="s">
        <v>3449</v>
      </c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>
      <c r="A63" t="s">
        <v>173</v>
      </c>
      <c r="B63" s="40">
        <v>42749</v>
      </c>
      <c r="C63" s="41" t="s">
        <v>174</v>
      </c>
      <c r="D63" s="41">
        <v>1</v>
      </c>
      <c r="E63" s="41" t="s">
        <v>175</v>
      </c>
      <c r="F63" s="41" t="s">
        <v>1395</v>
      </c>
      <c r="G63" s="19" t="s">
        <v>1452</v>
      </c>
      <c r="H63" s="19" t="s">
        <v>1453</v>
      </c>
      <c r="I63" s="43">
        <v>39572.75</v>
      </c>
      <c r="J63" s="41">
        <f t="shared" si="1"/>
        <v>247329.6875</v>
      </c>
      <c r="K63" s="41"/>
      <c r="L63" s="41" t="s">
        <v>3449</v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>
      <c r="A64" t="s">
        <v>176</v>
      </c>
      <c r="B64" s="40">
        <v>42749</v>
      </c>
      <c r="C64" s="41" t="s">
        <v>177</v>
      </c>
      <c r="D64" s="41">
        <v>1</v>
      </c>
      <c r="E64" s="41" t="s">
        <v>178</v>
      </c>
      <c r="F64" s="41" t="s">
        <v>1395</v>
      </c>
      <c r="G64" s="19" t="s">
        <v>1452</v>
      </c>
      <c r="H64" s="19" t="s">
        <v>1453</v>
      </c>
      <c r="I64" s="43">
        <v>39572.75</v>
      </c>
      <c r="J64" s="41">
        <f t="shared" si="1"/>
        <v>247329.6875</v>
      </c>
      <c r="K64" s="41"/>
      <c r="L64" s="41" t="s">
        <v>3449</v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>
      <c r="A65" t="s">
        <v>71</v>
      </c>
      <c r="B65" s="40">
        <v>42742</v>
      </c>
      <c r="C65" s="41" t="s">
        <v>72</v>
      </c>
      <c r="D65" s="41">
        <v>1</v>
      </c>
      <c r="E65" s="41" t="s">
        <v>73</v>
      </c>
      <c r="F65" s="41" t="s">
        <v>1395</v>
      </c>
      <c r="G65" s="19" t="s">
        <v>1452</v>
      </c>
      <c r="H65" s="19" t="s">
        <v>1453</v>
      </c>
      <c r="I65" s="43">
        <v>25586.5</v>
      </c>
      <c r="J65" s="41">
        <f t="shared" si="1"/>
        <v>159915.625</v>
      </c>
      <c r="K65" s="41"/>
      <c r="L65" s="41" t="s">
        <v>3449</v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>
      <c r="A66" t="s">
        <v>103</v>
      </c>
      <c r="B66" s="40">
        <v>42744</v>
      </c>
      <c r="C66" s="41" t="s">
        <v>104</v>
      </c>
      <c r="D66" s="41">
        <v>1</v>
      </c>
      <c r="E66" s="41" t="s">
        <v>105</v>
      </c>
      <c r="F66" s="41" t="s">
        <v>1395</v>
      </c>
      <c r="G66" s="19" t="s">
        <v>1468</v>
      </c>
      <c r="H66" s="19" t="s">
        <v>1469</v>
      </c>
      <c r="I66" s="43">
        <v>33908.089999999997</v>
      </c>
      <c r="J66" s="41">
        <f t="shared" si="1"/>
        <v>211925.56249999997</v>
      </c>
      <c r="K66" s="41"/>
      <c r="L66" s="35" t="s">
        <v>3434</v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>
      <c r="A67" t="s">
        <v>296</v>
      </c>
      <c r="B67" s="40">
        <v>42758</v>
      </c>
      <c r="C67" s="41" t="s">
        <v>99</v>
      </c>
      <c r="D67" s="41">
        <v>1</v>
      </c>
      <c r="E67" s="41" t="s">
        <v>297</v>
      </c>
      <c r="F67" s="41" t="s">
        <v>1395</v>
      </c>
      <c r="G67" s="19" t="s">
        <v>1484</v>
      </c>
      <c r="H67" s="41" t="s">
        <v>298</v>
      </c>
      <c r="I67" s="43">
        <v>28680.799999999999</v>
      </c>
      <c r="J67" s="41">
        <f t="shared" si="1"/>
        <v>179255</v>
      </c>
      <c r="K67" s="41"/>
      <c r="L67" s="35" t="s">
        <v>3447</v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>
      <c r="A68" t="s">
        <v>185</v>
      </c>
      <c r="B68" s="40">
        <v>42749</v>
      </c>
      <c r="C68" s="41" t="s">
        <v>186</v>
      </c>
      <c r="D68" s="41">
        <v>1</v>
      </c>
      <c r="E68" s="41" t="s">
        <v>187</v>
      </c>
      <c r="F68" s="41" t="s">
        <v>1395</v>
      </c>
      <c r="G68" s="19" t="s">
        <v>1462</v>
      </c>
      <c r="H68" s="19" t="s">
        <v>1463</v>
      </c>
      <c r="I68" s="43">
        <v>52220.17</v>
      </c>
      <c r="J68" s="41">
        <f t="shared" si="1"/>
        <v>326376.0625</v>
      </c>
      <c r="K68" s="41"/>
      <c r="L68" s="19" t="s">
        <v>3425</v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>
      <c r="A69" t="s">
        <v>100</v>
      </c>
      <c r="B69" s="40">
        <v>42744</v>
      </c>
      <c r="C69" s="41" t="s">
        <v>101</v>
      </c>
      <c r="D69" s="41">
        <v>1</v>
      </c>
      <c r="E69" s="41" t="s">
        <v>102</v>
      </c>
      <c r="F69" s="41" t="s">
        <v>1395</v>
      </c>
      <c r="G69" s="19" t="s">
        <v>1466</v>
      </c>
      <c r="H69" s="19" t="s">
        <v>1467</v>
      </c>
      <c r="I69" s="43">
        <v>28680.81</v>
      </c>
      <c r="J69" s="41">
        <f t="shared" si="1"/>
        <v>179255.0625</v>
      </c>
      <c r="K69" s="41"/>
      <c r="L69" s="35" t="s">
        <v>3423</v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>
      <c r="A70" t="s">
        <v>568</v>
      </c>
      <c r="B70" s="40">
        <v>42766</v>
      </c>
      <c r="C70" s="41" t="s">
        <v>109</v>
      </c>
      <c r="D70" s="41">
        <v>1</v>
      </c>
      <c r="E70" s="41" t="s">
        <v>569</v>
      </c>
      <c r="F70" s="41" t="s">
        <v>1395</v>
      </c>
      <c r="G70" s="19" t="s">
        <v>1452</v>
      </c>
      <c r="H70" s="19" t="s">
        <v>1453</v>
      </c>
      <c r="I70" s="43">
        <v>86685.97</v>
      </c>
      <c r="J70" s="41">
        <f t="shared" si="1"/>
        <v>541787.3125</v>
      </c>
      <c r="K70" s="41"/>
      <c r="L70" s="41" t="s">
        <v>3449</v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>
      <c r="A71" t="s">
        <v>127</v>
      </c>
      <c r="B71" s="40">
        <v>42745</v>
      </c>
      <c r="C71" s="41" t="s">
        <v>128</v>
      </c>
      <c r="D71" s="41">
        <v>1</v>
      </c>
      <c r="E71" s="41" t="s">
        <v>129</v>
      </c>
      <c r="F71" s="41" t="s">
        <v>1395</v>
      </c>
      <c r="G71" s="19" t="s">
        <v>1452</v>
      </c>
      <c r="H71" s="19" t="s">
        <v>1453</v>
      </c>
      <c r="I71" s="43">
        <v>32836.339999999997</v>
      </c>
      <c r="J71" s="41">
        <f t="shared" ref="J71:J102" si="2">+I71/0.16</f>
        <v>205227.12499999997</v>
      </c>
      <c r="K71" s="41"/>
      <c r="L71" s="41" t="s">
        <v>3449</v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>
      <c r="A72" t="s">
        <v>130</v>
      </c>
      <c r="B72" s="40">
        <v>42746</v>
      </c>
      <c r="C72" s="41" t="s">
        <v>131</v>
      </c>
      <c r="D72" s="41">
        <v>1</v>
      </c>
      <c r="E72" s="41" t="s">
        <v>132</v>
      </c>
      <c r="F72" s="41" t="s">
        <v>1395</v>
      </c>
      <c r="G72" s="19" t="s">
        <v>1452</v>
      </c>
      <c r="H72" s="19" t="s">
        <v>1453</v>
      </c>
      <c r="I72" s="43">
        <v>40875.360000000001</v>
      </c>
      <c r="J72" s="41">
        <f t="shared" si="2"/>
        <v>255471</v>
      </c>
      <c r="K72" s="41"/>
      <c r="L72" s="41" t="s">
        <v>3449</v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>
      <c r="A73" t="s">
        <v>148</v>
      </c>
      <c r="B73" s="40">
        <v>42747</v>
      </c>
      <c r="C73" s="41" t="s">
        <v>149</v>
      </c>
      <c r="D73" s="41">
        <v>1</v>
      </c>
      <c r="E73" s="41" t="s">
        <v>150</v>
      </c>
      <c r="F73" s="41" t="s">
        <v>1395</v>
      </c>
      <c r="G73" s="19" t="s">
        <v>1456</v>
      </c>
      <c r="H73" s="19" t="s">
        <v>1457</v>
      </c>
      <c r="I73" s="43">
        <v>42403.76</v>
      </c>
      <c r="J73" s="41">
        <f t="shared" si="2"/>
        <v>265023.5</v>
      </c>
      <c r="K73" s="41"/>
      <c r="L73" s="19" t="s">
        <v>3428</v>
      </c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>
      <c r="A74" t="s">
        <v>151</v>
      </c>
      <c r="B74" s="40">
        <v>42747</v>
      </c>
      <c r="C74" s="41" t="s">
        <v>152</v>
      </c>
      <c r="D74" s="41">
        <v>1</v>
      </c>
      <c r="E74" s="41" t="s">
        <v>153</v>
      </c>
      <c r="F74" s="41" t="s">
        <v>1395</v>
      </c>
      <c r="G74" s="19" t="s">
        <v>1452</v>
      </c>
      <c r="H74" s="19" t="s">
        <v>1453</v>
      </c>
      <c r="I74" s="43">
        <v>66663.820000000007</v>
      </c>
      <c r="J74" s="41">
        <f t="shared" si="2"/>
        <v>416648.87500000006</v>
      </c>
      <c r="K74" s="41"/>
      <c r="L74" s="41" t="s">
        <v>3449</v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>
      <c r="A75" t="s">
        <v>154</v>
      </c>
      <c r="B75" s="40">
        <v>42748</v>
      </c>
      <c r="C75" s="41" t="s">
        <v>155</v>
      </c>
      <c r="D75" s="41">
        <v>1</v>
      </c>
      <c r="E75" s="41" t="s">
        <v>156</v>
      </c>
      <c r="F75" s="41" t="s">
        <v>1395</v>
      </c>
      <c r="G75" s="19" t="s">
        <v>1452</v>
      </c>
      <c r="H75" s="19" t="s">
        <v>1453</v>
      </c>
      <c r="I75" s="43">
        <v>67569.88</v>
      </c>
      <c r="J75" s="41">
        <f t="shared" si="2"/>
        <v>422311.75</v>
      </c>
      <c r="K75" s="41"/>
      <c r="L75" s="41" t="s">
        <v>3449</v>
      </c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>
      <c r="A76" t="s">
        <v>179</v>
      </c>
      <c r="B76" s="40">
        <v>42749</v>
      </c>
      <c r="C76" s="41" t="s">
        <v>180</v>
      </c>
      <c r="D76" s="41">
        <v>1</v>
      </c>
      <c r="E76" s="41" t="s">
        <v>181</v>
      </c>
      <c r="F76" s="41" t="s">
        <v>1395</v>
      </c>
      <c r="G76" s="19" t="s">
        <v>1466</v>
      </c>
      <c r="H76" s="19" t="s">
        <v>1467</v>
      </c>
      <c r="I76" s="43">
        <v>32802.19</v>
      </c>
      <c r="J76" s="41">
        <f t="shared" si="2"/>
        <v>205013.6875</v>
      </c>
      <c r="K76" s="41"/>
      <c r="L76" s="19" t="s">
        <v>3433</v>
      </c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>
      <c r="A77" t="s">
        <v>182</v>
      </c>
      <c r="B77" s="40">
        <v>42749</v>
      </c>
      <c r="C77" s="41" t="s">
        <v>183</v>
      </c>
      <c r="D77" s="41">
        <v>1</v>
      </c>
      <c r="E77" s="41" t="s">
        <v>184</v>
      </c>
      <c r="F77" s="41" t="s">
        <v>1395</v>
      </c>
      <c r="G77" s="19" t="s">
        <v>1452</v>
      </c>
      <c r="H77" s="19" t="s">
        <v>1453</v>
      </c>
      <c r="I77" s="43">
        <v>43062.27</v>
      </c>
      <c r="J77" s="41">
        <f t="shared" si="2"/>
        <v>269139.1875</v>
      </c>
      <c r="K77" s="41"/>
      <c r="L77" s="41" t="s">
        <v>3449</v>
      </c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>
      <c r="A78" t="s">
        <v>188</v>
      </c>
      <c r="B78" s="40">
        <v>42749</v>
      </c>
      <c r="C78" s="41" t="s">
        <v>189</v>
      </c>
      <c r="D78" s="41">
        <v>1</v>
      </c>
      <c r="E78" s="41" t="s">
        <v>190</v>
      </c>
      <c r="F78" s="41" t="s">
        <v>1395</v>
      </c>
      <c r="G78" s="19" t="s">
        <v>1461</v>
      </c>
      <c r="H78" s="41" t="s">
        <v>191</v>
      </c>
      <c r="I78" s="43">
        <v>53766.23</v>
      </c>
      <c r="J78" s="41">
        <f t="shared" si="2"/>
        <v>336038.9375</v>
      </c>
      <c r="K78" s="41"/>
      <c r="L78" s="35" t="s">
        <v>3438</v>
      </c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>
      <c r="A79" t="s">
        <v>198</v>
      </c>
      <c r="B79" s="40">
        <v>42751</v>
      </c>
      <c r="C79" s="41" t="s">
        <v>199</v>
      </c>
      <c r="D79" s="41">
        <v>1</v>
      </c>
      <c r="E79" s="41" t="s">
        <v>200</v>
      </c>
      <c r="F79" s="41" t="s">
        <v>1395</v>
      </c>
      <c r="G79" s="19" t="s">
        <v>1464</v>
      </c>
      <c r="H79" s="19" t="s">
        <v>1465</v>
      </c>
      <c r="I79" s="43">
        <v>52140.17</v>
      </c>
      <c r="J79" s="41">
        <f t="shared" si="2"/>
        <v>325876.0625</v>
      </c>
      <c r="K79" s="41"/>
      <c r="L79" s="19" t="s">
        <v>3424</v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>
      <c r="A80" t="s">
        <v>192</v>
      </c>
      <c r="B80" s="40">
        <v>42751</v>
      </c>
      <c r="C80" s="41" t="s">
        <v>193</v>
      </c>
      <c r="D80" s="41">
        <v>1</v>
      </c>
      <c r="E80" s="41" t="s">
        <v>194</v>
      </c>
      <c r="F80" s="41" t="s">
        <v>1395</v>
      </c>
      <c r="G80" s="19" t="s">
        <v>1452</v>
      </c>
      <c r="H80" s="19" t="s">
        <v>1453</v>
      </c>
      <c r="I80" s="43">
        <v>34753.18</v>
      </c>
      <c r="J80" s="41">
        <f t="shared" si="2"/>
        <v>217207.375</v>
      </c>
      <c r="K80" s="41"/>
      <c r="L80" s="41" t="s">
        <v>3449</v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>
      <c r="A81" t="s">
        <v>195</v>
      </c>
      <c r="B81" s="40">
        <v>42751</v>
      </c>
      <c r="C81" s="41" t="s">
        <v>196</v>
      </c>
      <c r="D81" s="41">
        <v>1</v>
      </c>
      <c r="E81" s="41" t="s">
        <v>197</v>
      </c>
      <c r="F81" s="41" t="s">
        <v>1395</v>
      </c>
      <c r="G81" s="19" t="s">
        <v>1452</v>
      </c>
      <c r="H81" s="19" t="s">
        <v>1453</v>
      </c>
      <c r="I81" s="43">
        <v>66614.16</v>
      </c>
      <c r="J81" s="41">
        <f t="shared" si="2"/>
        <v>416338.5</v>
      </c>
      <c r="K81" s="41"/>
      <c r="L81" s="41" t="s">
        <v>3449</v>
      </c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>
      <c r="A82" t="s">
        <v>201</v>
      </c>
      <c r="B82" s="40">
        <v>42751</v>
      </c>
      <c r="C82" s="41" t="s">
        <v>202</v>
      </c>
      <c r="D82" s="41">
        <v>1</v>
      </c>
      <c r="E82" s="41" t="s">
        <v>203</v>
      </c>
      <c r="F82" s="41" t="s">
        <v>1395</v>
      </c>
      <c r="G82" s="19" t="s">
        <v>1452</v>
      </c>
      <c r="H82" s="19" t="s">
        <v>1453</v>
      </c>
      <c r="I82" s="43">
        <v>42187.040000000001</v>
      </c>
      <c r="J82" s="41">
        <f t="shared" si="2"/>
        <v>263669</v>
      </c>
      <c r="K82" s="41"/>
      <c r="L82" s="41" t="s">
        <v>3449</v>
      </c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>
      <c r="A83" t="s">
        <v>205</v>
      </c>
      <c r="B83" s="40">
        <v>42752</v>
      </c>
      <c r="C83" s="41" t="s">
        <v>206</v>
      </c>
      <c r="D83" s="41">
        <v>1</v>
      </c>
      <c r="E83" s="41" t="s">
        <v>207</v>
      </c>
      <c r="F83" s="41" t="s">
        <v>1395</v>
      </c>
      <c r="G83" s="19" t="s">
        <v>1452</v>
      </c>
      <c r="H83" s="19" t="s">
        <v>1453</v>
      </c>
      <c r="I83" s="43">
        <v>40875.360000000001</v>
      </c>
      <c r="J83" s="41">
        <f t="shared" si="2"/>
        <v>255471</v>
      </c>
      <c r="K83" s="41"/>
      <c r="L83" s="41" t="s">
        <v>3449</v>
      </c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>
      <c r="A84" t="s">
        <v>520</v>
      </c>
      <c r="B84" s="40">
        <v>42762</v>
      </c>
      <c r="C84" s="41" t="s">
        <v>208</v>
      </c>
      <c r="D84" s="41">
        <v>1</v>
      </c>
      <c r="E84" s="41" t="s">
        <v>521</v>
      </c>
      <c r="F84" s="41" t="s">
        <v>1395</v>
      </c>
      <c r="G84" s="19" t="s">
        <v>1452</v>
      </c>
      <c r="H84" s="19" t="s">
        <v>1453</v>
      </c>
      <c r="I84" s="43">
        <v>40708.300000000003</v>
      </c>
      <c r="J84" s="41">
        <f t="shared" si="2"/>
        <v>254426.875</v>
      </c>
      <c r="K84" s="41"/>
      <c r="L84" s="41" t="s">
        <v>3449</v>
      </c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>
      <c r="A85" t="s">
        <v>209</v>
      </c>
      <c r="B85" s="40">
        <v>42753</v>
      </c>
      <c r="C85" s="41" t="s">
        <v>210</v>
      </c>
      <c r="D85" s="41">
        <v>1</v>
      </c>
      <c r="E85" s="41" t="s">
        <v>211</v>
      </c>
      <c r="F85" s="41" t="s">
        <v>1395</v>
      </c>
      <c r="G85" s="19" t="s">
        <v>1452</v>
      </c>
      <c r="H85" s="19" t="s">
        <v>1453</v>
      </c>
      <c r="I85" s="43">
        <v>103137</v>
      </c>
      <c r="J85" s="41">
        <f t="shared" si="2"/>
        <v>644606.25</v>
      </c>
      <c r="K85" s="41"/>
      <c r="L85" s="41" t="s">
        <v>3449</v>
      </c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>
      <c r="A86" t="s">
        <v>218</v>
      </c>
      <c r="B86" s="40">
        <v>42753</v>
      </c>
      <c r="C86" s="41" t="s">
        <v>219</v>
      </c>
      <c r="D86" s="41">
        <v>1</v>
      </c>
      <c r="E86" s="41" t="s">
        <v>220</v>
      </c>
      <c r="F86" s="41" t="s">
        <v>1395</v>
      </c>
      <c r="G86" s="19" t="s">
        <v>1452</v>
      </c>
      <c r="H86" s="19" t="s">
        <v>1453</v>
      </c>
      <c r="I86" s="43">
        <v>39572.75</v>
      </c>
      <c r="J86" s="41">
        <f t="shared" si="2"/>
        <v>247329.6875</v>
      </c>
      <c r="K86" s="41"/>
      <c r="L86" s="41" t="s">
        <v>3449</v>
      </c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>
      <c r="A87" t="s">
        <v>221</v>
      </c>
      <c r="B87" s="40">
        <v>42753</v>
      </c>
      <c r="C87" s="41" t="s">
        <v>222</v>
      </c>
      <c r="D87" s="41">
        <v>1</v>
      </c>
      <c r="E87" s="41" t="s">
        <v>223</v>
      </c>
      <c r="F87" s="41" t="s">
        <v>1395</v>
      </c>
      <c r="G87" s="19" t="s">
        <v>1452</v>
      </c>
      <c r="H87" s="19" t="s">
        <v>1453</v>
      </c>
      <c r="I87" s="43">
        <v>39622.410000000003</v>
      </c>
      <c r="J87" s="41">
        <f t="shared" si="2"/>
        <v>247640.06250000003</v>
      </c>
      <c r="K87" s="41"/>
      <c r="L87" s="41" t="s">
        <v>3449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>
      <c r="A88" t="s">
        <v>566</v>
      </c>
      <c r="B88" s="40">
        <v>42766</v>
      </c>
      <c r="C88" s="41" t="s">
        <v>224</v>
      </c>
      <c r="D88" s="41">
        <v>1</v>
      </c>
      <c r="E88" s="41" t="s">
        <v>567</v>
      </c>
      <c r="F88" s="41" t="s">
        <v>1395</v>
      </c>
      <c r="G88" s="19" t="s">
        <v>1452</v>
      </c>
      <c r="H88" s="19" t="s">
        <v>1453</v>
      </c>
      <c r="I88" s="43">
        <v>39405.69</v>
      </c>
      <c r="J88" s="41">
        <f t="shared" si="2"/>
        <v>246285.5625</v>
      </c>
      <c r="K88" s="41"/>
      <c r="L88" s="41" t="s">
        <v>3449</v>
      </c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>
      <c r="A89" t="s">
        <v>512</v>
      </c>
      <c r="B89" s="40">
        <v>42762</v>
      </c>
      <c r="C89" s="41" t="s">
        <v>225</v>
      </c>
      <c r="D89" s="41">
        <v>1</v>
      </c>
      <c r="E89" s="41" t="s">
        <v>513</v>
      </c>
      <c r="F89" s="41" t="s">
        <v>1395</v>
      </c>
      <c r="G89" s="19" t="s">
        <v>1452</v>
      </c>
      <c r="H89" s="19" t="s">
        <v>1453</v>
      </c>
      <c r="I89" s="43">
        <v>50179.199999999997</v>
      </c>
      <c r="J89" s="41">
        <f t="shared" si="2"/>
        <v>313620</v>
      </c>
      <c r="K89" s="41"/>
      <c r="L89" s="41" t="s">
        <v>3449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>
      <c r="A90" t="s">
        <v>212</v>
      </c>
      <c r="B90" s="40">
        <v>42753</v>
      </c>
      <c r="C90" s="41" t="s">
        <v>213</v>
      </c>
      <c r="D90" s="41">
        <v>1</v>
      </c>
      <c r="E90" s="41" t="s">
        <v>214</v>
      </c>
      <c r="F90" s="41" t="s">
        <v>1395</v>
      </c>
      <c r="G90" s="19" t="s">
        <v>1452</v>
      </c>
      <c r="H90" s="19" t="s">
        <v>1453</v>
      </c>
      <c r="I90" s="43">
        <v>32432.41</v>
      </c>
      <c r="J90" s="41">
        <f t="shared" si="2"/>
        <v>202702.5625</v>
      </c>
      <c r="K90" s="41"/>
      <c r="L90" s="41" t="s">
        <v>3449</v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>
      <c r="A91" t="s">
        <v>215</v>
      </c>
      <c r="B91" s="40">
        <v>42753</v>
      </c>
      <c r="C91" s="41" t="s">
        <v>216</v>
      </c>
      <c r="D91" s="41">
        <v>1</v>
      </c>
      <c r="E91" s="41" t="s">
        <v>217</v>
      </c>
      <c r="F91" s="41" t="s">
        <v>1395</v>
      </c>
      <c r="G91" s="19" t="s">
        <v>1479</v>
      </c>
      <c r="H91" s="19" t="s">
        <v>1480</v>
      </c>
      <c r="I91" s="43">
        <v>33908.089999999997</v>
      </c>
      <c r="J91" s="41">
        <f t="shared" si="2"/>
        <v>211925.56249999997</v>
      </c>
      <c r="K91" s="41"/>
      <c r="L91" s="35" t="s">
        <v>3445</v>
      </c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>
      <c r="A92" t="s">
        <v>226</v>
      </c>
      <c r="B92" s="40">
        <v>42753</v>
      </c>
      <c r="C92" s="41" t="s">
        <v>227</v>
      </c>
      <c r="D92" s="41">
        <v>1</v>
      </c>
      <c r="E92" s="41" t="s">
        <v>228</v>
      </c>
      <c r="F92" s="41" t="s">
        <v>1395</v>
      </c>
      <c r="G92" s="19" t="s">
        <v>1452</v>
      </c>
      <c r="H92" s="19" t="s">
        <v>1453</v>
      </c>
      <c r="I92" s="43">
        <v>57060.44</v>
      </c>
      <c r="J92" s="41">
        <f t="shared" si="2"/>
        <v>356627.75</v>
      </c>
      <c r="K92" s="41"/>
      <c r="L92" s="41" t="s">
        <v>3449</v>
      </c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>
      <c r="A93" t="s">
        <v>229</v>
      </c>
      <c r="B93" s="40">
        <v>42753</v>
      </c>
      <c r="C93" s="41" t="s">
        <v>230</v>
      </c>
      <c r="D93" s="41">
        <v>1</v>
      </c>
      <c r="E93" s="41" t="s">
        <v>231</v>
      </c>
      <c r="F93" s="41" t="s">
        <v>1395</v>
      </c>
      <c r="G93" s="19" t="s">
        <v>1452</v>
      </c>
      <c r="H93" s="19" t="s">
        <v>1453</v>
      </c>
      <c r="I93" s="43">
        <v>50506.26</v>
      </c>
      <c r="J93" s="41">
        <f t="shared" si="2"/>
        <v>315664.125</v>
      </c>
      <c r="K93" s="41"/>
      <c r="L93" s="41" t="s">
        <v>3449</v>
      </c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>
      <c r="A94" t="s">
        <v>232</v>
      </c>
      <c r="B94" s="40">
        <v>42753</v>
      </c>
      <c r="C94" s="41" t="s">
        <v>233</v>
      </c>
      <c r="D94" s="41">
        <v>1</v>
      </c>
      <c r="E94" s="41" t="s">
        <v>234</v>
      </c>
      <c r="F94" s="41" t="s">
        <v>1395</v>
      </c>
      <c r="G94" s="19" t="s">
        <v>1452</v>
      </c>
      <c r="H94" s="19" t="s">
        <v>1453</v>
      </c>
      <c r="I94" s="43">
        <v>42354.1</v>
      </c>
      <c r="J94" s="41">
        <f t="shared" si="2"/>
        <v>264713.125</v>
      </c>
      <c r="K94" s="41"/>
      <c r="L94" s="41" t="s">
        <v>3449</v>
      </c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>
      <c r="A95" t="s">
        <v>235</v>
      </c>
      <c r="B95" s="40">
        <v>42753</v>
      </c>
      <c r="C95" s="41" t="s">
        <v>236</v>
      </c>
      <c r="D95" s="41">
        <v>1</v>
      </c>
      <c r="E95" s="41" t="s">
        <v>237</v>
      </c>
      <c r="F95" s="41" t="s">
        <v>1395</v>
      </c>
      <c r="G95" s="19" t="s">
        <v>1452</v>
      </c>
      <c r="H95" s="19" t="s">
        <v>1453</v>
      </c>
      <c r="I95" s="43">
        <v>42354.1</v>
      </c>
      <c r="J95" s="41">
        <f t="shared" si="2"/>
        <v>264713.125</v>
      </c>
      <c r="K95" s="41"/>
      <c r="L95" s="41" t="s">
        <v>3449</v>
      </c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>
      <c r="A96" t="s">
        <v>238</v>
      </c>
      <c r="B96" s="40">
        <v>42753</v>
      </c>
      <c r="C96" s="41" t="s">
        <v>239</v>
      </c>
      <c r="D96" s="41">
        <v>1</v>
      </c>
      <c r="E96" s="41" t="s">
        <v>240</v>
      </c>
      <c r="F96" s="41" t="s">
        <v>1395</v>
      </c>
      <c r="G96" s="19" t="s">
        <v>1452</v>
      </c>
      <c r="H96" s="19" t="s">
        <v>1453</v>
      </c>
      <c r="I96" s="43">
        <v>49546.26</v>
      </c>
      <c r="J96" s="41">
        <f t="shared" si="2"/>
        <v>309664.125</v>
      </c>
      <c r="K96" s="41"/>
      <c r="L96" s="41" t="s">
        <v>3449</v>
      </c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>
      <c r="A97" t="s">
        <v>241</v>
      </c>
      <c r="B97" s="40">
        <v>42753</v>
      </c>
      <c r="C97" s="41" t="s">
        <v>242</v>
      </c>
      <c r="D97" s="41">
        <v>1</v>
      </c>
      <c r="E97" s="41" t="s">
        <v>243</v>
      </c>
      <c r="F97" s="41" t="s">
        <v>1395</v>
      </c>
      <c r="G97" s="19" t="s">
        <v>1452</v>
      </c>
      <c r="H97" s="19" t="s">
        <v>1453</v>
      </c>
      <c r="I97" s="43">
        <v>49546.26</v>
      </c>
      <c r="J97" s="41">
        <f t="shared" si="2"/>
        <v>309664.125</v>
      </c>
      <c r="K97" s="41"/>
      <c r="L97" s="41" t="s">
        <v>3449</v>
      </c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>
      <c r="A98" t="s">
        <v>244</v>
      </c>
      <c r="B98" s="40">
        <v>42753</v>
      </c>
      <c r="C98" s="41" t="s">
        <v>245</v>
      </c>
      <c r="D98" s="41">
        <v>1</v>
      </c>
      <c r="E98" s="41" t="s">
        <v>246</v>
      </c>
      <c r="F98" s="41" t="s">
        <v>1395</v>
      </c>
      <c r="G98" s="19" t="s">
        <v>1452</v>
      </c>
      <c r="H98" s="19" t="s">
        <v>1453</v>
      </c>
      <c r="I98" s="43">
        <v>57060.44</v>
      </c>
      <c r="J98" s="41">
        <f t="shared" si="2"/>
        <v>356627.75</v>
      </c>
      <c r="K98" s="41"/>
      <c r="L98" s="41" t="s">
        <v>3449</v>
      </c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>
      <c r="A99" t="s">
        <v>247</v>
      </c>
      <c r="B99" s="40">
        <v>42753</v>
      </c>
      <c r="C99" s="41" t="s">
        <v>248</v>
      </c>
      <c r="D99" s="41">
        <v>1</v>
      </c>
      <c r="E99" s="41" t="s">
        <v>249</v>
      </c>
      <c r="F99" s="41" t="s">
        <v>1395</v>
      </c>
      <c r="G99" s="19" t="s">
        <v>1452</v>
      </c>
      <c r="H99" s="19" t="s">
        <v>1453</v>
      </c>
      <c r="I99" s="43">
        <v>70317.78</v>
      </c>
      <c r="J99" s="41">
        <f t="shared" si="2"/>
        <v>439486.125</v>
      </c>
      <c r="K99" s="41"/>
      <c r="L99" s="41" t="s">
        <v>3449</v>
      </c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>
      <c r="A100" t="s">
        <v>582</v>
      </c>
      <c r="B100" s="40">
        <v>42766</v>
      </c>
      <c r="C100" s="41" t="s">
        <v>250</v>
      </c>
      <c r="D100" s="41">
        <v>1</v>
      </c>
      <c r="E100" s="41" t="s">
        <v>583</v>
      </c>
      <c r="F100" s="41" t="s">
        <v>1395</v>
      </c>
      <c r="G100" s="19" t="s">
        <v>1452</v>
      </c>
      <c r="H100" s="19" t="s">
        <v>1453</v>
      </c>
      <c r="I100" s="43">
        <v>78407.28</v>
      </c>
      <c r="J100" s="41">
        <f t="shared" si="2"/>
        <v>490045.5</v>
      </c>
      <c r="K100" s="41"/>
      <c r="L100" s="41" t="s">
        <v>3449</v>
      </c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>
      <c r="A101" t="s">
        <v>564</v>
      </c>
      <c r="B101" s="40">
        <v>42766</v>
      </c>
      <c r="C101" s="41" t="s">
        <v>251</v>
      </c>
      <c r="D101" s="41">
        <v>1</v>
      </c>
      <c r="E101" s="41" t="s">
        <v>565</v>
      </c>
      <c r="F101" s="41" t="s">
        <v>1395</v>
      </c>
      <c r="G101" s="19" t="s">
        <v>1452</v>
      </c>
      <c r="H101" s="19" t="s">
        <v>1453</v>
      </c>
      <c r="I101" s="43">
        <v>76104.179999999993</v>
      </c>
      <c r="J101" s="41">
        <f t="shared" si="2"/>
        <v>475651.12499999994</v>
      </c>
      <c r="K101" s="41"/>
      <c r="L101" s="41" t="s">
        <v>3449</v>
      </c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>
      <c r="A102" t="s">
        <v>269</v>
      </c>
      <c r="B102" s="40">
        <v>42755</v>
      </c>
      <c r="C102" s="41" t="s">
        <v>270</v>
      </c>
      <c r="D102" s="41">
        <v>1</v>
      </c>
      <c r="E102" s="41" t="s">
        <v>271</v>
      </c>
      <c r="F102" s="41" t="s">
        <v>1395</v>
      </c>
      <c r="G102" s="19" t="s">
        <v>1452</v>
      </c>
      <c r="H102" s="19" t="s">
        <v>1453</v>
      </c>
      <c r="I102" s="43">
        <v>28146.58</v>
      </c>
      <c r="J102" s="41">
        <f t="shared" si="2"/>
        <v>175916.125</v>
      </c>
      <c r="K102" s="41"/>
      <c r="L102" s="41" t="s">
        <v>3449</v>
      </c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>
      <c r="A103" t="s">
        <v>272</v>
      </c>
      <c r="B103" s="40">
        <v>42755</v>
      </c>
      <c r="C103" s="41" t="s">
        <v>273</v>
      </c>
      <c r="D103" s="41">
        <v>1</v>
      </c>
      <c r="E103" s="41" t="s">
        <v>274</v>
      </c>
      <c r="F103" s="41" t="s">
        <v>1395</v>
      </c>
      <c r="G103" s="19" t="s">
        <v>1452</v>
      </c>
      <c r="H103" s="19" t="s">
        <v>1453</v>
      </c>
      <c r="I103" s="43">
        <v>28146.58</v>
      </c>
      <c r="J103" s="41">
        <f t="shared" ref="J103:J134" si="3">+I103/0.16</f>
        <v>175916.125</v>
      </c>
      <c r="K103" s="41"/>
      <c r="L103" s="41" t="s">
        <v>3449</v>
      </c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>
      <c r="A104" t="s">
        <v>284</v>
      </c>
      <c r="B104" s="40">
        <v>42755</v>
      </c>
      <c r="C104" s="41" t="s">
        <v>285</v>
      </c>
      <c r="D104" s="41">
        <v>1</v>
      </c>
      <c r="E104" s="41" t="s">
        <v>286</v>
      </c>
      <c r="F104" s="41" t="s">
        <v>1395</v>
      </c>
      <c r="G104" s="19" t="s">
        <v>1452</v>
      </c>
      <c r="H104" s="19" t="s">
        <v>1453</v>
      </c>
      <c r="I104" s="43">
        <v>32585.32</v>
      </c>
      <c r="J104" s="41">
        <f t="shared" si="3"/>
        <v>203658.25</v>
      </c>
      <c r="K104" s="41"/>
      <c r="L104" s="41" t="s">
        <v>3449</v>
      </c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>
      <c r="A105" t="s">
        <v>281</v>
      </c>
      <c r="B105" s="40">
        <v>42755</v>
      </c>
      <c r="C105" s="41" t="s">
        <v>282</v>
      </c>
      <c r="D105" s="41">
        <v>1</v>
      </c>
      <c r="E105" s="41" t="s">
        <v>283</v>
      </c>
      <c r="F105" s="41" t="s">
        <v>1395</v>
      </c>
      <c r="G105" s="19" t="s">
        <v>1452</v>
      </c>
      <c r="H105" s="19" t="s">
        <v>1453</v>
      </c>
      <c r="I105" s="43">
        <v>25586.5</v>
      </c>
      <c r="J105" s="41">
        <f t="shared" si="3"/>
        <v>159915.625</v>
      </c>
      <c r="K105" s="41"/>
      <c r="L105" s="41" t="s">
        <v>3449</v>
      </c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>
      <c r="A106" t="s">
        <v>278</v>
      </c>
      <c r="B106" s="40">
        <v>42755</v>
      </c>
      <c r="C106" s="41" t="s">
        <v>279</v>
      </c>
      <c r="D106" s="41">
        <v>1</v>
      </c>
      <c r="E106" s="41" t="s">
        <v>280</v>
      </c>
      <c r="F106" s="41" t="s">
        <v>1395</v>
      </c>
      <c r="G106" s="19" t="s">
        <v>1452</v>
      </c>
      <c r="H106" s="19" t="s">
        <v>1453</v>
      </c>
      <c r="I106" s="43">
        <v>40868.300000000003</v>
      </c>
      <c r="J106" s="41">
        <f t="shared" si="3"/>
        <v>255426.875</v>
      </c>
      <c r="K106" s="41"/>
      <c r="L106" s="41" t="s">
        <v>3449</v>
      </c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>
      <c r="A107" t="s">
        <v>275</v>
      </c>
      <c r="B107" s="40">
        <v>42755</v>
      </c>
      <c r="C107" s="41" t="s">
        <v>276</v>
      </c>
      <c r="D107" s="41">
        <v>1</v>
      </c>
      <c r="E107" s="41" t="s">
        <v>277</v>
      </c>
      <c r="F107" s="41" t="s">
        <v>1395</v>
      </c>
      <c r="G107" s="19" t="s">
        <v>1452</v>
      </c>
      <c r="H107" s="19" t="s">
        <v>1453</v>
      </c>
      <c r="I107" s="43">
        <v>34753.18</v>
      </c>
      <c r="J107" s="41">
        <f t="shared" si="3"/>
        <v>217207.375</v>
      </c>
      <c r="K107" s="41"/>
      <c r="L107" s="41" t="s">
        <v>3449</v>
      </c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>
      <c r="A108" t="s">
        <v>290</v>
      </c>
      <c r="B108" s="40">
        <v>42755</v>
      </c>
      <c r="C108" s="41" t="s">
        <v>291</v>
      </c>
      <c r="D108" s="41">
        <v>1</v>
      </c>
      <c r="E108" s="41" t="s">
        <v>292</v>
      </c>
      <c r="F108" s="41" t="s">
        <v>1395</v>
      </c>
      <c r="G108" s="19" t="s">
        <v>1458</v>
      </c>
      <c r="H108" s="19" t="s">
        <v>1459</v>
      </c>
      <c r="I108" s="43">
        <v>43112.12</v>
      </c>
      <c r="J108" s="41">
        <f t="shared" si="3"/>
        <v>269450.75</v>
      </c>
      <c r="K108" s="41"/>
      <c r="L108" s="35" t="s">
        <v>3430</v>
      </c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>
      <c r="A109" t="s">
        <v>287</v>
      </c>
      <c r="B109" s="40">
        <v>42755</v>
      </c>
      <c r="C109" s="41" t="s">
        <v>288</v>
      </c>
      <c r="D109" s="41">
        <v>1</v>
      </c>
      <c r="E109" s="41" t="s">
        <v>289</v>
      </c>
      <c r="F109" s="41" t="s">
        <v>1395</v>
      </c>
      <c r="G109" s="19" t="s">
        <v>1452</v>
      </c>
      <c r="H109" s="19" t="s">
        <v>1453</v>
      </c>
      <c r="I109" s="43">
        <v>32585.32</v>
      </c>
      <c r="J109" s="41">
        <f t="shared" si="3"/>
        <v>203658.25</v>
      </c>
      <c r="K109" s="41"/>
      <c r="L109" s="41" t="s">
        <v>3449</v>
      </c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>
      <c r="A110" t="s">
        <v>294</v>
      </c>
      <c r="B110" s="40">
        <v>42756</v>
      </c>
      <c r="C110" s="41" t="s">
        <v>293</v>
      </c>
      <c r="D110" s="41">
        <v>1</v>
      </c>
      <c r="E110" s="41" t="s">
        <v>295</v>
      </c>
      <c r="F110" s="41" t="s">
        <v>1395</v>
      </c>
      <c r="G110" s="19" t="s">
        <v>1452</v>
      </c>
      <c r="H110" s="19" t="s">
        <v>1453</v>
      </c>
      <c r="I110" s="43">
        <v>72545.8</v>
      </c>
      <c r="J110" s="41">
        <f t="shared" si="3"/>
        <v>453411.25</v>
      </c>
      <c r="K110" s="41"/>
      <c r="L110" s="41" t="s">
        <v>3449</v>
      </c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>
      <c r="A111" t="s">
        <v>384</v>
      </c>
      <c r="B111" s="40">
        <v>42758</v>
      </c>
      <c r="C111" s="41" t="s">
        <v>385</v>
      </c>
      <c r="D111" s="41">
        <v>1</v>
      </c>
      <c r="E111" s="41" t="s">
        <v>386</v>
      </c>
      <c r="F111" s="41" t="s">
        <v>1395</v>
      </c>
      <c r="G111" s="19" t="s">
        <v>1452</v>
      </c>
      <c r="H111" s="19" t="s">
        <v>1453</v>
      </c>
      <c r="I111" s="43">
        <v>72545.8</v>
      </c>
      <c r="J111" s="41">
        <f t="shared" si="3"/>
        <v>453411.25</v>
      </c>
      <c r="K111" s="41"/>
      <c r="L111" s="41" t="s">
        <v>3449</v>
      </c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>
      <c r="A112" t="s">
        <v>361</v>
      </c>
      <c r="B112" s="40">
        <v>42758</v>
      </c>
      <c r="C112" s="41" t="s">
        <v>362</v>
      </c>
      <c r="D112" s="41">
        <v>1</v>
      </c>
      <c r="E112" s="41" t="s">
        <v>363</v>
      </c>
      <c r="F112" s="41" t="s">
        <v>1395</v>
      </c>
      <c r="G112" s="19" t="s">
        <v>1452</v>
      </c>
      <c r="H112" s="19" t="s">
        <v>1453</v>
      </c>
      <c r="I112" s="43">
        <v>25586.5</v>
      </c>
      <c r="J112" s="41">
        <f t="shared" si="3"/>
        <v>159915.625</v>
      </c>
      <c r="K112" s="41"/>
      <c r="L112" s="41" t="s">
        <v>3449</v>
      </c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>
      <c r="A113" t="s">
        <v>368</v>
      </c>
      <c r="B113" s="40">
        <v>42758</v>
      </c>
      <c r="C113" s="41" t="s">
        <v>369</v>
      </c>
      <c r="D113" s="41">
        <v>1</v>
      </c>
      <c r="E113" s="41" t="s">
        <v>370</v>
      </c>
      <c r="F113" s="41" t="s">
        <v>1395</v>
      </c>
      <c r="G113" s="19" t="s">
        <v>1452</v>
      </c>
      <c r="H113" s="19" t="s">
        <v>1453</v>
      </c>
      <c r="I113" s="43">
        <v>25586.5</v>
      </c>
      <c r="J113" s="41">
        <f t="shared" si="3"/>
        <v>159915.625</v>
      </c>
      <c r="K113" s="41"/>
      <c r="L113" s="41" t="s">
        <v>3449</v>
      </c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>
      <c r="A114" t="s">
        <v>394</v>
      </c>
      <c r="B114" s="40">
        <v>42758</v>
      </c>
      <c r="C114" s="41" t="s">
        <v>395</v>
      </c>
      <c r="D114" s="41">
        <v>1</v>
      </c>
      <c r="E114" s="41" t="s">
        <v>396</v>
      </c>
      <c r="F114" s="41" t="s">
        <v>1395</v>
      </c>
      <c r="G114" s="19" t="s">
        <v>1452</v>
      </c>
      <c r="H114" s="19" t="s">
        <v>1453</v>
      </c>
      <c r="I114" s="43">
        <v>66207.100000000006</v>
      </c>
      <c r="J114" s="41">
        <f t="shared" si="3"/>
        <v>413794.375</v>
      </c>
      <c r="K114" s="41"/>
      <c r="L114" s="41" t="s">
        <v>3449</v>
      </c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>
      <c r="A115" t="s">
        <v>461</v>
      </c>
      <c r="B115" s="40">
        <v>42759</v>
      </c>
      <c r="C115" s="41" t="s">
        <v>462</v>
      </c>
      <c r="D115" s="41">
        <v>1</v>
      </c>
      <c r="E115" s="41" t="s">
        <v>463</v>
      </c>
      <c r="F115" s="41" t="s">
        <v>1395</v>
      </c>
      <c r="G115" s="19" t="s">
        <v>1475</v>
      </c>
      <c r="H115" s="19" t="s">
        <v>1476</v>
      </c>
      <c r="I115" s="43">
        <v>28680.81</v>
      </c>
      <c r="J115" s="41">
        <f t="shared" si="3"/>
        <v>179255.0625</v>
      </c>
      <c r="K115" s="41"/>
      <c r="L115" s="35" t="s">
        <v>3440</v>
      </c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>
      <c r="A116" t="s">
        <v>464</v>
      </c>
      <c r="B116" s="40">
        <v>42759</v>
      </c>
      <c r="C116" s="41" t="s">
        <v>465</v>
      </c>
      <c r="D116" s="41">
        <v>1</v>
      </c>
      <c r="E116" s="41" t="s">
        <v>466</v>
      </c>
      <c r="F116" s="41" t="s">
        <v>1395</v>
      </c>
      <c r="G116" s="19" t="s">
        <v>1484</v>
      </c>
      <c r="H116" s="41" t="s">
        <v>467</v>
      </c>
      <c r="I116" s="43">
        <v>29313.9</v>
      </c>
      <c r="J116" s="41">
        <f t="shared" si="3"/>
        <v>183211.875</v>
      </c>
      <c r="K116" s="41"/>
      <c r="L116" s="19" t="s">
        <v>3448</v>
      </c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>
      <c r="A117" t="s">
        <v>477</v>
      </c>
      <c r="B117" s="40">
        <v>42759</v>
      </c>
      <c r="C117" s="41" t="s">
        <v>478</v>
      </c>
      <c r="D117" s="41">
        <v>1</v>
      </c>
      <c r="E117" s="41" t="s">
        <v>479</v>
      </c>
      <c r="F117" s="41" t="s">
        <v>1395</v>
      </c>
      <c r="G117" s="19" t="s">
        <v>1460</v>
      </c>
      <c r="H117" s="41" t="s">
        <v>480</v>
      </c>
      <c r="I117" s="43">
        <v>25803.22</v>
      </c>
      <c r="J117" s="41">
        <f t="shared" si="3"/>
        <v>161270.125</v>
      </c>
      <c r="K117" s="41"/>
      <c r="L117" s="35" t="s">
        <v>3437</v>
      </c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>
      <c r="A118" t="s">
        <v>481</v>
      </c>
      <c r="B118" s="40">
        <v>42759</v>
      </c>
      <c r="C118" s="41" t="s">
        <v>482</v>
      </c>
      <c r="D118" s="41">
        <v>1</v>
      </c>
      <c r="E118" s="41" t="s">
        <v>483</v>
      </c>
      <c r="F118" s="41" t="s">
        <v>1395</v>
      </c>
      <c r="G118" s="36" t="s">
        <v>1486</v>
      </c>
      <c r="H118" s="41" t="s">
        <v>484</v>
      </c>
      <c r="I118" s="43">
        <v>28363.46</v>
      </c>
      <c r="J118" s="41">
        <f t="shared" si="3"/>
        <v>177271.625</v>
      </c>
      <c r="K118" s="41"/>
      <c r="L118" s="35" t="s">
        <v>3422</v>
      </c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>
      <c r="A119" t="s">
        <v>485</v>
      </c>
      <c r="B119" s="40">
        <v>42759</v>
      </c>
      <c r="C119" s="41" t="s">
        <v>486</v>
      </c>
      <c r="D119" s="41">
        <v>1</v>
      </c>
      <c r="E119" s="41" t="s">
        <v>487</v>
      </c>
      <c r="F119" s="41" t="s">
        <v>1395</v>
      </c>
      <c r="G119" s="19" t="s">
        <v>1452</v>
      </c>
      <c r="H119" s="19" t="s">
        <v>1453</v>
      </c>
      <c r="I119" s="43">
        <v>51763.29</v>
      </c>
      <c r="J119" s="41">
        <f t="shared" si="3"/>
        <v>323520.5625</v>
      </c>
      <c r="K119" s="41"/>
      <c r="L119" s="41" t="s">
        <v>3449</v>
      </c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>
      <c r="A120" t="s">
        <v>490</v>
      </c>
      <c r="B120" s="40">
        <v>42760</v>
      </c>
      <c r="C120" s="41" t="s">
        <v>491</v>
      </c>
      <c r="D120" s="41">
        <v>1</v>
      </c>
      <c r="E120" s="41" t="s">
        <v>492</v>
      </c>
      <c r="F120" s="41" t="s">
        <v>1395</v>
      </c>
      <c r="G120" s="19" t="s">
        <v>1452</v>
      </c>
      <c r="H120" s="19" t="s">
        <v>1453</v>
      </c>
      <c r="I120" s="43">
        <v>35066.120000000003</v>
      </c>
      <c r="J120" s="41">
        <f t="shared" si="3"/>
        <v>219163.25</v>
      </c>
      <c r="K120" s="41"/>
      <c r="L120" s="41" t="s">
        <v>3449</v>
      </c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>
      <c r="A121" t="s">
        <v>493</v>
      </c>
      <c r="B121" s="40">
        <v>42760</v>
      </c>
      <c r="C121" s="41" t="s">
        <v>494</v>
      </c>
      <c r="D121" s="41">
        <v>1</v>
      </c>
      <c r="E121" s="41" t="s">
        <v>495</v>
      </c>
      <c r="F121" s="41" t="s">
        <v>1395</v>
      </c>
      <c r="G121" s="19" t="s">
        <v>1452</v>
      </c>
      <c r="H121" s="19" t="s">
        <v>1453</v>
      </c>
      <c r="I121" s="43">
        <v>40868.300000000003</v>
      </c>
      <c r="J121" s="41">
        <f t="shared" si="3"/>
        <v>255426.875</v>
      </c>
      <c r="K121" s="41"/>
      <c r="L121" s="41" t="s">
        <v>3449</v>
      </c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>
      <c r="A122" t="s">
        <v>498</v>
      </c>
      <c r="B122" s="40">
        <v>42760</v>
      </c>
      <c r="C122" s="41" t="s">
        <v>499</v>
      </c>
      <c r="D122" s="41">
        <v>1</v>
      </c>
      <c r="E122" s="41" t="s">
        <v>500</v>
      </c>
      <c r="F122" s="41" t="s">
        <v>1395</v>
      </c>
      <c r="G122" s="19" t="s">
        <v>1481</v>
      </c>
      <c r="H122" s="19" t="s">
        <v>1482</v>
      </c>
      <c r="I122" s="43">
        <v>25803.38</v>
      </c>
      <c r="J122" s="41">
        <f t="shared" si="3"/>
        <v>161271.125</v>
      </c>
      <c r="K122" s="41"/>
      <c r="L122" s="35" t="s">
        <v>3446</v>
      </c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>
      <c r="A123" t="s">
        <v>501</v>
      </c>
      <c r="B123" s="40">
        <v>42760</v>
      </c>
      <c r="C123" s="41" t="s">
        <v>502</v>
      </c>
      <c r="D123" s="41">
        <v>1</v>
      </c>
      <c r="E123" s="41" t="s">
        <v>503</v>
      </c>
      <c r="F123" s="41" t="s">
        <v>1395</v>
      </c>
      <c r="G123" s="19" t="s">
        <v>1452</v>
      </c>
      <c r="H123" s="19" t="s">
        <v>1453</v>
      </c>
      <c r="I123" s="43">
        <v>34753.18</v>
      </c>
      <c r="J123" s="41">
        <f t="shared" si="3"/>
        <v>217207.375</v>
      </c>
      <c r="K123" s="41"/>
      <c r="L123" s="41" t="s">
        <v>3449</v>
      </c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>
      <c r="A124" t="s">
        <v>506</v>
      </c>
      <c r="B124" s="40">
        <v>42761</v>
      </c>
      <c r="C124" s="41" t="s">
        <v>507</v>
      </c>
      <c r="D124" s="41">
        <v>1</v>
      </c>
      <c r="E124" s="41" t="s">
        <v>508</v>
      </c>
      <c r="F124" s="41" t="s">
        <v>1395</v>
      </c>
      <c r="G124" s="19" t="s">
        <v>1472</v>
      </c>
      <c r="H124" s="19" t="s">
        <v>1473</v>
      </c>
      <c r="I124" s="43">
        <v>43112.09</v>
      </c>
      <c r="J124" s="41">
        <f t="shared" si="3"/>
        <v>269450.5625</v>
      </c>
      <c r="K124" s="41"/>
      <c r="L124" s="19" t="s">
        <v>3436</v>
      </c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>
      <c r="A125" t="s">
        <v>509</v>
      </c>
      <c r="B125" s="40">
        <v>42762</v>
      </c>
      <c r="C125" s="41" t="s">
        <v>510</v>
      </c>
      <c r="D125" s="41">
        <v>1</v>
      </c>
      <c r="E125" s="41" t="s">
        <v>511</v>
      </c>
      <c r="F125" s="41" t="s">
        <v>1395</v>
      </c>
      <c r="G125" s="19" t="s">
        <v>1452</v>
      </c>
      <c r="H125" s="19" t="s">
        <v>1453</v>
      </c>
      <c r="I125" s="43">
        <v>38088.9</v>
      </c>
      <c r="J125" s="41">
        <f t="shared" si="3"/>
        <v>238055.625</v>
      </c>
      <c r="K125" s="41"/>
      <c r="L125" s="41" t="s">
        <v>3449</v>
      </c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>
      <c r="A126" t="s">
        <v>515</v>
      </c>
      <c r="B126" s="40">
        <v>42762</v>
      </c>
      <c r="C126" s="41" t="s">
        <v>514</v>
      </c>
      <c r="D126" s="41">
        <v>1</v>
      </c>
      <c r="E126" s="41" t="s">
        <v>516</v>
      </c>
      <c r="F126" s="41" t="s">
        <v>1395</v>
      </c>
      <c r="G126" s="19" t="s">
        <v>1452</v>
      </c>
      <c r="H126" s="19" t="s">
        <v>1453</v>
      </c>
      <c r="I126" s="43">
        <v>28146.58</v>
      </c>
      <c r="J126" s="41">
        <f t="shared" si="3"/>
        <v>175916.125</v>
      </c>
      <c r="K126" s="41"/>
      <c r="L126" s="41" t="s">
        <v>3449</v>
      </c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>
      <c r="A127" t="s">
        <v>517</v>
      </c>
      <c r="B127" s="40">
        <v>42762</v>
      </c>
      <c r="C127" s="41" t="s">
        <v>518</v>
      </c>
      <c r="D127" s="41">
        <v>1</v>
      </c>
      <c r="E127" s="41" t="s">
        <v>519</v>
      </c>
      <c r="F127" s="41" t="s">
        <v>1395</v>
      </c>
      <c r="G127" s="19" t="s">
        <v>1452</v>
      </c>
      <c r="H127" s="19" t="s">
        <v>1453</v>
      </c>
      <c r="I127" s="43">
        <v>28146.58</v>
      </c>
      <c r="J127" s="41">
        <f t="shared" si="3"/>
        <v>175916.125</v>
      </c>
      <c r="K127" s="41"/>
      <c r="L127" s="41" t="s">
        <v>3449</v>
      </c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>
      <c r="A128" t="s">
        <v>522</v>
      </c>
      <c r="B128" s="40">
        <v>42762</v>
      </c>
      <c r="C128" s="41" t="s">
        <v>523</v>
      </c>
      <c r="D128" s="41">
        <v>1</v>
      </c>
      <c r="E128" s="41" t="s">
        <v>524</v>
      </c>
      <c r="F128" s="41" t="s">
        <v>1395</v>
      </c>
      <c r="G128" s="19" t="s">
        <v>1452</v>
      </c>
      <c r="H128" s="19" t="s">
        <v>1453</v>
      </c>
      <c r="I128" s="43">
        <v>40868.300000000003</v>
      </c>
      <c r="J128" s="41">
        <f t="shared" si="3"/>
        <v>255426.875</v>
      </c>
      <c r="K128" s="41"/>
      <c r="L128" s="41" t="s">
        <v>3449</v>
      </c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>
      <c r="A129" t="s">
        <v>529</v>
      </c>
      <c r="B129" s="40">
        <v>42765</v>
      </c>
      <c r="C129" s="41" t="s">
        <v>530</v>
      </c>
      <c r="D129" s="41">
        <v>1</v>
      </c>
      <c r="E129" s="41" t="s">
        <v>531</v>
      </c>
      <c r="F129" s="41" t="s">
        <v>1395</v>
      </c>
      <c r="G129" s="19" t="s">
        <v>1452</v>
      </c>
      <c r="H129" s="19" t="s">
        <v>1453</v>
      </c>
      <c r="I129" s="43">
        <v>72545.8</v>
      </c>
      <c r="J129" s="41">
        <f t="shared" si="3"/>
        <v>453411.25</v>
      </c>
      <c r="K129" s="41"/>
      <c r="L129" s="41" t="s">
        <v>3449</v>
      </c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>
      <c r="A130" t="s">
        <v>533</v>
      </c>
      <c r="B130" s="40">
        <v>42765</v>
      </c>
      <c r="C130" s="41" t="s">
        <v>532</v>
      </c>
      <c r="D130" s="41">
        <v>1</v>
      </c>
      <c r="E130" s="41" t="s">
        <v>534</v>
      </c>
      <c r="F130" s="41" t="s">
        <v>1395</v>
      </c>
      <c r="G130" s="19" t="s">
        <v>1452</v>
      </c>
      <c r="H130" s="19" t="s">
        <v>1453</v>
      </c>
      <c r="I130" s="43">
        <v>29097.040000000001</v>
      </c>
      <c r="J130" s="41">
        <f t="shared" si="3"/>
        <v>181856.5</v>
      </c>
      <c r="K130" s="41"/>
      <c r="L130" s="41" t="s">
        <v>3449</v>
      </c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>
      <c r="A131" t="s">
        <v>587</v>
      </c>
      <c r="B131" s="40">
        <v>42766</v>
      </c>
      <c r="C131" s="41" t="s">
        <v>588</v>
      </c>
      <c r="D131" s="41">
        <v>1</v>
      </c>
      <c r="E131" s="41" t="s">
        <v>589</v>
      </c>
      <c r="F131" s="41" t="s">
        <v>1395</v>
      </c>
      <c r="G131" s="19" t="s">
        <v>1452</v>
      </c>
      <c r="H131" s="19" t="s">
        <v>1453</v>
      </c>
      <c r="I131" s="43">
        <v>40502.699999999997</v>
      </c>
      <c r="J131" s="41">
        <f t="shared" si="3"/>
        <v>253141.87499999997</v>
      </c>
      <c r="K131" s="41"/>
      <c r="L131" s="41" t="s">
        <v>3449</v>
      </c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>
      <c r="A132" t="s">
        <v>593</v>
      </c>
      <c r="B132" s="40">
        <v>42766</v>
      </c>
      <c r="C132" s="41" t="s">
        <v>594</v>
      </c>
      <c r="D132" s="41">
        <v>1</v>
      </c>
      <c r="E132" s="41" t="s">
        <v>595</v>
      </c>
      <c r="F132" s="41" t="s">
        <v>1395</v>
      </c>
      <c r="G132" s="19" t="s">
        <v>1452</v>
      </c>
      <c r="H132" s="19" t="s">
        <v>1453</v>
      </c>
      <c r="I132" s="43">
        <v>46259.64</v>
      </c>
      <c r="J132" s="41">
        <f t="shared" si="3"/>
        <v>289122.75</v>
      </c>
      <c r="K132" s="41"/>
      <c r="L132" s="41" t="s">
        <v>3449</v>
      </c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>
      <c r="A133" t="s">
        <v>584</v>
      </c>
      <c r="B133" s="40">
        <v>42766</v>
      </c>
      <c r="C133" s="41" t="s">
        <v>585</v>
      </c>
      <c r="D133" s="41">
        <v>1</v>
      </c>
      <c r="E133" s="41" t="s">
        <v>586</v>
      </c>
      <c r="F133" s="41" t="s">
        <v>1395</v>
      </c>
      <c r="G133" s="19" t="s">
        <v>1452</v>
      </c>
      <c r="H133" s="19" t="s">
        <v>1453</v>
      </c>
      <c r="I133" s="43">
        <v>49539.199999999997</v>
      </c>
      <c r="J133" s="41">
        <f t="shared" si="3"/>
        <v>309620</v>
      </c>
      <c r="K133" s="41"/>
      <c r="L133" s="41" t="s">
        <v>3449</v>
      </c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>
      <c r="A134" t="s">
        <v>596</v>
      </c>
      <c r="B134" s="40">
        <v>42766</v>
      </c>
      <c r="C134" s="41" t="s">
        <v>597</v>
      </c>
      <c r="D134" s="41">
        <v>1</v>
      </c>
      <c r="E134" s="41" t="s">
        <v>598</v>
      </c>
      <c r="F134" s="41" t="s">
        <v>1395</v>
      </c>
      <c r="G134" s="19" t="s">
        <v>1452</v>
      </c>
      <c r="H134" s="19" t="s">
        <v>1453</v>
      </c>
      <c r="I134" s="43">
        <v>36876.120000000003</v>
      </c>
      <c r="J134" s="41">
        <f t="shared" si="3"/>
        <v>230475.75</v>
      </c>
      <c r="K134" s="41"/>
      <c r="L134" s="41" t="s">
        <v>3449</v>
      </c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>
      <c r="A135" t="s">
        <v>570</v>
      </c>
      <c r="B135" s="40">
        <v>42766</v>
      </c>
      <c r="C135" s="41" t="s">
        <v>571</v>
      </c>
      <c r="D135" s="41">
        <v>1</v>
      </c>
      <c r="E135" s="41" t="s">
        <v>572</v>
      </c>
      <c r="F135" s="41" t="s">
        <v>1395</v>
      </c>
      <c r="G135" s="19" t="s">
        <v>1452</v>
      </c>
      <c r="H135" s="19" t="s">
        <v>1453</v>
      </c>
      <c r="I135" s="43">
        <v>32632.53</v>
      </c>
      <c r="J135" s="41">
        <f t="shared" ref="J135:J166" si="4">+I135/0.16</f>
        <v>203953.3125</v>
      </c>
      <c r="K135" s="41"/>
      <c r="L135" s="41" t="s">
        <v>3449</v>
      </c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>
      <c r="A136" t="s">
        <v>599</v>
      </c>
      <c r="B136" s="40">
        <v>42766</v>
      </c>
      <c r="C136" s="41" t="s">
        <v>600</v>
      </c>
      <c r="D136" s="41">
        <v>1</v>
      </c>
      <c r="E136" s="41" t="s">
        <v>601</v>
      </c>
      <c r="F136" s="41" t="s">
        <v>1395</v>
      </c>
      <c r="G136" s="19" t="s">
        <v>1452</v>
      </c>
      <c r="H136" s="19" t="s">
        <v>1453</v>
      </c>
      <c r="I136" s="43">
        <v>57053.42</v>
      </c>
      <c r="J136" s="41">
        <f t="shared" si="4"/>
        <v>356583.875</v>
      </c>
      <c r="K136" s="41"/>
      <c r="L136" s="41" t="s">
        <v>3449</v>
      </c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>
      <c r="A137" t="s">
        <v>558</v>
      </c>
      <c r="B137" s="40">
        <v>42766</v>
      </c>
      <c r="C137" s="41" t="s">
        <v>559</v>
      </c>
      <c r="D137" s="41">
        <v>1</v>
      </c>
      <c r="E137" s="41" t="s">
        <v>560</v>
      </c>
      <c r="F137" s="41" t="s">
        <v>1395</v>
      </c>
      <c r="G137" s="19" t="s">
        <v>1452</v>
      </c>
      <c r="H137" s="19" t="s">
        <v>1453</v>
      </c>
      <c r="I137" s="43">
        <v>52163.29</v>
      </c>
      <c r="J137" s="41">
        <f t="shared" si="4"/>
        <v>326020.5625</v>
      </c>
      <c r="K137" s="41"/>
      <c r="L137" s="41" t="s">
        <v>3449</v>
      </c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>
      <c r="A138" t="s">
        <v>602</v>
      </c>
      <c r="B138" s="40">
        <v>42766</v>
      </c>
      <c r="C138" s="41" t="s">
        <v>603</v>
      </c>
      <c r="D138" s="41">
        <v>1</v>
      </c>
      <c r="E138" s="41" t="s">
        <v>604</v>
      </c>
      <c r="F138" s="41" t="s">
        <v>1395</v>
      </c>
      <c r="G138" s="19" t="s">
        <v>1452</v>
      </c>
      <c r="H138" s="19" t="s">
        <v>1453</v>
      </c>
      <c r="I138" s="43">
        <v>30982.560000000001</v>
      </c>
      <c r="J138" s="41">
        <f t="shared" si="4"/>
        <v>193641</v>
      </c>
      <c r="K138" s="41"/>
      <c r="L138" s="41" t="s">
        <v>3449</v>
      </c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>
      <c r="A139" t="s">
        <v>605</v>
      </c>
      <c r="B139" s="40">
        <v>42766</v>
      </c>
      <c r="C139" s="41" t="s">
        <v>606</v>
      </c>
      <c r="D139" s="41">
        <v>1</v>
      </c>
      <c r="E139" s="41" t="s">
        <v>607</v>
      </c>
      <c r="F139" s="41" t="s">
        <v>1395</v>
      </c>
      <c r="G139" s="19" t="s">
        <v>1452</v>
      </c>
      <c r="H139" s="19" t="s">
        <v>1453</v>
      </c>
      <c r="I139" s="43">
        <v>28623.94</v>
      </c>
      <c r="J139" s="41">
        <f t="shared" si="4"/>
        <v>178899.625</v>
      </c>
      <c r="K139" s="41"/>
      <c r="L139" s="41" t="s">
        <v>3449</v>
      </c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>
      <c r="A140" t="s">
        <v>611</v>
      </c>
      <c r="B140" s="40">
        <v>42766</v>
      </c>
      <c r="C140" s="41" t="s">
        <v>612</v>
      </c>
      <c r="D140" s="41">
        <v>1</v>
      </c>
      <c r="E140" s="41" t="s">
        <v>613</v>
      </c>
      <c r="F140" s="41" t="s">
        <v>1395</v>
      </c>
      <c r="G140" s="19" t="s">
        <v>1452</v>
      </c>
      <c r="H140" s="19" t="s">
        <v>1453</v>
      </c>
      <c r="I140" s="43">
        <v>28623.94</v>
      </c>
      <c r="J140" s="41">
        <f t="shared" si="4"/>
        <v>178899.625</v>
      </c>
      <c r="K140" s="41"/>
      <c r="L140" s="41" t="s">
        <v>3449</v>
      </c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>
      <c r="A141" t="s">
        <v>608</v>
      </c>
      <c r="B141" s="40">
        <v>42766</v>
      </c>
      <c r="C141" s="41" t="s">
        <v>609</v>
      </c>
      <c r="D141" s="41">
        <v>1</v>
      </c>
      <c r="E141" s="41" t="s">
        <v>610</v>
      </c>
      <c r="F141" s="41" t="s">
        <v>1395</v>
      </c>
      <c r="G141" s="19" t="s">
        <v>1452</v>
      </c>
      <c r="H141" s="19" t="s">
        <v>1453</v>
      </c>
      <c r="I141" s="43">
        <v>29257.040000000001</v>
      </c>
      <c r="J141" s="41">
        <f t="shared" si="4"/>
        <v>182856.5</v>
      </c>
      <c r="K141" s="41"/>
      <c r="L141" s="41" t="s">
        <v>3449</v>
      </c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>
      <c r="A142" t="s">
        <v>561</v>
      </c>
      <c r="B142" s="40">
        <v>42766</v>
      </c>
      <c r="C142" s="41" t="s">
        <v>562</v>
      </c>
      <c r="D142" s="41">
        <v>1</v>
      </c>
      <c r="E142" s="41" t="s">
        <v>563</v>
      </c>
      <c r="F142" s="41" t="s">
        <v>1395</v>
      </c>
      <c r="G142" s="19" t="s">
        <v>1452</v>
      </c>
      <c r="H142" s="19" t="s">
        <v>1453</v>
      </c>
      <c r="I142" s="43">
        <v>90389.19</v>
      </c>
      <c r="J142" s="41">
        <f t="shared" si="4"/>
        <v>564932.4375</v>
      </c>
      <c r="K142" s="41"/>
      <c r="L142" s="41" t="s">
        <v>3449</v>
      </c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>
      <c r="A143" t="s">
        <v>573</v>
      </c>
      <c r="B143" s="40">
        <v>42766</v>
      </c>
      <c r="C143" s="41" t="s">
        <v>574</v>
      </c>
      <c r="D143" s="41">
        <v>1</v>
      </c>
      <c r="E143" s="41" t="s">
        <v>575</v>
      </c>
      <c r="F143" s="41" t="s">
        <v>1395</v>
      </c>
      <c r="G143" s="19" t="s">
        <v>1452</v>
      </c>
      <c r="H143" s="19" t="s">
        <v>1453</v>
      </c>
      <c r="I143" s="43">
        <v>53396.44</v>
      </c>
      <c r="J143" s="41">
        <f t="shared" si="4"/>
        <v>333727.75</v>
      </c>
      <c r="K143" s="41"/>
      <c r="L143" s="41" t="s">
        <v>3449</v>
      </c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>
      <c r="A144" t="s">
        <v>576</v>
      </c>
      <c r="B144" s="40">
        <v>42766</v>
      </c>
      <c r="C144" s="41" t="s">
        <v>577</v>
      </c>
      <c r="D144" s="41">
        <v>1</v>
      </c>
      <c r="E144" s="41" t="s">
        <v>578</v>
      </c>
      <c r="F144" s="41" t="s">
        <v>1395</v>
      </c>
      <c r="G144" s="19" t="s">
        <v>1474</v>
      </c>
      <c r="H144" s="19" t="s">
        <v>204</v>
      </c>
      <c r="I144" s="43">
        <v>32689.25</v>
      </c>
      <c r="J144" s="41">
        <f t="shared" si="4"/>
        <v>204307.8125</v>
      </c>
      <c r="K144" s="41"/>
      <c r="L144" s="35" t="s">
        <v>3439</v>
      </c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>
      <c r="A145" t="s">
        <v>579</v>
      </c>
      <c r="B145" s="40">
        <v>42766</v>
      </c>
      <c r="C145" s="41" t="s">
        <v>580</v>
      </c>
      <c r="D145" s="41">
        <v>1</v>
      </c>
      <c r="E145" s="41" t="s">
        <v>581</v>
      </c>
      <c r="F145" s="41" t="s">
        <v>1395</v>
      </c>
      <c r="G145" s="19" t="s">
        <v>1452</v>
      </c>
      <c r="H145" s="19" t="s">
        <v>1453</v>
      </c>
      <c r="I145" s="43">
        <v>32829.279999999999</v>
      </c>
      <c r="J145" s="41">
        <f t="shared" si="4"/>
        <v>205183</v>
      </c>
      <c r="K145" s="41"/>
      <c r="L145" s="41" t="s">
        <v>3449</v>
      </c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>
      <c r="A146" t="s">
        <v>590</v>
      </c>
      <c r="B146" s="40">
        <v>42766</v>
      </c>
      <c r="C146" s="41" t="s">
        <v>591</v>
      </c>
      <c r="D146" s="41">
        <v>1</v>
      </c>
      <c r="E146" s="41" t="s">
        <v>592</v>
      </c>
      <c r="F146" s="41" t="s">
        <v>1395</v>
      </c>
      <c r="G146" s="19" t="s">
        <v>1452</v>
      </c>
      <c r="H146" s="19" t="s">
        <v>1453</v>
      </c>
      <c r="I146" s="43">
        <v>29257.040000000001</v>
      </c>
      <c r="J146" s="41">
        <f t="shared" si="4"/>
        <v>182856.5</v>
      </c>
      <c r="K146" s="41"/>
      <c r="L146" s="41" t="s">
        <v>3449</v>
      </c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>
      <c r="A147" t="s">
        <v>614</v>
      </c>
      <c r="B147" s="40">
        <v>42766</v>
      </c>
      <c r="C147" s="41" t="s">
        <v>615</v>
      </c>
      <c r="D147" s="41">
        <v>1</v>
      </c>
      <c r="E147" s="41" t="s">
        <v>616</v>
      </c>
      <c r="F147" s="41" t="s">
        <v>1395</v>
      </c>
      <c r="G147" s="19" t="s">
        <v>1452</v>
      </c>
      <c r="H147" s="19" t="s">
        <v>1453</v>
      </c>
      <c r="I147" s="43">
        <v>44360.1</v>
      </c>
      <c r="J147" s="41">
        <f t="shared" si="4"/>
        <v>277250.625</v>
      </c>
      <c r="K147" s="41"/>
      <c r="L147" s="41" t="s">
        <v>3449</v>
      </c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>
      <c r="A148" t="s">
        <v>617</v>
      </c>
      <c r="B148" s="40">
        <v>42766</v>
      </c>
      <c r="C148" s="41" t="s">
        <v>618</v>
      </c>
      <c r="D148" s="41">
        <v>1</v>
      </c>
      <c r="E148" s="41" t="s">
        <v>619</v>
      </c>
      <c r="F148" s="41" t="s">
        <v>1395</v>
      </c>
      <c r="G148" s="19" t="s">
        <v>1452</v>
      </c>
      <c r="H148" s="19" t="s">
        <v>1453</v>
      </c>
      <c r="I148" s="43">
        <v>44360.1</v>
      </c>
      <c r="J148" s="41">
        <f t="shared" si="4"/>
        <v>277250.625</v>
      </c>
      <c r="K148" s="41"/>
      <c r="L148" s="41" t="s">
        <v>3449</v>
      </c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>
      <c r="A149" t="s">
        <v>620</v>
      </c>
      <c r="B149" s="40">
        <v>42766</v>
      </c>
      <c r="C149" s="41" t="s">
        <v>621</v>
      </c>
      <c r="D149" s="41">
        <v>1</v>
      </c>
      <c r="E149" s="41" t="s">
        <v>622</v>
      </c>
      <c r="F149" s="41" t="s">
        <v>1395</v>
      </c>
      <c r="G149" s="19" t="s">
        <v>1452</v>
      </c>
      <c r="H149" s="19" t="s">
        <v>1453</v>
      </c>
      <c r="I149" s="43">
        <v>53716.44</v>
      </c>
      <c r="J149" s="41">
        <f t="shared" si="4"/>
        <v>335727.75</v>
      </c>
      <c r="K149" s="41"/>
      <c r="L149" s="41" t="s">
        <v>3449</v>
      </c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>
      <c r="A150" t="s">
        <v>623</v>
      </c>
      <c r="B150" s="40">
        <v>42766</v>
      </c>
      <c r="C150" s="41" t="s">
        <v>624</v>
      </c>
      <c r="D150" s="41">
        <v>1</v>
      </c>
      <c r="E150" s="41" t="s">
        <v>625</v>
      </c>
      <c r="F150" s="41" t="s">
        <v>1395</v>
      </c>
      <c r="G150" s="19" t="s">
        <v>1452</v>
      </c>
      <c r="H150" s="19" t="s">
        <v>1453</v>
      </c>
      <c r="I150" s="43">
        <v>53716.44</v>
      </c>
      <c r="J150" s="41">
        <f t="shared" si="4"/>
        <v>335727.75</v>
      </c>
      <c r="K150" s="41"/>
      <c r="L150" s="41" t="s">
        <v>3449</v>
      </c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>
      <c r="A151" t="s">
        <v>626</v>
      </c>
      <c r="B151" s="40">
        <v>42766</v>
      </c>
      <c r="C151" s="41" t="s">
        <v>627</v>
      </c>
      <c r="D151" s="41">
        <v>1</v>
      </c>
      <c r="E151" s="41" t="s">
        <v>628</v>
      </c>
      <c r="F151" s="41" t="s">
        <v>1395</v>
      </c>
      <c r="G151" s="19" t="s">
        <v>1452</v>
      </c>
      <c r="H151" s="19" t="s">
        <v>1453</v>
      </c>
      <c r="I151" s="43">
        <v>39565.69</v>
      </c>
      <c r="J151" s="41">
        <f t="shared" si="4"/>
        <v>247285.5625</v>
      </c>
      <c r="K151" s="41"/>
      <c r="L151" s="41" t="s">
        <v>3449</v>
      </c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>
      <c r="A152" t="s">
        <v>629</v>
      </c>
      <c r="B152" s="40">
        <v>42766</v>
      </c>
      <c r="C152" s="41" t="s">
        <v>630</v>
      </c>
      <c r="D152" s="41">
        <v>1</v>
      </c>
      <c r="E152" s="41" t="s">
        <v>631</v>
      </c>
      <c r="F152" s="41" t="s">
        <v>1395</v>
      </c>
      <c r="G152" s="19" t="s">
        <v>1452</v>
      </c>
      <c r="H152" s="19" t="s">
        <v>1453</v>
      </c>
      <c r="I152" s="43">
        <v>28623.94</v>
      </c>
      <c r="J152" s="41">
        <f t="shared" si="4"/>
        <v>178899.625</v>
      </c>
      <c r="K152" s="41"/>
      <c r="L152" s="41" t="s">
        <v>3449</v>
      </c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>
      <c r="A153" t="s">
        <v>632</v>
      </c>
      <c r="B153" s="40">
        <v>42766</v>
      </c>
      <c r="C153" s="41" t="s">
        <v>633</v>
      </c>
      <c r="D153" s="41">
        <v>1</v>
      </c>
      <c r="E153" s="41" t="s">
        <v>634</v>
      </c>
      <c r="F153" s="41" t="s">
        <v>1395</v>
      </c>
      <c r="G153" s="19" t="s">
        <v>1452</v>
      </c>
      <c r="H153" s="19" t="s">
        <v>1453</v>
      </c>
      <c r="I153" s="43">
        <v>28623.94</v>
      </c>
      <c r="J153" s="41">
        <f t="shared" si="4"/>
        <v>178899.625</v>
      </c>
      <c r="K153" s="41"/>
      <c r="L153" s="41" t="s">
        <v>3449</v>
      </c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>
      <c r="A154" t="s">
        <v>635</v>
      </c>
      <c r="B154" s="40">
        <v>42766</v>
      </c>
      <c r="C154" s="41" t="s">
        <v>636</v>
      </c>
      <c r="D154" s="41">
        <v>1</v>
      </c>
      <c r="E154" s="41" t="s">
        <v>637</v>
      </c>
      <c r="F154" s="41" t="s">
        <v>1395</v>
      </c>
      <c r="G154" s="19" t="s">
        <v>1452</v>
      </c>
      <c r="H154" s="19" t="s">
        <v>1453</v>
      </c>
      <c r="I154" s="43">
        <v>28623.94</v>
      </c>
      <c r="J154" s="41">
        <f t="shared" si="4"/>
        <v>178899.625</v>
      </c>
      <c r="K154" s="41"/>
      <c r="L154" s="41" t="s">
        <v>3449</v>
      </c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>
      <c r="A155" t="s">
        <v>638</v>
      </c>
      <c r="B155" s="40">
        <v>42766</v>
      </c>
      <c r="C155" s="41" t="s">
        <v>639</v>
      </c>
      <c r="D155" s="41">
        <v>1</v>
      </c>
      <c r="E155" s="41" t="s">
        <v>640</v>
      </c>
      <c r="F155" s="41" t="s">
        <v>1395</v>
      </c>
      <c r="G155" s="19" t="s">
        <v>1452</v>
      </c>
      <c r="H155" s="19" t="s">
        <v>1453</v>
      </c>
      <c r="I155" s="43">
        <v>28623.94</v>
      </c>
      <c r="J155" s="41">
        <f t="shared" si="4"/>
        <v>178899.625</v>
      </c>
      <c r="K155" s="41"/>
      <c r="L155" s="41" t="s">
        <v>3449</v>
      </c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>
      <c r="A156" t="s">
        <v>641</v>
      </c>
      <c r="B156" s="40">
        <v>42766</v>
      </c>
      <c r="C156" s="41" t="s">
        <v>642</v>
      </c>
      <c r="D156" s="41">
        <v>1</v>
      </c>
      <c r="E156" s="41" t="s">
        <v>643</v>
      </c>
      <c r="F156" s="41" t="s">
        <v>1395</v>
      </c>
      <c r="G156" s="19" t="s">
        <v>1452</v>
      </c>
      <c r="H156" s="19" t="s">
        <v>1453</v>
      </c>
      <c r="I156" s="43">
        <v>29257.040000000001</v>
      </c>
      <c r="J156" s="41">
        <f t="shared" si="4"/>
        <v>182856.5</v>
      </c>
      <c r="K156" s="41"/>
      <c r="L156" s="41" t="s">
        <v>3449</v>
      </c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>
      <c r="A157" t="s">
        <v>644</v>
      </c>
      <c r="B157" s="40">
        <v>42766</v>
      </c>
      <c r="C157" s="41" t="s">
        <v>645</v>
      </c>
      <c r="D157" s="41">
        <v>1</v>
      </c>
      <c r="E157" s="41" t="s">
        <v>646</v>
      </c>
      <c r="F157" s="41" t="s">
        <v>1395</v>
      </c>
      <c r="G157" s="19" t="s">
        <v>1452</v>
      </c>
      <c r="H157" s="19" t="s">
        <v>1453</v>
      </c>
      <c r="I157" s="43">
        <v>52163.29</v>
      </c>
      <c r="J157" s="41">
        <f t="shared" si="4"/>
        <v>326020.5625</v>
      </c>
      <c r="K157" s="41"/>
      <c r="L157" s="41" t="s">
        <v>3449</v>
      </c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>
      <c r="A158" t="s">
        <v>647</v>
      </c>
      <c r="B158" s="40">
        <v>42766</v>
      </c>
      <c r="C158" s="41" t="s">
        <v>648</v>
      </c>
      <c r="D158" s="41">
        <v>1</v>
      </c>
      <c r="E158" s="41" t="s">
        <v>649</v>
      </c>
      <c r="F158" s="41" t="s">
        <v>1395</v>
      </c>
      <c r="G158" s="19" t="s">
        <v>1452</v>
      </c>
      <c r="H158" s="19" t="s">
        <v>1453</v>
      </c>
      <c r="I158" s="43">
        <v>29257.040000000001</v>
      </c>
      <c r="J158" s="41">
        <f t="shared" si="4"/>
        <v>182856.5</v>
      </c>
      <c r="K158" s="41"/>
      <c r="L158" s="41" t="s">
        <v>3449</v>
      </c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>
      <c r="A159" t="s">
        <v>650</v>
      </c>
      <c r="B159" s="40">
        <v>42766</v>
      </c>
      <c r="C159" s="41" t="s">
        <v>651</v>
      </c>
      <c r="D159" s="41">
        <v>1</v>
      </c>
      <c r="E159" s="41" t="s">
        <v>652</v>
      </c>
      <c r="F159" s="41" t="s">
        <v>1395</v>
      </c>
      <c r="G159" s="19" t="s">
        <v>1452</v>
      </c>
      <c r="H159" s="19" t="s">
        <v>1453</v>
      </c>
      <c r="I159" s="43">
        <v>29257.040000000001</v>
      </c>
      <c r="J159" s="41">
        <f t="shared" si="4"/>
        <v>182856.5</v>
      </c>
      <c r="K159" s="41"/>
      <c r="L159" s="41" t="s">
        <v>3449</v>
      </c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>
      <c r="A160" t="s">
        <v>653</v>
      </c>
      <c r="B160" s="40">
        <v>42766</v>
      </c>
      <c r="C160" s="41" t="s">
        <v>654</v>
      </c>
      <c r="D160" s="41">
        <v>1</v>
      </c>
      <c r="E160" s="41" t="s">
        <v>655</v>
      </c>
      <c r="F160" s="41" t="s">
        <v>1395</v>
      </c>
      <c r="G160" s="19" t="s">
        <v>1452</v>
      </c>
      <c r="H160" s="19" t="s">
        <v>1453</v>
      </c>
      <c r="I160" s="43">
        <v>44360.1</v>
      </c>
      <c r="J160" s="41">
        <f t="shared" si="4"/>
        <v>277250.625</v>
      </c>
      <c r="K160" s="41"/>
      <c r="L160" s="41" t="s">
        <v>3449</v>
      </c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>
      <c r="A161" t="s">
        <v>656</v>
      </c>
      <c r="B161" s="40">
        <v>42766</v>
      </c>
      <c r="C161" s="41" t="s">
        <v>657</v>
      </c>
      <c r="D161" s="41">
        <v>1</v>
      </c>
      <c r="E161" s="41" t="s">
        <v>658</v>
      </c>
      <c r="F161" s="41" t="s">
        <v>1395</v>
      </c>
      <c r="G161" s="19" t="s">
        <v>1452</v>
      </c>
      <c r="H161" s="19" t="s">
        <v>1453</v>
      </c>
      <c r="I161" s="43">
        <v>44360.1</v>
      </c>
      <c r="J161" s="41">
        <f t="shared" si="4"/>
        <v>277250.625</v>
      </c>
      <c r="K161" s="41"/>
      <c r="L161" s="41" t="s">
        <v>3449</v>
      </c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>
      <c r="A162" t="s">
        <v>659</v>
      </c>
      <c r="B162" s="40">
        <v>42766</v>
      </c>
      <c r="C162" s="41" t="s">
        <v>660</v>
      </c>
      <c r="D162" s="41">
        <v>1</v>
      </c>
      <c r="E162" s="41" t="s">
        <v>661</v>
      </c>
      <c r="F162" s="41" t="s">
        <v>1395</v>
      </c>
      <c r="G162" s="19" t="s">
        <v>1452</v>
      </c>
      <c r="H162" s="19" t="s">
        <v>1453</v>
      </c>
      <c r="I162" s="43">
        <v>44360.1</v>
      </c>
      <c r="J162" s="41">
        <f t="shared" si="4"/>
        <v>277250.625</v>
      </c>
      <c r="K162" s="41"/>
      <c r="L162" s="41" t="s">
        <v>3449</v>
      </c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>
      <c r="A163" t="s">
        <v>662</v>
      </c>
      <c r="B163" s="40">
        <v>42766</v>
      </c>
      <c r="C163" s="41" t="s">
        <v>663</v>
      </c>
      <c r="D163" s="41">
        <v>1</v>
      </c>
      <c r="E163" s="41" t="s">
        <v>664</v>
      </c>
      <c r="F163" s="41" t="s">
        <v>1395</v>
      </c>
      <c r="G163" s="19" t="s">
        <v>1452</v>
      </c>
      <c r="H163" s="19" t="s">
        <v>1453</v>
      </c>
      <c r="I163" s="43">
        <v>44360.1</v>
      </c>
      <c r="J163" s="41">
        <f t="shared" si="4"/>
        <v>277250.625</v>
      </c>
      <c r="K163" s="41"/>
      <c r="L163" s="41" t="s">
        <v>3449</v>
      </c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>
      <c r="A164" t="s">
        <v>665</v>
      </c>
      <c r="B164" s="40">
        <v>42766</v>
      </c>
      <c r="C164" s="41" t="s">
        <v>666</v>
      </c>
      <c r="D164" s="41">
        <v>1</v>
      </c>
      <c r="E164" s="41" t="s">
        <v>667</v>
      </c>
      <c r="F164" s="41" t="s">
        <v>1395</v>
      </c>
      <c r="G164" s="19" t="s">
        <v>1452</v>
      </c>
      <c r="H164" s="19" t="s">
        <v>1453</v>
      </c>
      <c r="I164" s="43">
        <v>32829.279999999999</v>
      </c>
      <c r="J164" s="41">
        <f t="shared" si="4"/>
        <v>205183</v>
      </c>
      <c r="K164" s="41"/>
      <c r="L164" s="41" t="s">
        <v>3449</v>
      </c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>
      <c r="A165" t="s">
        <v>668</v>
      </c>
      <c r="B165" s="40">
        <v>42766</v>
      </c>
      <c r="C165" s="41" t="s">
        <v>669</v>
      </c>
      <c r="D165" s="41">
        <v>1</v>
      </c>
      <c r="E165" s="41" t="s">
        <v>670</v>
      </c>
      <c r="F165" s="41" t="s">
        <v>1395</v>
      </c>
      <c r="G165" s="19" t="s">
        <v>1452</v>
      </c>
      <c r="H165" s="19" t="s">
        <v>1453</v>
      </c>
      <c r="I165" s="43">
        <v>32829.279999999999</v>
      </c>
      <c r="J165" s="41">
        <f t="shared" si="4"/>
        <v>205183</v>
      </c>
      <c r="K165" s="41"/>
      <c r="L165" s="41" t="s">
        <v>3449</v>
      </c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>
      <c r="A166" t="s">
        <v>671</v>
      </c>
      <c r="B166" s="40">
        <v>42766</v>
      </c>
      <c r="C166" s="41" t="s">
        <v>672</v>
      </c>
      <c r="D166" s="41">
        <v>1</v>
      </c>
      <c r="E166" s="41" t="s">
        <v>673</v>
      </c>
      <c r="F166" s="41" t="s">
        <v>1395</v>
      </c>
      <c r="G166" s="19" t="s">
        <v>1452</v>
      </c>
      <c r="H166" s="19" t="s">
        <v>1453</v>
      </c>
      <c r="I166" s="43">
        <v>40868.300000000003</v>
      </c>
      <c r="J166" s="41">
        <f t="shared" si="4"/>
        <v>255426.875</v>
      </c>
      <c r="K166" s="41"/>
      <c r="L166" s="41" t="s">
        <v>3449</v>
      </c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>
      <c r="A167" t="s">
        <v>674</v>
      </c>
      <c r="B167" s="40">
        <v>42766</v>
      </c>
      <c r="C167" s="41" t="s">
        <v>675</v>
      </c>
      <c r="D167" s="41">
        <v>1</v>
      </c>
      <c r="E167" s="41" t="s">
        <v>676</v>
      </c>
      <c r="F167" s="41" t="s">
        <v>1395</v>
      </c>
      <c r="G167" s="19" t="s">
        <v>1452</v>
      </c>
      <c r="H167" s="19" t="s">
        <v>1453</v>
      </c>
      <c r="I167" s="43">
        <v>40868.300000000003</v>
      </c>
      <c r="J167" s="41">
        <f t="shared" ref="J167:J182" si="5">+I167/0.16</f>
        <v>255426.875</v>
      </c>
      <c r="K167" s="41"/>
      <c r="L167" s="41" t="s">
        <v>3449</v>
      </c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>
      <c r="A168" t="s">
        <v>677</v>
      </c>
      <c r="B168" s="40">
        <v>42766</v>
      </c>
      <c r="C168" s="41" t="s">
        <v>678</v>
      </c>
      <c r="D168" s="41">
        <v>1</v>
      </c>
      <c r="E168" s="41" t="s">
        <v>679</v>
      </c>
      <c r="F168" s="41" t="s">
        <v>1395</v>
      </c>
      <c r="G168" s="19" t="s">
        <v>1452</v>
      </c>
      <c r="H168" s="19" t="s">
        <v>1453</v>
      </c>
      <c r="I168" s="43">
        <v>40868.300000000003</v>
      </c>
      <c r="J168" s="41">
        <f t="shared" si="5"/>
        <v>255426.875</v>
      </c>
      <c r="K168" s="41"/>
      <c r="L168" s="41" t="s">
        <v>3449</v>
      </c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>
      <c r="A169" t="s">
        <v>680</v>
      </c>
      <c r="B169" s="40">
        <v>42766</v>
      </c>
      <c r="C169" s="41" t="s">
        <v>681</v>
      </c>
      <c r="D169" s="41">
        <v>1</v>
      </c>
      <c r="E169" s="41" t="s">
        <v>682</v>
      </c>
      <c r="F169" s="41" t="s">
        <v>1395</v>
      </c>
      <c r="G169" s="19" t="s">
        <v>1452</v>
      </c>
      <c r="H169" s="19" t="s">
        <v>1453</v>
      </c>
      <c r="I169" s="43">
        <v>40868.300000000003</v>
      </c>
      <c r="J169" s="41">
        <f t="shared" si="5"/>
        <v>255426.875</v>
      </c>
      <c r="K169" s="41"/>
      <c r="L169" s="41" t="s">
        <v>3449</v>
      </c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>
      <c r="A170" t="s">
        <v>683</v>
      </c>
      <c r="B170" s="40">
        <v>42766</v>
      </c>
      <c r="C170" s="41" t="s">
        <v>684</v>
      </c>
      <c r="D170" s="41">
        <v>1</v>
      </c>
      <c r="E170" s="41" t="s">
        <v>685</v>
      </c>
      <c r="F170" s="41" t="s">
        <v>1395</v>
      </c>
      <c r="G170" s="19" t="s">
        <v>1452</v>
      </c>
      <c r="H170" s="19" t="s">
        <v>1453</v>
      </c>
      <c r="I170" s="43">
        <v>40868.300000000003</v>
      </c>
      <c r="J170" s="41">
        <f t="shared" si="5"/>
        <v>255426.875</v>
      </c>
      <c r="K170" s="41"/>
      <c r="L170" s="41" t="s">
        <v>3449</v>
      </c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>
      <c r="A171" t="s">
        <v>686</v>
      </c>
      <c r="B171" s="40">
        <v>42766</v>
      </c>
      <c r="C171" s="41" t="s">
        <v>687</v>
      </c>
      <c r="D171" s="41">
        <v>1</v>
      </c>
      <c r="E171" s="41" t="s">
        <v>688</v>
      </c>
      <c r="F171" s="41" t="s">
        <v>1395</v>
      </c>
      <c r="G171" s="19" t="s">
        <v>1452</v>
      </c>
      <c r="H171" s="19" t="s">
        <v>1453</v>
      </c>
      <c r="I171" s="43">
        <v>40868.300000000003</v>
      </c>
      <c r="J171" s="41">
        <f t="shared" si="5"/>
        <v>255426.875</v>
      </c>
      <c r="K171" s="41"/>
      <c r="L171" s="41" t="s">
        <v>3449</v>
      </c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>
      <c r="A172" t="s">
        <v>689</v>
      </c>
      <c r="B172" s="40">
        <v>42766</v>
      </c>
      <c r="C172" s="41" t="s">
        <v>690</v>
      </c>
      <c r="D172" s="41">
        <v>1</v>
      </c>
      <c r="E172" s="41" t="s">
        <v>691</v>
      </c>
      <c r="F172" s="41" t="s">
        <v>1395</v>
      </c>
      <c r="G172" s="19" t="s">
        <v>1452</v>
      </c>
      <c r="H172" s="19" t="s">
        <v>1453</v>
      </c>
      <c r="I172" s="43">
        <v>40868.300000000003</v>
      </c>
      <c r="J172" s="41">
        <f t="shared" si="5"/>
        <v>255426.875</v>
      </c>
      <c r="K172" s="41"/>
      <c r="L172" s="41" t="s">
        <v>3449</v>
      </c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>
      <c r="A173" t="s">
        <v>692</v>
      </c>
      <c r="B173" s="40">
        <v>42766</v>
      </c>
      <c r="C173" s="41" t="s">
        <v>693</v>
      </c>
      <c r="D173" s="41">
        <v>1</v>
      </c>
      <c r="E173" s="41" t="s">
        <v>694</v>
      </c>
      <c r="F173" s="41" t="s">
        <v>1395</v>
      </c>
      <c r="G173" s="19" t="s">
        <v>1452</v>
      </c>
      <c r="H173" s="19" t="s">
        <v>1453</v>
      </c>
      <c r="I173" s="43">
        <v>40868.300000000003</v>
      </c>
      <c r="J173" s="41">
        <f t="shared" si="5"/>
        <v>255426.875</v>
      </c>
      <c r="K173" s="41"/>
      <c r="L173" s="41" t="s">
        <v>3449</v>
      </c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>
      <c r="A174" t="s">
        <v>695</v>
      </c>
      <c r="B174" s="40">
        <v>42766</v>
      </c>
      <c r="C174" s="41" t="s">
        <v>696</v>
      </c>
      <c r="D174" s="41">
        <v>1</v>
      </c>
      <c r="E174" s="41" t="s">
        <v>697</v>
      </c>
      <c r="F174" s="41" t="s">
        <v>1395</v>
      </c>
      <c r="G174" s="19" t="s">
        <v>1452</v>
      </c>
      <c r="H174" s="19" t="s">
        <v>1453</v>
      </c>
      <c r="I174" s="43">
        <v>42347.040000000001</v>
      </c>
      <c r="J174" s="41">
        <f t="shared" si="5"/>
        <v>264669</v>
      </c>
      <c r="K174" s="41"/>
      <c r="L174" s="41" t="s">
        <v>3449</v>
      </c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>
      <c r="A175" t="s">
        <v>698</v>
      </c>
      <c r="B175" s="40">
        <v>42766</v>
      </c>
      <c r="C175" s="41" t="s">
        <v>699</v>
      </c>
      <c r="D175" s="41">
        <v>1</v>
      </c>
      <c r="E175" s="41" t="s">
        <v>700</v>
      </c>
      <c r="F175" s="41" t="s">
        <v>1395</v>
      </c>
      <c r="G175" s="19" t="s">
        <v>1452</v>
      </c>
      <c r="H175" s="19" t="s">
        <v>1453</v>
      </c>
      <c r="I175" s="43">
        <v>36876.120000000003</v>
      </c>
      <c r="J175" s="41">
        <f t="shared" si="5"/>
        <v>230475.75</v>
      </c>
      <c r="K175" s="41"/>
      <c r="L175" s="41" t="s">
        <v>3449</v>
      </c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>
      <c r="A176" t="s">
        <v>701</v>
      </c>
      <c r="B176" s="40">
        <v>42766</v>
      </c>
      <c r="C176" s="41" t="s">
        <v>702</v>
      </c>
      <c r="D176" s="41">
        <v>1</v>
      </c>
      <c r="E176" s="41" t="s">
        <v>703</v>
      </c>
      <c r="F176" s="41" t="s">
        <v>1395</v>
      </c>
      <c r="G176" s="19" t="s">
        <v>1452</v>
      </c>
      <c r="H176" s="19" t="s">
        <v>1453</v>
      </c>
      <c r="I176" s="43">
        <v>36876.120000000003</v>
      </c>
      <c r="J176" s="41">
        <f t="shared" si="5"/>
        <v>230475.75</v>
      </c>
      <c r="K176" s="41"/>
      <c r="L176" s="41" t="s">
        <v>3449</v>
      </c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>
      <c r="A177" t="s">
        <v>704</v>
      </c>
      <c r="B177" s="40">
        <v>42766</v>
      </c>
      <c r="C177" s="41" t="s">
        <v>705</v>
      </c>
      <c r="D177" s="41">
        <v>1</v>
      </c>
      <c r="E177" s="41" t="s">
        <v>706</v>
      </c>
      <c r="F177" s="41" t="s">
        <v>1395</v>
      </c>
      <c r="G177" s="19" t="s">
        <v>1452</v>
      </c>
      <c r="H177" s="19" t="s">
        <v>1453</v>
      </c>
      <c r="I177" s="43">
        <v>36876.120000000003</v>
      </c>
      <c r="J177" s="41">
        <f t="shared" si="5"/>
        <v>230475.75</v>
      </c>
      <c r="K177" s="41"/>
      <c r="L177" s="41" t="s">
        <v>3449</v>
      </c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>
      <c r="A178" t="s">
        <v>707</v>
      </c>
      <c r="B178" s="40">
        <v>42766</v>
      </c>
      <c r="C178" s="41" t="s">
        <v>708</v>
      </c>
      <c r="D178" s="41">
        <v>1</v>
      </c>
      <c r="E178" s="41" t="s">
        <v>709</v>
      </c>
      <c r="F178" s="41" t="s">
        <v>1395</v>
      </c>
      <c r="G178" s="19" t="s">
        <v>1452</v>
      </c>
      <c r="H178" s="19" t="s">
        <v>1453</v>
      </c>
      <c r="I178" s="43">
        <v>36876.120000000003</v>
      </c>
      <c r="J178" s="41">
        <f t="shared" si="5"/>
        <v>230475.75</v>
      </c>
      <c r="K178" s="41"/>
      <c r="L178" s="41" t="s">
        <v>3449</v>
      </c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>
      <c r="A179" t="s">
        <v>710</v>
      </c>
      <c r="B179" s="40">
        <v>42766</v>
      </c>
      <c r="C179" s="41" t="s">
        <v>711</v>
      </c>
      <c r="D179" s="41">
        <v>1</v>
      </c>
      <c r="E179" s="41" t="s">
        <v>712</v>
      </c>
      <c r="F179" s="41" t="s">
        <v>1395</v>
      </c>
      <c r="G179" s="19" t="s">
        <v>1452</v>
      </c>
      <c r="H179" s="19" t="s">
        <v>1453</v>
      </c>
      <c r="I179" s="43">
        <v>46259.64</v>
      </c>
      <c r="J179" s="41">
        <f t="shared" si="5"/>
        <v>289122.75</v>
      </c>
      <c r="K179" s="41"/>
      <c r="L179" s="41" t="s">
        <v>3449</v>
      </c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>
      <c r="A180" t="s">
        <v>713</v>
      </c>
      <c r="B180" s="40">
        <v>42766</v>
      </c>
      <c r="C180" s="41" t="s">
        <v>714</v>
      </c>
      <c r="D180" s="41">
        <v>1</v>
      </c>
      <c r="E180" s="41" t="s">
        <v>715</v>
      </c>
      <c r="F180" s="41" t="s">
        <v>1395</v>
      </c>
      <c r="G180" s="19" t="s">
        <v>1452</v>
      </c>
      <c r="H180" s="19" t="s">
        <v>1453</v>
      </c>
      <c r="I180" s="43">
        <v>43055.21</v>
      </c>
      <c r="J180" s="41">
        <f t="shared" si="5"/>
        <v>269095.0625</v>
      </c>
      <c r="K180" s="41"/>
      <c r="L180" s="41" t="s">
        <v>3449</v>
      </c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>
      <c r="A181" t="s">
        <v>50</v>
      </c>
      <c r="B181" s="40">
        <v>42738</v>
      </c>
      <c r="C181" s="41" t="s">
        <v>49</v>
      </c>
      <c r="D181" s="41">
        <v>1</v>
      </c>
      <c r="E181" s="41" t="s">
        <v>51</v>
      </c>
      <c r="F181" s="41" t="s">
        <v>1395</v>
      </c>
      <c r="G181" s="19" t="s">
        <v>1475</v>
      </c>
      <c r="H181" s="19" t="s">
        <v>1476</v>
      </c>
      <c r="I181" s="43">
        <v>48989.66</v>
      </c>
      <c r="J181" s="41">
        <f t="shared" si="5"/>
        <v>306185.375</v>
      </c>
      <c r="K181" s="41"/>
      <c r="L181" s="35" t="s">
        <v>3441</v>
      </c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>
      <c r="A182" t="s">
        <v>266</v>
      </c>
      <c r="B182" s="40">
        <v>42755</v>
      </c>
      <c r="C182" s="41" t="s">
        <v>267</v>
      </c>
      <c r="D182" s="41">
        <v>1</v>
      </c>
      <c r="E182" s="41" t="s">
        <v>268</v>
      </c>
      <c r="F182" s="41" t="s">
        <v>1395</v>
      </c>
      <c r="G182" s="19" t="s">
        <v>1458</v>
      </c>
      <c r="H182" s="19" t="s">
        <v>1459</v>
      </c>
      <c r="I182" s="43">
        <v>23900.95</v>
      </c>
      <c r="J182" s="41">
        <f t="shared" si="5"/>
        <v>149380.9375</v>
      </c>
      <c r="K182" s="41"/>
      <c r="L182" s="35" t="s">
        <v>3431</v>
      </c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>
      <c r="A183" t="s">
        <v>1062</v>
      </c>
      <c r="B183" s="40">
        <v>42740</v>
      </c>
      <c r="C183" s="41" t="s">
        <v>1063</v>
      </c>
      <c r="D183" s="41">
        <v>1</v>
      </c>
      <c r="E183" s="41" t="s">
        <v>1064</v>
      </c>
      <c r="F183" s="41" t="s">
        <v>1401</v>
      </c>
      <c r="G183" s="41" t="s">
        <v>1404</v>
      </c>
      <c r="H183" s="41" t="s">
        <v>1065</v>
      </c>
      <c r="I183" s="43">
        <v>4188.6099999999997</v>
      </c>
      <c r="J183" s="41">
        <f t="shared" ref="J183:J201" si="6">+I183/0.16</f>
        <v>26178.812499999996</v>
      </c>
      <c r="K183" s="41"/>
      <c r="L183" s="35" t="s">
        <v>2920</v>
      </c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>
      <c r="A184" t="s">
        <v>1085</v>
      </c>
      <c r="B184" s="40">
        <v>42747</v>
      </c>
      <c r="C184" s="41" t="s">
        <v>1086</v>
      </c>
      <c r="D184" s="41">
        <v>1</v>
      </c>
      <c r="E184" s="41" t="s">
        <v>1087</v>
      </c>
      <c r="F184" s="41" t="s">
        <v>1401</v>
      </c>
      <c r="G184" s="41" t="s">
        <v>1405</v>
      </c>
      <c r="H184" s="19" t="s">
        <v>2921</v>
      </c>
      <c r="I184" s="41">
        <v>137.68</v>
      </c>
      <c r="J184" s="41">
        <f t="shared" si="6"/>
        <v>860.5</v>
      </c>
      <c r="K184" s="41"/>
      <c r="L184" s="19" t="s">
        <v>3936</v>
      </c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>
      <c r="A185" t="s">
        <v>1088</v>
      </c>
      <c r="B185" s="40">
        <v>42747</v>
      </c>
      <c r="C185" s="41" t="s">
        <v>1089</v>
      </c>
      <c r="D185" s="41">
        <v>1</v>
      </c>
      <c r="E185" s="41" t="s">
        <v>1090</v>
      </c>
      <c r="F185" s="41" t="s">
        <v>1401</v>
      </c>
      <c r="G185" s="41" t="s">
        <v>1406</v>
      </c>
      <c r="H185" s="41" t="s">
        <v>1091</v>
      </c>
      <c r="I185" s="43">
        <v>1619.97</v>
      </c>
      <c r="J185" s="41">
        <f t="shared" si="6"/>
        <v>10124.8125</v>
      </c>
      <c r="K185" s="41"/>
      <c r="L185" s="19" t="s">
        <v>2922</v>
      </c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>
      <c r="A186" t="s">
        <v>1092</v>
      </c>
      <c r="B186" s="40">
        <v>42747</v>
      </c>
      <c r="C186" s="41" t="s">
        <v>1093</v>
      </c>
      <c r="D186" s="41">
        <v>1</v>
      </c>
      <c r="E186" s="41" t="s">
        <v>1094</v>
      </c>
      <c r="F186" s="41" t="s">
        <v>1401</v>
      </c>
      <c r="G186" s="41" t="s">
        <v>1406</v>
      </c>
      <c r="H186" s="41" t="s">
        <v>1091</v>
      </c>
      <c r="I186" s="43">
        <v>1031.2</v>
      </c>
      <c r="J186" s="41">
        <f t="shared" si="6"/>
        <v>6445</v>
      </c>
      <c r="K186" s="41"/>
      <c r="L186" s="19" t="s">
        <v>2923</v>
      </c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>
      <c r="A187" t="s">
        <v>1095</v>
      </c>
      <c r="B187" s="40">
        <v>42747</v>
      </c>
      <c r="C187" s="41" t="s">
        <v>1096</v>
      </c>
      <c r="D187" s="41">
        <v>1</v>
      </c>
      <c r="E187" s="41" t="s">
        <v>1097</v>
      </c>
      <c r="F187" s="41" t="s">
        <v>1401</v>
      </c>
      <c r="G187" s="41" t="s">
        <v>1407</v>
      </c>
      <c r="H187" s="41" t="s">
        <v>1061</v>
      </c>
      <c r="I187" s="41">
        <v>890.71</v>
      </c>
      <c r="J187" s="41">
        <f t="shared" si="6"/>
        <v>5566.9375</v>
      </c>
      <c r="K187" s="41"/>
      <c r="L187" s="41" t="s">
        <v>3450</v>
      </c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>
      <c r="A188" t="s">
        <v>1179</v>
      </c>
      <c r="B188" s="40">
        <v>42751</v>
      </c>
      <c r="C188" s="41" t="s">
        <v>1180</v>
      </c>
      <c r="D188" s="41">
        <v>1</v>
      </c>
      <c r="E188" s="41" t="s">
        <v>1181</v>
      </c>
      <c r="F188" s="41" t="s">
        <v>1401</v>
      </c>
      <c r="G188" s="19" t="s">
        <v>2925</v>
      </c>
      <c r="H188" s="41" t="s">
        <v>1182</v>
      </c>
      <c r="I188" s="43">
        <v>21428.57</v>
      </c>
      <c r="J188" s="41">
        <f t="shared" si="6"/>
        <v>133928.5625</v>
      </c>
      <c r="K188" s="41">
        <v>14285.71</v>
      </c>
      <c r="L188" s="35" t="s">
        <v>2926</v>
      </c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>
      <c r="A189" t="s">
        <v>1183</v>
      </c>
      <c r="B189" s="40">
        <v>42751</v>
      </c>
      <c r="C189" s="41" t="s">
        <v>1184</v>
      </c>
      <c r="D189" s="41">
        <v>1</v>
      </c>
      <c r="E189" s="41" t="s">
        <v>1185</v>
      </c>
      <c r="F189" s="41" t="s">
        <v>1401</v>
      </c>
      <c r="G189" s="19" t="s">
        <v>1408</v>
      </c>
      <c r="H189" s="41" t="s">
        <v>1186</v>
      </c>
      <c r="I189" s="43">
        <v>21428.57</v>
      </c>
      <c r="J189" s="41">
        <f t="shared" si="6"/>
        <v>133928.5625</v>
      </c>
      <c r="K189" s="41">
        <v>14285.71</v>
      </c>
      <c r="L189" s="19" t="s">
        <v>2924</v>
      </c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>
      <c r="A190" t="s">
        <v>1324</v>
      </c>
      <c r="B190" s="40">
        <v>42762</v>
      </c>
      <c r="C190" s="41" t="s">
        <v>1325</v>
      </c>
      <c r="D190" s="41">
        <v>1</v>
      </c>
      <c r="E190" s="41" t="s">
        <v>1326</v>
      </c>
      <c r="F190" s="41" t="s">
        <v>1401</v>
      </c>
      <c r="G190" s="41" t="s">
        <v>1407</v>
      </c>
      <c r="H190" s="41" t="s">
        <v>1061</v>
      </c>
      <c r="I190" s="43">
        <v>1040</v>
      </c>
      <c r="J190" s="41">
        <f t="shared" si="6"/>
        <v>6500</v>
      </c>
      <c r="K190" s="41"/>
      <c r="L190" s="41" t="s">
        <v>3450</v>
      </c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>
      <c r="A191" t="s">
        <v>1327</v>
      </c>
      <c r="B191" s="40">
        <v>42762</v>
      </c>
      <c r="C191" s="41" t="s">
        <v>1328</v>
      </c>
      <c r="D191" s="41">
        <v>1</v>
      </c>
      <c r="E191" s="41" t="s">
        <v>1329</v>
      </c>
      <c r="F191" s="41" t="s">
        <v>1401</v>
      </c>
      <c r="G191" s="41" t="s">
        <v>1407</v>
      </c>
      <c r="H191" s="41" t="s">
        <v>1061</v>
      </c>
      <c r="I191" s="43">
        <v>2857.68</v>
      </c>
      <c r="J191" s="41">
        <f t="shared" si="6"/>
        <v>17860.5</v>
      </c>
      <c r="K191" s="41"/>
      <c r="L191" s="41" t="s">
        <v>3450</v>
      </c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>
      <c r="A192" t="s">
        <v>1318</v>
      </c>
      <c r="B192" s="40">
        <v>42762</v>
      </c>
      <c r="C192" s="41" t="s">
        <v>1319</v>
      </c>
      <c r="D192" s="41">
        <v>1</v>
      </c>
      <c r="E192" s="41" t="s">
        <v>1320</v>
      </c>
      <c r="F192" s="41" t="s">
        <v>1401</v>
      </c>
      <c r="G192" s="41" t="s">
        <v>1410</v>
      </c>
      <c r="H192" s="41" t="s">
        <v>1076</v>
      </c>
      <c r="I192" s="41">
        <v>852</v>
      </c>
      <c r="J192" s="41">
        <f t="shared" si="6"/>
        <v>5325</v>
      </c>
      <c r="K192" s="41"/>
      <c r="L192" s="35" t="s">
        <v>2927</v>
      </c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>
      <c r="A193" t="s">
        <v>716</v>
      </c>
      <c r="B193" s="40">
        <v>42766</v>
      </c>
      <c r="C193" s="41" t="s">
        <v>717</v>
      </c>
      <c r="D193" s="41">
        <v>1</v>
      </c>
      <c r="E193" s="41" t="s">
        <v>718</v>
      </c>
      <c r="F193" s="41" t="s">
        <v>1396</v>
      </c>
      <c r="G193" s="36" t="s">
        <v>1497</v>
      </c>
      <c r="H193" s="36" t="s">
        <v>1498</v>
      </c>
      <c r="I193" s="41">
        <v>957.85</v>
      </c>
      <c r="J193" s="41">
        <f t="shared" si="6"/>
        <v>5986.5625</v>
      </c>
      <c r="K193" s="41"/>
      <c r="L193" s="41" t="s">
        <v>3490</v>
      </c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>
      <c r="A194" t="s">
        <v>722</v>
      </c>
      <c r="B194" s="40">
        <v>42766</v>
      </c>
      <c r="C194" s="41" t="s">
        <v>723</v>
      </c>
      <c r="D194" s="41">
        <v>1</v>
      </c>
      <c r="E194" s="41" t="s">
        <v>724</v>
      </c>
      <c r="F194" s="41" t="s">
        <v>1396</v>
      </c>
      <c r="G194" s="44" t="s">
        <v>1528</v>
      </c>
      <c r="H194" s="38" t="s">
        <v>1529</v>
      </c>
      <c r="I194" s="41">
        <v>17.920000000000002</v>
      </c>
      <c r="J194" s="41">
        <f t="shared" si="6"/>
        <v>112.00000000000001</v>
      </c>
      <c r="K194" s="41"/>
      <c r="L194" s="41" t="s">
        <v>3490</v>
      </c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>
      <c r="A195" t="s">
        <v>719</v>
      </c>
      <c r="B195" s="40">
        <v>42766</v>
      </c>
      <c r="C195" s="41" t="s">
        <v>720</v>
      </c>
      <c r="D195" s="41">
        <v>1</v>
      </c>
      <c r="E195" s="41" t="s">
        <v>721</v>
      </c>
      <c r="F195" s="41" t="s">
        <v>1396</v>
      </c>
      <c r="G195" s="36" t="s">
        <v>1495</v>
      </c>
      <c r="H195" s="36" t="s">
        <v>1496</v>
      </c>
      <c r="I195" s="41">
        <v>293.91000000000003</v>
      </c>
      <c r="J195" s="41">
        <f t="shared" si="6"/>
        <v>1836.9375000000002</v>
      </c>
      <c r="K195" s="41"/>
      <c r="L195" s="41" t="s">
        <v>3490</v>
      </c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>
      <c r="A196" t="s">
        <v>989</v>
      </c>
      <c r="B196" s="40">
        <v>42766</v>
      </c>
      <c r="C196" s="41" t="s">
        <v>990</v>
      </c>
      <c r="D196" s="41">
        <v>1</v>
      </c>
      <c r="E196" s="41" t="s">
        <v>991</v>
      </c>
      <c r="F196" s="41" t="s">
        <v>1396</v>
      </c>
      <c r="G196" s="41" t="s">
        <v>789</v>
      </c>
      <c r="H196" s="41" t="s">
        <v>789</v>
      </c>
      <c r="I196" s="41">
        <v>8</v>
      </c>
      <c r="J196" s="41">
        <f t="shared" si="6"/>
        <v>50</v>
      </c>
      <c r="K196" s="41"/>
      <c r="L196" s="35" t="s">
        <v>3491</v>
      </c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>
      <c r="A197" s="26" t="s">
        <v>252</v>
      </c>
      <c r="B197" s="40">
        <v>42754</v>
      </c>
      <c r="C197" s="41" t="s">
        <v>253</v>
      </c>
      <c r="D197" s="41">
        <v>1</v>
      </c>
      <c r="E197" s="41" t="s">
        <v>254</v>
      </c>
      <c r="F197" s="41" t="s">
        <v>1396</v>
      </c>
      <c r="G197" s="19" t="s">
        <v>1409</v>
      </c>
      <c r="H197" s="19" t="s">
        <v>3487</v>
      </c>
      <c r="I197" s="43">
        <v>68965.52</v>
      </c>
      <c r="J197" s="41">
        <f t="shared" si="6"/>
        <v>431034.5</v>
      </c>
      <c r="K197" s="41"/>
      <c r="L197" s="19" t="s">
        <v>3488</v>
      </c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>
      <c r="A198" t="s">
        <v>543</v>
      </c>
      <c r="B198" s="40">
        <v>42765</v>
      </c>
      <c r="C198" s="41" t="s">
        <v>544</v>
      </c>
      <c r="D198" s="41">
        <v>1</v>
      </c>
      <c r="E198" s="41" t="s">
        <v>545</v>
      </c>
      <c r="F198" s="41" t="s">
        <v>1399</v>
      </c>
      <c r="G198" s="19" t="s">
        <v>1488</v>
      </c>
      <c r="H198" s="19" t="s">
        <v>1489</v>
      </c>
      <c r="I198" s="41">
        <v>637.1</v>
      </c>
      <c r="J198" s="41">
        <f t="shared" si="6"/>
        <v>3981.875</v>
      </c>
      <c r="K198" s="41"/>
      <c r="L198" s="35" t="s">
        <v>3479</v>
      </c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>
      <c r="A199" t="s">
        <v>540</v>
      </c>
      <c r="B199" s="40">
        <v>42765</v>
      </c>
      <c r="C199" s="41" t="s">
        <v>541</v>
      </c>
      <c r="D199" s="41">
        <v>1</v>
      </c>
      <c r="E199" s="41" t="s">
        <v>542</v>
      </c>
      <c r="F199" s="41" t="s">
        <v>1399</v>
      </c>
      <c r="G199" s="19" t="s">
        <v>1488</v>
      </c>
      <c r="H199" s="19" t="s">
        <v>1489</v>
      </c>
      <c r="I199" s="43">
        <v>2682.51</v>
      </c>
      <c r="J199" s="41">
        <f t="shared" si="6"/>
        <v>16765.6875</v>
      </c>
      <c r="K199" s="41"/>
      <c r="L199" s="35" t="s">
        <v>3473</v>
      </c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>
      <c r="A200" t="s">
        <v>546</v>
      </c>
      <c r="B200" s="40">
        <v>42765</v>
      </c>
      <c r="C200" s="41" t="s">
        <v>547</v>
      </c>
      <c r="D200" s="41">
        <v>1</v>
      </c>
      <c r="E200" s="41" t="s">
        <v>548</v>
      </c>
      <c r="F200" s="41" t="s">
        <v>1399</v>
      </c>
      <c r="G200" s="19" t="s">
        <v>1488</v>
      </c>
      <c r="H200" s="19" t="s">
        <v>1489</v>
      </c>
      <c r="I200" s="41">
        <v>571.38</v>
      </c>
      <c r="J200" s="41">
        <f t="shared" si="6"/>
        <v>3571.125</v>
      </c>
      <c r="K200" s="41"/>
      <c r="L200" s="35" t="s">
        <v>3474</v>
      </c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>
      <c r="A201" t="s">
        <v>549</v>
      </c>
      <c r="B201" s="40">
        <v>42765</v>
      </c>
      <c r="C201" s="41" t="s">
        <v>550</v>
      </c>
      <c r="D201" s="41">
        <v>1</v>
      </c>
      <c r="E201" s="41" t="s">
        <v>551</v>
      </c>
      <c r="F201" s="41" t="s">
        <v>1399</v>
      </c>
      <c r="G201" s="19" t="s">
        <v>1488</v>
      </c>
      <c r="H201" s="19" t="s">
        <v>1489</v>
      </c>
      <c r="I201" s="41">
        <v>254.02</v>
      </c>
      <c r="J201" s="41">
        <f t="shared" si="6"/>
        <v>1587.625</v>
      </c>
      <c r="K201" s="41"/>
      <c r="L201" s="35" t="s">
        <v>3475</v>
      </c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>
      <c r="A202" t="s">
        <v>552</v>
      </c>
      <c r="B202" s="40">
        <v>42765</v>
      </c>
      <c r="C202" s="41" t="s">
        <v>553</v>
      </c>
      <c r="D202" s="41">
        <v>1</v>
      </c>
      <c r="E202" s="41" t="s">
        <v>554</v>
      </c>
      <c r="F202" s="41" t="s">
        <v>1399</v>
      </c>
      <c r="G202" s="19" t="s">
        <v>1488</v>
      </c>
      <c r="H202" s="19" t="s">
        <v>1489</v>
      </c>
      <c r="I202" s="41">
        <v>75.52</v>
      </c>
      <c r="J202" s="41">
        <f t="shared" ref="J202:J205" si="7">+I202/0.16</f>
        <v>471.99999999999994</v>
      </c>
      <c r="K202" s="41"/>
      <c r="L202" s="19" t="s">
        <v>3476</v>
      </c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>
      <c r="A203" t="s">
        <v>555</v>
      </c>
      <c r="B203" s="40">
        <v>42765</v>
      </c>
      <c r="C203" s="41" t="s">
        <v>556</v>
      </c>
      <c r="D203" s="41">
        <v>1</v>
      </c>
      <c r="E203" s="41" t="s">
        <v>557</v>
      </c>
      <c r="F203" s="41" t="s">
        <v>1399</v>
      </c>
      <c r="G203" s="19" t="s">
        <v>1488</v>
      </c>
      <c r="H203" s="19" t="s">
        <v>1489</v>
      </c>
      <c r="I203" s="41">
        <v>110.27</v>
      </c>
      <c r="J203" s="41">
        <f t="shared" si="7"/>
        <v>689.1875</v>
      </c>
      <c r="K203" s="35"/>
      <c r="L203" s="35" t="s">
        <v>3477</v>
      </c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s="1" customFormat="1">
      <c r="A204" s="1" t="s">
        <v>537</v>
      </c>
      <c r="B204" s="40">
        <v>42765</v>
      </c>
      <c r="C204" s="41" t="s">
        <v>538</v>
      </c>
      <c r="D204" s="41">
        <v>1</v>
      </c>
      <c r="E204" s="41" t="s">
        <v>539</v>
      </c>
      <c r="F204" s="41"/>
      <c r="G204" s="19" t="s">
        <v>1499</v>
      </c>
      <c r="H204" s="19" t="s">
        <v>1500</v>
      </c>
      <c r="I204" s="41">
        <v>1920</v>
      </c>
      <c r="J204" s="41">
        <f t="shared" si="7"/>
        <v>12000</v>
      </c>
      <c r="K204" s="41"/>
      <c r="L204" s="19" t="s">
        <v>3478</v>
      </c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s="1" customFormat="1">
      <c r="A205" s="1" t="s">
        <v>537</v>
      </c>
      <c r="B205" s="40">
        <v>42765</v>
      </c>
      <c r="C205" s="41" t="s">
        <v>538</v>
      </c>
      <c r="D205" s="41">
        <v>1</v>
      </c>
      <c r="E205" s="41" t="s">
        <v>539</v>
      </c>
      <c r="F205" s="41"/>
      <c r="G205" s="19" t="s">
        <v>1501</v>
      </c>
      <c r="H205" s="19" t="s">
        <v>1502</v>
      </c>
      <c r="I205" s="41">
        <v>4592</v>
      </c>
      <c r="J205" s="41">
        <f t="shared" si="7"/>
        <v>28700</v>
      </c>
      <c r="K205" s="41"/>
      <c r="L205" s="19" t="s">
        <v>2967</v>
      </c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>
      <c r="A206" t="s">
        <v>474</v>
      </c>
      <c r="B206" s="40">
        <v>42759</v>
      </c>
      <c r="C206" s="41" t="s">
        <v>475</v>
      </c>
      <c r="D206" s="41">
        <v>1</v>
      </c>
      <c r="E206" s="41" t="s">
        <v>476</v>
      </c>
      <c r="F206" s="41" t="s">
        <v>1398</v>
      </c>
      <c r="G206" s="41" t="s">
        <v>1526</v>
      </c>
      <c r="H206" s="41" t="s">
        <v>1527</v>
      </c>
      <c r="I206" s="41">
        <v>80.8</v>
      </c>
      <c r="J206" s="41">
        <f t="shared" ref="J206:J269" si="8">+I206/0.16</f>
        <v>505</v>
      </c>
      <c r="K206" s="41"/>
      <c r="L206" s="35" t="s">
        <v>3372</v>
      </c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s="30" customFormat="1">
      <c r="A207" s="31" t="s">
        <v>3088</v>
      </c>
      <c r="B207" s="40">
        <v>42766</v>
      </c>
      <c r="C207" s="41" t="s">
        <v>3089</v>
      </c>
      <c r="D207" s="41">
        <v>1</v>
      </c>
      <c r="E207" s="41" t="s">
        <v>3090</v>
      </c>
      <c r="F207" s="41" t="s">
        <v>2918</v>
      </c>
      <c r="G207" s="19" t="s">
        <v>1488</v>
      </c>
      <c r="H207" s="19" t="s">
        <v>1489</v>
      </c>
      <c r="I207" s="41">
        <v>887.65</v>
      </c>
      <c r="J207" s="41">
        <f t="shared" si="8"/>
        <v>5547.8125</v>
      </c>
      <c r="K207" s="41"/>
      <c r="L207" s="19" t="s">
        <v>3284</v>
      </c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>
      <c r="A208" t="s">
        <v>315</v>
      </c>
      <c r="B208" s="40">
        <v>42758</v>
      </c>
      <c r="C208" s="41" t="s">
        <v>316</v>
      </c>
      <c r="D208" s="41">
        <v>1</v>
      </c>
      <c r="E208" s="41" t="s">
        <v>317</v>
      </c>
      <c r="F208" s="41" t="s">
        <v>1396</v>
      </c>
      <c r="G208" s="41" t="s">
        <v>318</v>
      </c>
      <c r="H208" s="19" t="s">
        <v>3180</v>
      </c>
      <c r="I208" s="41">
        <v>17.93</v>
      </c>
      <c r="J208" s="41">
        <f t="shared" si="8"/>
        <v>112.0625</v>
      </c>
      <c r="K208" s="41"/>
      <c r="L208" s="19" t="s">
        <v>3149</v>
      </c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>
      <c r="A209" t="s">
        <v>319</v>
      </c>
      <c r="B209" s="40">
        <v>42758</v>
      </c>
      <c r="C209" s="41" t="s">
        <v>320</v>
      </c>
      <c r="D209" s="41">
        <v>1</v>
      </c>
      <c r="E209" s="41" t="s">
        <v>321</v>
      </c>
      <c r="F209" s="41" t="s">
        <v>1396</v>
      </c>
      <c r="G209" s="41" t="s">
        <v>322</v>
      </c>
      <c r="H209" s="19" t="s">
        <v>3262</v>
      </c>
      <c r="I209" s="41">
        <v>136.80000000000001</v>
      </c>
      <c r="J209" s="41">
        <f t="shared" si="8"/>
        <v>855</v>
      </c>
      <c r="K209" s="41"/>
      <c r="L209" s="19" t="s">
        <v>3263</v>
      </c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>
      <c r="A210" t="s">
        <v>323</v>
      </c>
      <c r="B210" s="40">
        <v>42758</v>
      </c>
      <c r="C210" s="41" t="s">
        <v>324</v>
      </c>
      <c r="D210" s="41">
        <v>1</v>
      </c>
      <c r="E210" s="41" t="s">
        <v>325</v>
      </c>
      <c r="F210" s="41" t="s">
        <v>1396</v>
      </c>
      <c r="G210" s="41" t="s">
        <v>326</v>
      </c>
      <c r="H210" s="19" t="s">
        <v>3186</v>
      </c>
      <c r="I210" s="41">
        <v>50.07</v>
      </c>
      <c r="J210" s="41">
        <f t="shared" si="8"/>
        <v>312.9375</v>
      </c>
      <c r="K210" s="41"/>
      <c r="L210" s="35" t="s">
        <v>3154</v>
      </c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>
      <c r="A211" t="s">
        <v>327</v>
      </c>
      <c r="B211" s="40">
        <v>42758</v>
      </c>
      <c r="C211" s="41" t="s">
        <v>328</v>
      </c>
      <c r="D211" s="41">
        <v>1</v>
      </c>
      <c r="E211" s="41" t="s">
        <v>329</v>
      </c>
      <c r="F211" s="41" t="s">
        <v>1396</v>
      </c>
      <c r="G211" s="41" t="s">
        <v>330</v>
      </c>
      <c r="H211" s="19" t="s">
        <v>3309</v>
      </c>
      <c r="I211" s="41">
        <v>21.11</v>
      </c>
      <c r="J211" s="41">
        <f t="shared" si="8"/>
        <v>131.9375</v>
      </c>
      <c r="K211" s="41"/>
      <c r="L211" s="19" t="s">
        <v>3310</v>
      </c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>
      <c r="A212" t="s">
        <v>331</v>
      </c>
      <c r="B212" s="40">
        <v>42758</v>
      </c>
      <c r="C212" s="41" t="s">
        <v>332</v>
      </c>
      <c r="D212" s="41">
        <v>1</v>
      </c>
      <c r="E212" s="41" t="s">
        <v>333</v>
      </c>
      <c r="F212" s="41" t="s">
        <v>1396</v>
      </c>
      <c r="G212" s="41" t="s">
        <v>334</v>
      </c>
      <c r="H212" s="19" t="s">
        <v>3389</v>
      </c>
      <c r="I212" s="41">
        <v>28.76</v>
      </c>
      <c r="J212" s="41">
        <f t="shared" si="8"/>
        <v>179.75</v>
      </c>
      <c r="K212" s="41"/>
      <c r="L212" s="35" t="s">
        <v>3390</v>
      </c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>
      <c r="A213" t="s">
        <v>335</v>
      </c>
      <c r="B213" s="40">
        <v>42758</v>
      </c>
      <c r="C213" s="41" t="s">
        <v>336</v>
      </c>
      <c r="D213" s="41">
        <v>1</v>
      </c>
      <c r="E213" s="41" t="s">
        <v>337</v>
      </c>
      <c r="F213" s="41" t="s">
        <v>1396</v>
      </c>
      <c r="G213" s="41" t="s">
        <v>338</v>
      </c>
      <c r="H213" s="19" t="s">
        <v>3315</v>
      </c>
      <c r="I213" s="41">
        <v>21.66</v>
      </c>
      <c r="J213" s="41">
        <f t="shared" si="8"/>
        <v>135.375</v>
      </c>
      <c r="K213" s="41"/>
      <c r="L213" s="35" t="s">
        <v>3316</v>
      </c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>
      <c r="A214" t="s">
        <v>339</v>
      </c>
      <c r="B214" s="40">
        <v>42758</v>
      </c>
      <c r="C214" s="41" t="s">
        <v>340</v>
      </c>
      <c r="D214" s="41">
        <v>1</v>
      </c>
      <c r="E214" s="41" t="s">
        <v>341</v>
      </c>
      <c r="F214" s="41" t="s">
        <v>1396</v>
      </c>
      <c r="G214" s="41" t="s">
        <v>342</v>
      </c>
      <c r="H214" s="19" t="s">
        <v>3371</v>
      </c>
      <c r="I214" s="41">
        <v>32.06</v>
      </c>
      <c r="J214" s="41">
        <f t="shared" si="8"/>
        <v>200.375</v>
      </c>
      <c r="K214" s="41"/>
      <c r="L214" s="35" t="s">
        <v>3365</v>
      </c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>
      <c r="A215" t="s">
        <v>343</v>
      </c>
      <c r="B215" s="40">
        <v>42758</v>
      </c>
      <c r="C215" s="41" t="s">
        <v>344</v>
      </c>
      <c r="D215" s="41">
        <v>1</v>
      </c>
      <c r="E215" s="41" t="s">
        <v>345</v>
      </c>
      <c r="F215" s="41" t="s">
        <v>1396</v>
      </c>
      <c r="G215" s="41" t="s">
        <v>330</v>
      </c>
      <c r="H215" s="19" t="s">
        <v>3371</v>
      </c>
      <c r="I215" s="41">
        <v>93.84</v>
      </c>
      <c r="J215" s="41">
        <f t="shared" si="8"/>
        <v>586.5</v>
      </c>
      <c r="K215" s="41"/>
      <c r="L215" s="19" t="s">
        <v>3311</v>
      </c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>
      <c r="A216" t="s">
        <v>346</v>
      </c>
      <c r="B216" s="40">
        <v>42758</v>
      </c>
      <c r="C216" s="41" t="s">
        <v>347</v>
      </c>
      <c r="D216" s="41">
        <v>1</v>
      </c>
      <c r="E216" s="41" t="s">
        <v>348</v>
      </c>
      <c r="F216" s="41" t="s">
        <v>1396</v>
      </c>
      <c r="G216" s="41" t="s">
        <v>349</v>
      </c>
      <c r="H216" s="19" t="s">
        <v>3285</v>
      </c>
      <c r="I216" s="41">
        <v>66.900000000000006</v>
      </c>
      <c r="J216" s="41">
        <f t="shared" si="8"/>
        <v>418.125</v>
      </c>
      <c r="K216" s="41"/>
      <c r="L216" s="35" t="s">
        <v>3286</v>
      </c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>
      <c r="A217" t="s">
        <v>350</v>
      </c>
      <c r="B217" s="40">
        <v>42758</v>
      </c>
      <c r="C217" s="41" t="s">
        <v>351</v>
      </c>
      <c r="D217" s="41">
        <v>1</v>
      </c>
      <c r="E217" s="41" t="s">
        <v>352</v>
      </c>
      <c r="F217" s="41" t="s">
        <v>1396</v>
      </c>
      <c r="G217" s="41" t="s">
        <v>353</v>
      </c>
      <c r="H217" s="19" t="s">
        <v>3247</v>
      </c>
      <c r="I217" s="41">
        <v>23.72</v>
      </c>
      <c r="J217" s="41">
        <f t="shared" si="8"/>
        <v>148.25</v>
      </c>
      <c r="K217" s="41"/>
      <c r="L217" s="19" t="s">
        <v>3254</v>
      </c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>
      <c r="A218" t="s">
        <v>354</v>
      </c>
      <c r="B218" s="40">
        <v>42758</v>
      </c>
      <c r="C218" s="41" t="s">
        <v>355</v>
      </c>
      <c r="D218" s="41">
        <v>1</v>
      </c>
      <c r="E218" s="41" t="s">
        <v>356</v>
      </c>
      <c r="F218" s="41" t="s">
        <v>1396</v>
      </c>
      <c r="G218" s="19" t="s">
        <v>423</v>
      </c>
      <c r="H218" s="41" t="s">
        <v>357</v>
      </c>
      <c r="I218" s="41">
        <v>151.32</v>
      </c>
      <c r="J218" s="41">
        <f t="shared" si="8"/>
        <v>945.74999999999989</v>
      </c>
      <c r="K218" s="41"/>
      <c r="L218" s="19" t="s">
        <v>3391</v>
      </c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>
      <c r="A219" t="s">
        <v>358</v>
      </c>
      <c r="B219" s="40">
        <v>42758</v>
      </c>
      <c r="C219" s="41" t="s">
        <v>359</v>
      </c>
      <c r="D219" s="41">
        <v>1</v>
      </c>
      <c r="E219" s="41" t="s">
        <v>360</v>
      </c>
      <c r="F219" s="41" t="s">
        <v>1396</v>
      </c>
      <c r="G219" s="41" t="s">
        <v>326</v>
      </c>
      <c r="H219" s="19" t="s">
        <v>3186</v>
      </c>
      <c r="I219" s="41">
        <v>14.66</v>
      </c>
      <c r="J219" s="41">
        <f t="shared" si="8"/>
        <v>91.625</v>
      </c>
      <c r="K219" s="41"/>
      <c r="L219" s="19" t="s">
        <v>3947</v>
      </c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>
      <c r="A220" t="s">
        <v>364</v>
      </c>
      <c r="B220" s="40">
        <v>42758</v>
      </c>
      <c r="C220" s="41" t="s">
        <v>365</v>
      </c>
      <c r="D220" s="41">
        <v>1</v>
      </c>
      <c r="E220" s="41" t="s">
        <v>366</v>
      </c>
      <c r="F220" s="41" t="s">
        <v>1396</v>
      </c>
      <c r="G220" s="41" t="s">
        <v>367</v>
      </c>
      <c r="H220" s="19" t="s">
        <v>3177</v>
      </c>
      <c r="I220" s="41">
        <v>227.73</v>
      </c>
      <c r="J220" s="41">
        <f t="shared" si="8"/>
        <v>1423.3125</v>
      </c>
      <c r="K220" s="41"/>
      <c r="L220" s="35" t="s">
        <v>3946</v>
      </c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>
      <c r="A221" t="s">
        <v>371</v>
      </c>
      <c r="B221" s="40">
        <v>42758</v>
      </c>
      <c r="C221" s="41" t="s">
        <v>372</v>
      </c>
      <c r="D221" s="41">
        <v>1</v>
      </c>
      <c r="E221" s="41" t="s">
        <v>373</v>
      </c>
      <c r="F221" s="41" t="s">
        <v>1396</v>
      </c>
      <c r="G221" s="41" t="s">
        <v>353</v>
      </c>
      <c r="H221" s="19" t="s">
        <v>3247</v>
      </c>
      <c r="I221" s="41">
        <v>16.28</v>
      </c>
      <c r="J221" s="41">
        <f t="shared" si="8"/>
        <v>101.75</v>
      </c>
      <c r="K221" s="41"/>
      <c r="L221" s="19" t="s">
        <v>2966</v>
      </c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>
      <c r="A222" t="s">
        <v>374</v>
      </c>
      <c r="B222" s="40">
        <v>42758</v>
      </c>
      <c r="C222" s="41" t="s">
        <v>375</v>
      </c>
      <c r="D222" s="41">
        <v>1</v>
      </c>
      <c r="E222" s="41" t="s">
        <v>376</v>
      </c>
      <c r="F222" s="41" t="s">
        <v>1396</v>
      </c>
      <c r="G222" s="41" t="s">
        <v>353</v>
      </c>
      <c r="H222" s="19" t="s">
        <v>3247</v>
      </c>
      <c r="I222" s="41">
        <v>27.45</v>
      </c>
      <c r="J222" s="41">
        <f t="shared" si="8"/>
        <v>171.5625</v>
      </c>
      <c r="K222" s="41"/>
      <c r="L222" s="35" t="s">
        <v>3248</v>
      </c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>
      <c r="A223" t="s">
        <v>377</v>
      </c>
      <c r="B223" s="40">
        <v>42758</v>
      </c>
      <c r="C223" s="41" t="s">
        <v>378</v>
      </c>
      <c r="D223" s="41">
        <v>1</v>
      </c>
      <c r="E223" s="41" t="s">
        <v>379</v>
      </c>
      <c r="F223" s="41" t="s">
        <v>1396</v>
      </c>
      <c r="G223" s="41" t="s">
        <v>380</v>
      </c>
      <c r="H223" s="19" t="s">
        <v>3275</v>
      </c>
      <c r="I223" s="41">
        <v>105.6</v>
      </c>
      <c r="J223" s="41">
        <f t="shared" si="8"/>
        <v>660</v>
      </c>
      <c r="K223" s="41"/>
      <c r="L223" s="19" t="s">
        <v>3276</v>
      </c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>
      <c r="A224" t="s">
        <v>381</v>
      </c>
      <c r="B224" s="40">
        <v>42758</v>
      </c>
      <c r="C224" s="41" t="s">
        <v>382</v>
      </c>
      <c r="D224" s="41">
        <v>1</v>
      </c>
      <c r="E224" s="41" t="s">
        <v>383</v>
      </c>
      <c r="F224" s="41" t="s">
        <v>1396</v>
      </c>
      <c r="G224" s="41" t="s">
        <v>306</v>
      </c>
      <c r="H224" s="19" t="s">
        <v>2866</v>
      </c>
      <c r="I224" s="41">
        <v>35.840000000000003</v>
      </c>
      <c r="J224" s="41">
        <f t="shared" si="8"/>
        <v>224.00000000000003</v>
      </c>
      <c r="K224" s="41"/>
      <c r="L224" s="35" t="s">
        <v>3112</v>
      </c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>
      <c r="A225" t="s">
        <v>387</v>
      </c>
      <c r="B225" s="40">
        <v>42758</v>
      </c>
      <c r="C225" s="41" t="s">
        <v>388</v>
      </c>
      <c r="D225" s="41">
        <v>1</v>
      </c>
      <c r="E225" s="41" t="s">
        <v>389</v>
      </c>
      <c r="F225" s="41" t="s">
        <v>1396</v>
      </c>
      <c r="G225" s="41" t="s">
        <v>390</v>
      </c>
      <c r="H225" s="19" t="s">
        <v>3297</v>
      </c>
      <c r="I225" s="41">
        <v>56</v>
      </c>
      <c r="J225" s="41">
        <f t="shared" si="8"/>
        <v>350</v>
      </c>
      <c r="K225" s="41"/>
      <c r="L225" s="35" t="s">
        <v>3298</v>
      </c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>
      <c r="A226" t="s">
        <v>391</v>
      </c>
      <c r="B226" s="40">
        <v>42758</v>
      </c>
      <c r="C226" s="41" t="s">
        <v>392</v>
      </c>
      <c r="D226" s="41">
        <v>1</v>
      </c>
      <c r="E226" s="41" t="s">
        <v>393</v>
      </c>
      <c r="F226" s="41" t="s">
        <v>1396</v>
      </c>
      <c r="G226" s="41" t="s">
        <v>326</v>
      </c>
      <c r="H226" s="19" t="s">
        <v>3186</v>
      </c>
      <c r="I226" s="41">
        <v>54.21</v>
      </c>
      <c r="J226" s="41">
        <f t="shared" si="8"/>
        <v>338.8125</v>
      </c>
      <c r="K226" s="41"/>
      <c r="L226" s="19" t="s">
        <v>3155</v>
      </c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>
      <c r="A227" t="s">
        <v>397</v>
      </c>
      <c r="B227" s="40">
        <v>42758</v>
      </c>
      <c r="C227" s="41" t="s">
        <v>398</v>
      </c>
      <c r="D227" s="41">
        <v>1</v>
      </c>
      <c r="E227" s="41" t="s">
        <v>399</v>
      </c>
      <c r="F227" s="41" t="s">
        <v>1396</v>
      </c>
      <c r="G227" s="41" t="s">
        <v>400</v>
      </c>
      <c r="H227" s="19" t="s">
        <v>3301</v>
      </c>
      <c r="I227" s="41">
        <v>35.130000000000003</v>
      </c>
      <c r="J227" s="41">
        <f t="shared" si="8"/>
        <v>219.5625</v>
      </c>
      <c r="K227" s="41"/>
      <c r="L227" s="19" t="s">
        <v>3299</v>
      </c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>
      <c r="A228" t="s">
        <v>401</v>
      </c>
      <c r="B228" s="40">
        <v>42758</v>
      </c>
      <c r="C228" s="41" t="s">
        <v>402</v>
      </c>
      <c r="D228" s="41">
        <v>1</v>
      </c>
      <c r="E228" s="41" t="s">
        <v>403</v>
      </c>
      <c r="F228" s="41" t="s">
        <v>1396</v>
      </c>
      <c r="G228" s="41" t="s">
        <v>404</v>
      </c>
      <c r="H228" s="19" t="s">
        <v>3259</v>
      </c>
      <c r="I228" s="41">
        <v>18.62</v>
      </c>
      <c r="J228" s="41">
        <f t="shared" si="8"/>
        <v>116.375</v>
      </c>
      <c r="K228" s="41"/>
      <c r="L228" s="19" t="s">
        <v>3260</v>
      </c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>
      <c r="A229" t="s">
        <v>405</v>
      </c>
      <c r="B229" s="40">
        <v>42758</v>
      </c>
      <c r="C229" s="41" t="s">
        <v>406</v>
      </c>
      <c r="D229" s="41">
        <v>1</v>
      </c>
      <c r="E229" s="41" t="s">
        <v>407</v>
      </c>
      <c r="F229" s="41" t="s">
        <v>1396</v>
      </c>
      <c r="G229" s="41" t="s">
        <v>408</v>
      </c>
      <c r="H229" s="19" t="s">
        <v>3312</v>
      </c>
      <c r="I229" s="41">
        <v>72.97</v>
      </c>
      <c r="J229" s="41">
        <f t="shared" si="8"/>
        <v>456.0625</v>
      </c>
      <c r="K229" s="41"/>
      <c r="L229" s="19" t="s">
        <v>3313</v>
      </c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>
      <c r="A230" t="s">
        <v>409</v>
      </c>
      <c r="B230" s="40">
        <v>42758</v>
      </c>
      <c r="C230" s="41" t="s">
        <v>410</v>
      </c>
      <c r="D230" s="41">
        <v>1</v>
      </c>
      <c r="E230" s="41" t="s">
        <v>411</v>
      </c>
      <c r="F230" s="41" t="s">
        <v>1396</v>
      </c>
      <c r="G230" s="41" t="s">
        <v>412</v>
      </c>
      <c r="H230" s="19" t="s">
        <v>3387</v>
      </c>
      <c r="I230" s="41">
        <v>6.08</v>
      </c>
      <c r="J230" s="41">
        <f t="shared" si="8"/>
        <v>38</v>
      </c>
      <c r="K230" s="41"/>
      <c r="L230" s="35" t="s">
        <v>3388</v>
      </c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>
      <c r="A231" t="s">
        <v>413</v>
      </c>
      <c r="B231" s="40">
        <v>42758</v>
      </c>
      <c r="C231" s="41" t="s">
        <v>414</v>
      </c>
      <c r="D231" s="41">
        <v>1</v>
      </c>
      <c r="E231" s="41" t="s">
        <v>415</v>
      </c>
      <c r="F231" s="41" t="s">
        <v>1396</v>
      </c>
      <c r="G231" s="41" t="s">
        <v>416</v>
      </c>
      <c r="H231" s="19" t="s">
        <v>3171</v>
      </c>
      <c r="I231" s="41">
        <v>36</v>
      </c>
      <c r="J231" s="41">
        <f t="shared" si="8"/>
        <v>225</v>
      </c>
      <c r="K231" s="41"/>
      <c r="L231" s="35" t="s">
        <v>3105</v>
      </c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>
      <c r="A232" t="s">
        <v>417</v>
      </c>
      <c r="B232" s="40">
        <v>42758</v>
      </c>
      <c r="C232" s="41" t="s">
        <v>418</v>
      </c>
      <c r="D232" s="41">
        <v>1</v>
      </c>
      <c r="E232" s="41" t="s">
        <v>419</v>
      </c>
      <c r="F232" s="41" t="s">
        <v>1396</v>
      </c>
      <c r="G232" s="41" t="s">
        <v>400</v>
      </c>
      <c r="H232" s="19" t="s">
        <v>3301</v>
      </c>
      <c r="I232" s="41">
        <v>60.52</v>
      </c>
      <c r="J232" s="41">
        <f t="shared" si="8"/>
        <v>378.25</v>
      </c>
      <c r="K232" s="41"/>
      <c r="L232" s="35" t="s">
        <v>3300</v>
      </c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>
      <c r="A233" t="s">
        <v>420</v>
      </c>
      <c r="B233" s="40">
        <v>42758</v>
      </c>
      <c r="C233" s="41" t="s">
        <v>421</v>
      </c>
      <c r="D233" s="41">
        <v>1</v>
      </c>
      <c r="E233" s="41" t="s">
        <v>422</v>
      </c>
      <c r="F233" s="41" t="s">
        <v>1396</v>
      </c>
      <c r="G233" s="41" t="s">
        <v>423</v>
      </c>
      <c r="H233" s="41" t="s">
        <v>357</v>
      </c>
      <c r="I233" s="41">
        <v>9.3699999999999992</v>
      </c>
      <c r="J233" s="41">
        <f t="shared" si="8"/>
        <v>58.562499999999993</v>
      </c>
      <c r="K233" s="41"/>
      <c r="L233" s="35" t="s">
        <v>3392</v>
      </c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>
      <c r="A234" t="s">
        <v>424</v>
      </c>
      <c r="B234" s="40">
        <v>42758</v>
      </c>
      <c r="C234" s="41" t="s">
        <v>425</v>
      </c>
      <c r="D234" s="41">
        <v>1</v>
      </c>
      <c r="E234" s="41" t="s">
        <v>426</v>
      </c>
      <c r="F234" s="41" t="s">
        <v>1396</v>
      </c>
      <c r="G234" s="41" t="s">
        <v>427</v>
      </c>
      <c r="H234" s="19" t="s">
        <v>3207</v>
      </c>
      <c r="I234" s="41">
        <v>8.4499999999999993</v>
      </c>
      <c r="J234" s="41">
        <f t="shared" si="8"/>
        <v>52.812499999999993</v>
      </c>
      <c r="K234" s="41"/>
      <c r="L234" s="19" t="s">
        <v>3208</v>
      </c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>
      <c r="A235" t="s">
        <v>428</v>
      </c>
      <c r="B235" s="40">
        <v>42758</v>
      </c>
      <c r="C235" s="41" t="s">
        <v>429</v>
      </c>
      <c r="D235" s="41">
        <v>1</v>
      </c>
      <c r="E235" s="41" t="s">
        <v>430</v>
      </c>
      <c r="F235" s="41" t="s">
        <v>1396</v>
      </c>
      <c r="G235" s="41" t="s">
        <v>302</v>
      </c>
      <c r="H235" s="19" t="s">
        <v>3189</v>
      </c>
      <c r="I235" s="41">
        <v>8.8000000000000007</v>
      </c>
      <c r="J235" s="41">
        <f t="shared" si="8"/>
        <v>55</v>
      </c>
      <c r="K235" s="41"/>
      <c r="L235" s="35" t="s">
        <v>3163</v>
      </c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>
      <c r="A236" t="s">
        <v>431</v>
      </c>
      <c r="B236" s="40">
        <v>42758</v>
      </c>
      <c r="C236" s="41" t="s">
        <v>432</v>
      </c>
      <c r="D236" s="41">
        <v>1</v>
      </c>
      <c r="E236" s="41" t="s">
        <v>433</v>
      </c>
      <c r="F236" s="41" t="s">
        <v>1396</v>
      </c>
      <c r="G236" s="41" t="s">
        <v>326</v>
      </c>
      <c r="H236" s="19" t="s">
        <v>3186</v>
      </c>
      <c r="I236" s="41">
        <v>50.07</v>
      </c>
      <c r="J236" s="41">
        <f t="shared" si="8"/>
        <v>312.9375</v>
      </c>
      <c r="K236" s="41"/>
      <c r="L236" s="19" t="s">
        <v>3156</v>
      </c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>
      <c r="A237" t="s">
        <v>434</v>
      </c>
      <c r="B237" s="40">
        <v>42758</v>
      </c>
      <c r="C237" s="41" t="s">
        <v>435</v>
      </c>
      <c r="D237" s="41">
        <v>1</v>
      </c>
      <c r="E237" s="41" t="s">
        <v>436</v>
      </c>
      <c r="F237" s="41" t="s">
        <v>1396</v>
      </c>
      <c r="G237" s="41" t="s">
        <v>437</v>
      </c>
      <c r="H237" s="19" t="s">
        <v>3281</v>
      </c>
      <c r="I237" s="41">
        <v>76.8</v>
      </c>
      <c r="J237" s="41">
        <f t="shared" si="8"/>
        <v>480</v>
      </c>
      <c r="K237" s="41"/>
      <c r="L237" s="35" t="s">
        <v>3280</v>
      </c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>
      <c r="A238" t="s">
        <v>438</v>
      </c>
      <c r="B238" s="40">
        <v>42758</v>
      </c>
      <c r="C238" s="41" t="s">
        <v>439</v>
      </c>
      <c r="D238" s="41">
        <v>1</v>
      </c>
      <c r="E238" s="41" t="s">
        <v>440</v>
      </c>
      <c r="F238" s="41" t="s">
        <v>1396</v>
      </c>
      <c r="G238" s="41" t="s">
        <v>441</v>
      </c>
      <c r="H238" s="19" t="s">
        <v>2862</v>
      </c>
      <c r="I238" s="41">
        <v>8.2799999999999994</v>
      </c>
      <c r="J238" s="41">
        <f t="shared" si="8"/>
        <v>51.749999999999993</v>
      </c>
      <c r="K238" s="41"/>
      <c r="L238" s="19" t="s">
        <v>3116</v>
      </c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>
      <c r="A239" t="s">
        <v>442</v>
      </c>
      <c r="B239" s="40">
        <v>42758</v>
      </c>
      <c r="C239" s="41" t="s">
        <v>443</v>
      </c>
      <c r="D239" s="41">
        <v>1</v>
      </c>
      <c r="E239" s="41" t="s">
        <v>444</v>
      </c>
      <c r="F239" s="41" t="s">
        <v>1396</v>
      </c>
      <c r="G239" s="41" t="s">
        <v>404</v>
      </c>
      <c r="H239" s="19" t="s">
        <v>3259</v>
      </c>
      <c r="I239" s="41">
        <v>32</v>
      </c>
      <c r="J239" s="41">
        <f t="shared" si="8"/>
        <v>200</v>
      </c>
      <c r="K239" s="41"/>
      <c r="L239" s="19" t="s">
        <v>3261</v>
      </c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>
      <c r="A240" t="s">
        <v>445</v>
      </c>
      <c r="B240" s="40">
        <v>42758</v>
      </c>
      <c r="C240" s="41" t="s">
        <v>446</v>
      </c>
      <c r="D240" s="41">
        <v>1</v>
      </c>
      <c r="E240" s="41" t="s">
        <v>447</v>
      </c>
      <c r="F240" s="41" t="s">
        <v>1396</v>
      </c>
      <c r="G240" s="41" t="s">
        <v>380</v>
      </c>
      <c r="H240" s="19" t="s">
        <v>3275</v>
      </c>
      <c r="I240" s="41">
        <v>192</v>
      </c>
      <c r="J240" s="41">
        <f t="shared" si="8"/>
        <v>1200</v>
      </c>
      <c r="K240" s="41"/>
      <c r="L240" s="19" t="s">
        <v>3277</v>
      </c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>
      <c r="A241" t="s">
        <v>448</v>
      </c>
      <c r="B241" s="40">
        <v>42758</v>
      </c>
      <c r="C241" s="41" t="s">
        <v>449</v>
      </c>
      <c r="D241" s="41">
        <v>1</v>
      </c>
      <c r="E241" s="41" t="s">
        <v>450</v>
      </c>
      <c r="F241" s="41" t="s">
        <v>1396</v>
      </c>
      <c r="G241" s="41" t="s">
        <v>322</v>
      </c>
      <c r="H241" s="19" t="s">
        <v>3262</v>
      </c>
      <c r="I241" s="41">
        <v>166.56</v>
      </c>
      <c r="J241" s="41">
        <f t="shared" si="8"/>
        <v>1041</v>
      </c>
      <c r="K241" s="41"/>
      <c r="L241" s="35" t="s">
        <v>3264</v>
      </c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>
      <c r="A242" t="s">
        <v>725</v>
      </c>
      <c r="B242" s="40">
        <v>42766</v>
      </c>
      <c r="C242" s="41" t="s">
        <v>726</v>
      </c>
      <c r="D242" s="41">
        <v>1</v>
      </c>
      <c r="E242" s="41" t="s">
        <v>727</v>
      </c>
      <c r="F242" s="41" t="s">
        <v>1396</v>
      </c>
      <c r="G242" s="41" t="s">
        <v>427</v>
      </c>
      <c r="H242" s="19" t="s">
        <v>3207</v>
      </c>
      <c r="I242" s="41">
        <v>27.01</v>
      </c>
      <c r="J242" s="41">
        <f t="shared" si="8"/>
        <v>168.8125</v>
      </c>
      <c r="K242" s="41"/>
      <c r="L242" s="19" t="s">
        <v>3209</v>
      </c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>
      <c r="A243" t="s">
        <v>729</v>
      </c>
      <c r="B243" s="40">
        <v>42766</v>
      </c>
      <c r="C243" s="41" t="s">
        <v>728</v>
      </c>
      <c r="D243" s="41">
        <v>1</v>
      </c>
      <c r="E243" s="41" t="s">
        <v>730</v>
      </c>
      <c r="F243" s="41" t="s">
        <v>1396</v>
      </c>
      <c r="G243" s="41" t="s">
        <v>326</v>
      </c>
      <c r="H243" s="19" t="s">
        <v>3186</v>
      </c>
      <c r="I243" s="41">
        <v>50.07</v>
      </c>
      <c r="J243" s="41">
        <f t="shared" si="8"/>
        <v>312.9375</v>
      </c>
      <c r="K243" s="41"/>
      <c r="L243" s="19" t="s">
        <v>3157</v>
      </c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>
      <c r="A244" t="s">
        <v>731</v>
      </c>
      <c r="B244" s="40">
        <v>42766</v>
      </c>
      <c r="C244" s="41" t="s">
        <v>732</v>
      </c>
      <c r="D244" s="41">
        <v>1</v>
      </c>
      <c r="E244" s="41" t="s">
        <v>733</v>
      </c>
      <c r="F244" s="41" t="s">
        <v>1396</v>
      </c>
      <c r="G244" s="41" t="s">
        <v>734</v>
      </c>
      <c r="H244" s="19" t="s">
        <v>3257</v>
      </c>
      <c r="I244" s="41">
        <v>19.309999999999999</v>
      </c>
      <c r="J244" s="41">
        <f t="shared" si="8"/>
        <v>120.68749999999999</v>
      </c>
      <c r="K244" s="41"/>
      <c r="L244" s="19" t="s">
        <v>3256</v>
      </c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>
      <c r="A245" t="s">
        <v>735</v>
      </c>
      <c r="B245" s="40">
        <v>42766</v>
      </c>
      <c r="C245" s="41" t="s">
        <v>736</v>
      </c>
      <c r="D245" s="41">
        <v>1</v>
      </c>
      <c r="E245" s="41" t="s">
        <v>737</v>
      </c>
      <c r="F245" s="41" t="s">
        <v>1396</v>
      </c>
      <c r="G245" s="41" t="s">
        <v>738</v>
      </c>
      <c r="H245" s="19" t="s">
        <v>3394</v>
      </c>
      <c r="I245" s="41">
        <v>56</v>
      </c>
      <c r="J245" s="41">
        <f t="shared" si="8"/>
        <v>350</v>
      </c>
      <c r="K245" s="41"/>
      <c r="L245" s="19" t="s">
        <v>3395</v>
      </c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>
      <c r="A246" t="s">
        <v>739</v>
      </c>
      <c r="B246" s="40">
        <v>42766</v>
      </c>
      <c r="C246" s="41" t="s">
        <v>740</v>
      </c>
      <c r="D246" s="41">
        <v>1</v>
      </c>
      <c r="E246" s="41" t="s">
        <v>741</v>
      </c>
      <c r="F246" s="41" t="s">
        <v>1396</v>
      </c>
      <c r="G246" s="41" t="s">
        <v>306</v>
      </c>
      <c r="H246" s="19" t="s">
        <v>2866</v>
      </c>
      <c r="I246" s="41">
        <v>5.51</v>
      </c>
      <c r="J246" s="41">
        <f t="shared" si="8"/>
        <v>34.4375</v>
      </c>
      <c r="K246" s="41"/>
      <c r="L246" s="35" t="s">
        <v>2979</v>
      </c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>
      <c r="A247" t="s">
        <v>742</v>
      </c>
      <c r="B247" s="40">
        <v>42766</v>
      </c>
      <c r="C247" s="41" t="s">
        <v>743</v>
      </c>
      <c r="D247" s="41">
        <v>1</v>
      </c>
      <c r="E247" s="41" t="s">
        <v>744</v>
      </c>
      <c r="F247" s="41" t="s">
        <v>1396</v>
      </c>
      <c r="G247" s="41" t="s">
        <v>330</v>
      </c>
      <c r="H247" s="19" t="s">
        <v>3309</v>
      </c>
      <c r="I247" s="41">
        <v>10.88</v>
      </c>
      <c r="J247" s="41">
        <f t="shared" si="8"/>
        <v>68</v>
      </c>
      <c r="K247" s="41"/>
      <c r="L247" s="19" t="s">
        <v>2976</v>
      </c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>
      <c r="A248" t="s">
        <v>745</v>
      </c>
      <c r="B248" s="40">
        <v>42766</v>
      </c>
      <c r="C248" s="41" t="s">
        <v>746</v>
      </c>
      <c r="D248" s="41">
        <v>1</v>
      </c>
      <c r="E248" s="41" t="s">
        <v>747</v>
      </c>
      <c r="F248" s="41" t="s">
        <v>1396</v>
      </c>
      <c r="G248" s="41" t="s">
        <v>748</v>
      </c>
      <c r="H248" s="19" t="s">
        <v>3282</v>
      </c>
      <c r="I248" s="41">
        <v>48.38</v>
      </c>
      <c r="J248" s="41">
        <f t="shared" si="8"/>
        <v>302.375</v>
      </c>
      <c r="K248" s="41"/>
      <c r="L248" s="35" t="s">
        <v>3283</v>
      </c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>
      <c r="A249" t="s">
        <v>749</v>
      </c>
      <c r="B249" s="40">
        <v>42766</v>
      </c>
      <c r="C249" s="41" t="s">
        <v>750</v>
      </c>
      <c r="D249" s="41">
        <v>1</v>
      </c>
      <c r="E249" s="41" t="s">
        <v>751</v>
      </c>
      <c r="F249" s="41" t="s">
        <v>1396</v>
      </c>
      <c r="G249" s="41" t="s">
        <v>353</v>
      </c>
      <c r="H249" s="19" t="s">
        <v>3247</v>
      </c>
      <c r="I249" s="41">
        <v>45.38</v>
      </c>
      <c r="J249" s="41">
        <f t="shared" si="8"/>
        <v>283.625</v>
      </c>
      <c r="K249" s="41"/>
      <c r="L249" s="19" t="s">
        <v>3249</v>
      </c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>
      <c r="A250" t="s">
        <v>752</v>
      </c>
      <c r="B250" s="40">
        <v>42766</v>
      </c>
      <c r="C250" s="41" t="s">
        <v>753</v>
      </c>
      <c r="D250" s="41">
        <v>1</v>
      </c>
      <c r="E250" s="41" t="s">
        <v>754</v>
      </c>
      <c r="F250" s="41" t="s">
        <v>1396</v>
      </c>
      <c r="G250" s="41" t="s">
        <v>353</v>
      </c>
      <c r="H250" s="19" t="s">
        <v>3247</v>
      </c>
      <c r="I250" s="41">
        <v>75.03</v>
      </c>
      <c r="J250" s="41">
        <f t="shared" si="8"/>
        <v>468.9375</v>
      </c>
      <c r="K250" s="41"/>
      <c r="L250" s="35" t="s">
        <v>3250</v>
      </c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>
      <c r="A251" t="s">
        <v>755</v>
      </c>
      <c r="B251" s="40">
        <v>42766</v>
      </c>
      <c r="C251" s="41" t="s">
        <v>756</v>
      </c>
      <c r="D251" s="41">
        <v>1</v>
      </c>
      <c r="E251" s="41" t="s">
        <v>757</v>
      </c>
      <c r="F251" s="41" t="s">
        <v>1396</v>
      </c>
      <c r="G251" s="41" t="s">
        <v>758</v>
      </c>
      <c r="H251" s="19" t="s">
        <v>3190</v>
      </c>
      <c r="I251" s="41">
        <v>54.48</v>
      </c>
      <c r="J251" s="41">
        <f t="shared" si="8"/>
        <v>340.5</v>
      </c>
      <c r="K251" s="41"/>
      <c r="L251" s="19" t="s">
        <v>3167</v>
      </c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>
      <c r="A252" t="s">
        <v>759</v>
      </c>
      <c r="B252" s="40">
        <v>42766</v>
      </c>
      <c r="C252" s="41" t="s">
        <v>760</v>
      </c>
      <c r="D252" s="41">
        <v>1</v>
      </c>
      <c r="E252" s="41" t="s">
        <v>761</v>
      </c>
      <c r="F252" s="41" t="s">
        <v>1396</v>
      </c>
      <c r="G252" s="41" t="s">
        <v>353</v>
      </c>
      <c r="H252" s="19" t="s">
        <v>3247</v>
      </c>
      <c r="I252" s="41">
        <v>30.21</v>
      </c>
      <c r="J252" s="41">
        <f t="shared" si="8"/>
        <v>188.8125</v>
      </c>
      <c r="K252" s="41"/>
      <c r="L252" s="35" t="s">
        <v>3251</v>
      </c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>
      <c r="A253" t="s">
        <v>762</v>
      </c>
      <c r="B253" s="40">
        <v>42766</v>
      </c>
      <c r="C253" s="41" t="s">
        <v>763</v>
      </c>
      <c r="D253" s="41">
        <v>1</v>
      </c>
      <c r="E253" s="41" t="s">
        <v>764</v>
      </c>
      <c r="F253" s="41" t="s">
        <v>1396</v>
      </c>
      <c r="G253" s="41" t="s">
        <v>408</v>
      </c>
      <c r="H253" s="19" t="s">
        <v>3312</v>
      </c>
      <c r="I253" s="41">
        <v>16.07</v>
      </c>
      <c r="J253" s="41">
        <f t="shared" si="8"/>
        <v>100.4375</v>
      </c>
      <c r="K253" s="41"/>
      <c r="L253" s="35" t="s">
        <v>3314</v>
      </c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>
      <c r="A254" t="s">
        <v>765</v>
      </c>
      <c r="B254" s="40">
        <v>42766</v>
      </c>
      <c r="C254" s="41" t="s">
        <v>766</v>
      </c>
      <c r="D254" s="41">
        <v>1</v>
      </c>
      <c r="E254" s="41" t="s">
        <v>767</v>
      </c>
      <c r="F254" s="41" t="s">
        <v>1396</v>
      </c>
      <c r="G254" s="19" t="s">
        <v>1490</v>
      </c>
      <c r="H254" s="41" t="s">
        <v>768</v>
      </c>
      <c r="I254" s="41">
        <v>21.6</v>
      </c>
      <c r="J254" s="41">
        <f t="shared" si="8"/>
        <v>135</v>
      </c>
      <c r="K254" s="41"/>
      <c r="L254" s="35" t="s">
        <v>3296</v>
      </c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>
      <c r="A255" t="s">
        <v>769</v>
      </c>
      <c r="B255" s="40">
        <v>42766</v>
      </c>
      <c r="C255" s="41" t="s">
        <v>770</v>
      </c>
      <c r="D255" s="41">
        <v>1</v>
      </c>
      <c r="E255" s="41" t="s">
        <v>771</v>
      </c>
      <c r="F255" s="41" t="s">
        <v>1396</v>
      </c>
      <c r="G255" s="41" t="s">
        <v>772</v>
      </c>
      <c r="H255" s="19" t="s">
        <v>3184</v>
      </c>
      <c r="I255" s="41">
        <v>11.24</v>
      </c>
      <c r="J255" s="41">
        <f t="shared" si="8"/>
        <v>70.25</v>
      </c>
      <c r="K255" s="41"/>
      <c r="L255" s="19" t="s">
        <v>3152</v>
      </c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>
      <c r="A256" t="s">
        <v>924</v>
      </c>
      <c r="B256" s="40">
        <v>42766</v>
      </c>
      <c r="C256" s="41" t="s">
        <v>925</v>
      </c>
      <c r="D256" s="41">
        <v>1</v>
      </c>
      <c r="E256" s="41" t="s">
        <v>926</v>
      </c>
      <c r="F256" s="41" t="s">
        <v>1396</v>
      </c>
      <c r="G256" s="41" t="s">
        <v>758</v>
      </c>
      <c r="H256" s="19" t="s">
        <v>3190</v>
      </c>
      <c r="I256" s="41">
        <v>36.82</v>
      </c>
      <c r="J256" s="41">
        <f t="shared" si="8"/>
        <v>230.125</v>
      </c>
      <c r="K256" s="41"/>
      <c r="L256" s="35" t="s">
        <v>3168</v>
      </c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>
      <c r="A257" t="s">
        <v>927</v>
      </c>
      <c r="B257" s="40">
        <v>42766</v>
      </c>
      <c r="C257" s="41" t="s">
        <v>928</v>
      </c>
      <c r="D257" s="41">
        <v>1</v>
      </c>
      <c r="E257" s="41" t="s">
        <v>929</v>
      </c>
      <c r="F257" s="41" t="s">
        <v>1396</v>
      </c>
      <c r="G257" s="41" t="s">
        <v>353</v>
      </c>
      <c r="H257" s="19" t="s">
        <v>3247</v>
      </c>
      <c r="I257" s="41">
        <v>47.45</v>
      </c>
      <c r="J257" s="41">
        <f t="shared" si="8"/>
        <v>296.5625</v>
      </c>
      <c r="K257" s="41"/>
      <c r="L257" s="35" t="s">
        <v>3252</v>
      </c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>
      <c r="A258" t="s">
        <v>773</v>
      </c>
      <c r="B258" s="40">
        <v>42766</v>
      </c>
      <c r="C258" s="41" t="s">
        <v>774</v>
      </c>
      <c r="D258" s="41">
        <v>1</v>
      </c>
      <c r="E258" s="41" t="s">
        <v>775</v>
      </c>
      <c r="F258" s="41" t="s">
        <v>1396</v>
      </c>
      <c r="G258" s="41" t="s">
        <v>338</v>
      </c>
      <c r="H258" s="19" t="s">
        <v>3315</v>
      </c>
      <c r="I258" s="41">
        <v>10.48</v>
      </c>
      <c r="J258" s="41">
        <f t="shared" si="8"/>
        <v>65.5</v>
      </c>
      <c r="K258" s="41"/>
      <c r="L258" s="35" t="s">
        <v>3317</v>
      </c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>
      <c r="A259" t="s">
        <v>930</v>
      </c>
      <c r="B259" s="40">
        <v>42766</v>
      </c>
      <c r="C259" s="41" t="s">
        <v>931</v>
      </c>
      <c r="D259" s="41">
        <v>1</v>
      </c>
      <c r="E259" s="41" t="s">
        <v>932</v>
      </c>
      <c r="F259" s="41" t="s">
        <v>1396</v>
      </c>
      <c r="G259" s="41" t="s">
        <v>933</v>
      </c>
      <c r="H259" s="19" t="s">
        <v>3258</v>
      </c>
      <c r="I259" s="41">
        <v>216</v>
      </c>
      <c r="J259" s="41">
        <f t="shared" si="8"/>
        <v>1350</v>
      </c>
      <c r="K259" s="41"/>
      <c r="L259" s="35" t="s">
        <v>3255</v>
      </c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>
      <c r="A260" t="s">
        <v>934</v>
      </c>
      <c r="B260" s="40">
        <v>42766</v>
      </c>
      <c r="C260" s="41" t="s">
        <v>935</v>
      </c>
      <c r="D260" s="41">
        <v>1</v>
      </c>
      <c r="E260" s="41" t="s">
        <v>936</v>
      </c>
      <c r="F260" s="41" t="s">
        <v>1396</v>
      </c>
      <c r="G260" s="41" t="s">
        <v>326</v>
      </c>
      <c r="H260" s="19" t="s">
        <v>3186</v>
      </c>
      <c r="I260" s="41">
        <v>34.49</v>
      </c>
      <c r="J260" s="41">
        <f t="shared" si="8"/>
        <v>215.5625</v>
      </c>
      <c r="K260" s="41"/>
      <c r="L260" s="19" t="s">
        <v>3158</v>
      </c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>
      <c r="A261" t="s">
        <v>937</v>
      </c>
      <c r="B261" s="40">
        <v>42766</v>
      </c>
      <c r="C261" s="41" t="s">
        <v>938</v>
      </c>
      <c r="D261" s="41">
        <v>1</v>
      </c>
      <c r="E261" s="41" t="s">
        <v>939</v>
      </c>
      <c r="F261" s="41" t="s">
        <v>1396</v>
      </c>
      <c r="G261" s="41" t="s">
        <v>306</v>
      </c>
      <c r="H261" s="19" t="s">
        <v>2866</v>
      </c>
      <c r="I261" s="41">
        <v>41.34</v>
      </c>
      <c r="J261" s="41">
        <f t="shared" si="8"/>
        <v>258.375</v>
      </c>
      <c r="K261" s="41"/>
      <c r="L261" s="19" t="s">
        <v>3113</v>
      </c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>
      <c r="A262" t="s">
        <v>940</v>
      </c>
      <c r="B262" s="40">
        <v>42766</v>
      </c>
      <c r="C262" s="41" t="s">
        <v>941</v>
      </c>
      <c r="D262" s="41">
        <v>1</v>
      </c>
      <c r="E262" s="41" t="s">
        <v>942</v>
      </c>
      <c r="F262" s="41" t="s">
        <v>1396</v>
      </c>
      <c r="G262" s="41" t="s">
        <v>943</v>
      </c>
      <c r="H262" s="19" t="s">
        <v>3327</v>
      </c>
      <c r="I262" s="41">
        <v>34.9</v>
      </c>
      <c r="J262" s="41">
        <f t="shared" si="8"/>
        <v>218.125</v>
      </c>
      <c r="K262" s="41"/>
      <c r="L262" s="35" t="s">
        <v>3328</v>
      </c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>
      <c r="A263" t="s">
        <v>944</v>
      </c>
      <c r="B263" s="40">
        <v>42766</v>
      </c>
      <c r="C263" s="41" t="s">
        <v>945</v>
      </c>
      <c r="D263" s="41">
        <v>1</v>
      </c>
      <c r="E263" s="41" t="s">
        <v>946</v>
      </c>
      <c r="F263" s="41" t="s">
        <v>1396</v>
      </c>
      <c r="G263" s="41" t="s">
        <v>831</v>
      </c>
      <c r="H263" s="19" t="s">
        <v>3188</v>
      </c>
      <c r="I263" s="41">
        <v>13.47</v>
      </c>
      <c r="J263" s="41">
        <f t="shared" si="8"/>
        <v>84.1875</v>
      </c>
      <c r="K263" s="41"/>
      <c r="L263" s="35" t="s">
        <v>3166</v>
      </c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>
      <c r="A264" t="s">
        <v>947</v>
      </c>
      <c r="B264" s="40">
        <v>42766</v>
      </c>
      <c r="C264" s="41" t="s">
        <v>948</v>
      </c>
      <c r="D264" s="41">
        <v>1</v>
      </c>
      <c r="E264" s="41" t="s">
        <v>949</v>
      </c>
      <c r="F264" s="41" t="s">
        <v>1396</v>
      </c>
      <c r="G264" s="41" t="s">
        <v>1491</v>
      </c>
      <c r="H264" s="19" t="s">
        <v>3170</v>
      </c>
      <c r="I264" s="41">
        <v>38.479999999999997</v>
      </c>
      <c r="J264" s="41">
        <f t="shared" si="8"/>
        <v>240.49999999999997</v>
      </c>
      <c r="K264" s="41"/>
      <c r="L264" s="35" t="s">
        <v>3094</v>
      </c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>
      <c r="A265" t="s">
        <v>786</v>
      </c>
      <c r="B265" s="40">
        <v>42766</v>
      </c>
      <c r="C265" s="41" t="s">
        <v>787</v>
      </c>
      <c r="D265" s="41">
        <v>1</v>
      </c>
      <c r="E265" s="41" t="s">
        <v>788</v>
      </c>
      <c r="F265" s="41" t="s">
        <v>1396</v>
      </c>
      <c r="G265" s="41" t="s">
        <v>789</v>
      </c>
      <c r="H265" s="19" t="s">
        <v>2864</v>
      </c>
      <c r="I265" s="41">
        <v>29.8</v>
      </c>
      <c r="J265" s="41">
        <f t="shared" si="8"/>
        <v>186.25</v>
      </c>
      <c r="K265" s="41"/>
      <c r="L265" s="35" t="s">
        <v>3216</v>
      </c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>
      <c r="A266" t="s">
        <v>786</v>
      </c>
      <c r="B266" s="40">
        <v>42766</v>
      </c>
      <c r="C266" s="41" t="s">
        <v>787</v>
      </c>
      <c r="D266" s="41">
        <v>1</v>
      </c>
      <c r="E266" s="41" t="s">
        <v>788</v>
      </c>
      <c r="F266" s="41" t="s">
        <v>1396</v>
      </c>
      <c r="G266" s="41" t="s">
        <v>790</v>
      </c>
      <c r="H266" s="19" t="s">
        <v>3267</v>
      </c>
      <c r="I266" s="41">
        <v>60.67</v>
      </c>
      <c r="J266" s="41">
        <f t="shared" si="8"/>
        <v>379.1875</v>
      </c>
      <c r="K266" s="41"/>
      <c r="L266" s="19" t="s">
        <v>3268</v>
      </c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>
      <c r="A267" t="s">
        <v>786</v>
      </c>
      <c r="B267" s="40">
        <v>42766</v>
      </c>
      <c r="C267" s="41" t="s">
        <v>787</v>
      </c>
      <c r="D267" s="41">
        <v>1</v>
      </c>
      <c r="E267" s="41" t="s">
        <v>788</v>
      </c>
      <c r="F267" s="41" t="s">
        <v>1396</v>
      </c>
      <c r="G267" s="41" t="s">
        <v>791</v>
      </c>
      <c r="H267" s="19" t="s">
        <v>3398</v>
      </c>
      <c r="I267" s="41">
        <v>13.79</v>
      </c>
      <c r="J267" s="41">
        <f t="shared" si="8"/>
        <v>86.187499999999986</v>
      </c>
      <c r="K267" s="41"/>
      <c r="L267" s="19" t="s">
        <v>3948</v>
      </c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>
      <c r="A268" t="s">
        <v>792</v>
      </c>
      <c r="B268" s="40">
        <v>42766</v>
      </c>
      <c r="C268" s="41" t="s">
        <v>793</v>
      </c>
      <c r="D268" s="41">
        <v>1</v>
      </c>
      <c r="E268" s="41" t="s">
        <v>794</v>
      </c>
      <c r="F268" s="41" t="s">
        <v>1396</v>
      </c>
      <c r="G268" s="41" t="s">
        <v>441</v>
      </c>
      <c r="H268" s="19" t="s">
        <v>2862</v>
      </c>
      <c r="I268" s="41">
        <v>36.97</v>
      </c>
      <c r="J268" s="41">
        <f t="shared" si="8"/>
        <v>231.0625</v>
      </c>
      <c r="K268" s="41"/>
      <c r="L268" s="19" t="s">
        <v>3117</v>
      </c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>
      <c r="A269" t="s">
        <v>792</v>
      </c>
      <c r="B269" s="40">
        <v>42766</v>
      </c>
      <c r="C269" s="41" t="s">
        <v>793</v>
      </c>
      <c r="D269" s="41">
        <v>1</v>
      </c>
      <c r="E269" s="41" t="s">
        <v>794</v>
      </c>
      <c r="F269" s="41" t="s">
        <v>1396</v>
      </c>
      <c r="G269" s="41" t="s">
        <v>789</v>
      </c>
      <c r="H269" s="19" t="s">
        <v>2864</v>
      </c>
      <c r="I269" s="41">
        <v>10.210000000000001</v>
      </c>
      <c r="J269" s="41">
        <f t="shared" si="8"/>
        <v>63.812500000000007</v>
      </c>
      <c r="K269" s="41"/>
      <c r="L269" s="19" t="s">
        <v>3217</v>
      </c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>
      <c r="A270" t="s">
        <v>792</v>
      </c>
      <c r="B270" s="40">
        <v>42766</v>
      </c>
      <c r="C270" s="41" t="s">
        <v>793</v>
      </c>
      <c r="D270" s="41">
        <v>1</v>
      </c>
      <c r="E270" s="41" t="s">
        <v>794</v>
      </c>
      <c r="F270" s="41" t="s">
        <v>1396</v>
      </c>
      <c r="G270" s="41" t="s">
        <v>795</v>
      </c>
      <c r="H270" s="19" t="s">
        <v>3377</v>
      </c>
      <c r="I270" s="41">
        <v>67.349999999999994</v>
      </c>
      <c r="J270" s="41">
        <f t="shared" ref="J270:J333" si="9">+I270/0.16</f>
        <v>420.93749999999994</v>
      </c>
      <c r="K270" s="41"/>
      <c r="L270" s="35" t="s">
        <v>3378</v>
      </c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>
      <c r="A271" t="s">
        <v>792</v>
      </c>
      <c r="B271" s="40">
        <v>42766</v>
      </c>
      <c r="C271" s="41" t="s">
        <v>793</v>
      </c>
      <c r="D271" s="41">
        <v>1</v>
      </c>
      <c r="E271" s="41" t="s">
        <v>794</v>
      </c>
      <c r="F271" s="41" t="s">
        <v>1396</v>
      </c>
      <c r="G271" s="41" t="s">
        <v>791</v>
      </c>
      <c r="H271" s="19" t="s">
        <v>3398</v>
      </c>
      <c r="I271" s="41">
        <v>13.79</v>
      </c>
      <c r="J271" s="41">
        <f t="shared" si="9"/>
        <v>86.187499999999986</v>
      </c>
      <c r="K271" s="41"/>
      <c r="L271" s="35" t="s">
        <v>3405</v>
      </c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>
      <c r="A272" t="s">
        <v>796</v>
      </c>
      <c r="B272" s="40">
        <v>42766</v>
      </c>
      <c r="C272" s="41" t="s">
        <v>797</v>
      </c>
      <c r="D272" s="41">
        <v>1</v>
      </c>
      <c r="E272" s="41" t="s">
        <v>798</v>
      </c>
      <c r="F272" s="41" t="s">
        <v>1396</v>
      </c>
      <c r="G272" s="41" t="s">
        <v>799</v>
      </c>
      <c r="H272" s="19" t="s">
        <v>3169</v>
      </c>
      <c r="I272" s="41">
        <v>44.83</v>
      </c>
      <c r="J272" s="41">
        <f t="shared" si="9"/>
        <v>280.1875</v>
      </c>
      <c r="K272" s="41"/>
      <c r="L272" s="19" t="s">
        <v>3091</v>
      </c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>
      <c r="A273" t="s">
        <v>796</v>
      </c>
      <c r="B273" s="40">
        <v>42766</v>
      </c>
      <c r="C273" s="41" t="s">
        <v>797</v>
      </c>
      <c r="D273" s="41">
        <v>1</v>
      </c>
      <c r="E273" s="41" t="s">
        <v>798</v>
      </c>
      <c r="F273" s="41" t="s">
        <v>1396</v>
      </c>
      <c r="G273" s="41" t="s">
        <v>800</v>
      </c>
      <c r="H273" s="19" t="s">
        <v>3195</v>
      </c>
      <c r="I273" s="41">
        <v>80.78</v>
      </c>
      <c r="J273" s="41">
        <f t="shared" si="9"/>
        <v>504.875</v>
      </c>
      <c r="K273" s="41"/>
      <c r="L273" s="35" t="s">
        <v>3194</v>
      </c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>
      <c r="A274" t="s">
        <v>796</v>
      </c>
      <c r="B274" s="40">
        <v>42766</v>
      </c>
      <c r="C274" s="41" t="s">
        <v>797</v>
      </c>
      <c r="D274" s="41">
        <v>1</v>
      </c>
      <c r="E274" s="41" t="s">
        <v>798</v>
      </c>
      <c r="F274" s="41" t="s">
        <v>1396</v>
      </c>
      <c r="G274" s="41" t="s">
        <v>789</v>
      </c>
      <c r="H274" s="19" t="s">
        <v>2864</v>
      </c>
      <c r="I274" s="41">
        <v>4.55</v>
      </c>
      <c r="J274" s="41">
        <f t="shared" si="9"/>
        <v>28.4375</v>
      </c>
      <c r="K274" s="41"/>
      <c r="L274" s="35" t="s">
        <v>3218</v>
      </c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>
      <c r="A275" t="s">
        <v>796</v>
      </c>
      <c r="B275" s="40">
        <v>42766</v>
      </c>
      <c r="C275" s="41" t="s">
        <v>797</v>
      </c>
      <c r="D275" s="41">
        <v>1</v>
      </c>
      <c r="E275" s="41" t="s">
        <v>798</v>
      </c>
      <c r="F275" s="41" t="s">
        <v>1396</v>
      </c>
      <c r="G275" s="41" t="s">
        <v>801</v>
      </c>
      <c r="H275" s="19" t="s">
        <v>3265</v>
      </c>
      <c r="I275" s="41">
        <v>20.2</v>
      </c>
      <c r="J275" s="41">
        <f t="shared" si="9"/>
        <v>126.25</v>
      </c>
      <c r="K275" s="41"/>
      <c r="L275" s="35" t="s">
        <v>3266</v>
      </c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>
      <c r="A276" t="s">
        <v>796</v>
      </c>
      <c r="B276" s="40">
        <v>42766</v>
      </c>
      <c r="C276" s="41" t="s">
        <v>797</v>
      </c>
      <c r="D276" s="41">
        <v>1</v>
      </c>
      <c r="E276" s="41" t="s">
        <v>798</v>
      </c>
      <c r="F276" s="41" t="s">
        <v>1396</v>
      </c>
      <c r="G276" s="41" t="s">
        <v>802</v>
      </c>
      <c r="H276" s="19" t="s">
        <v>3396</v>
      </c>
      <c r="I276" s="41">
        <v>102.75</v>
      </c>
      <c r="J276" s="41">
        <f t="shared" si="9"/>
        <v>642.1875</v>
      </c>
      <c r="K276" s="41"/>
      <c r="L276" s="19" t="s">
        <v>3397</v>
      </c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>
      <c r="A277" t="s">
        <v>796</v>
      </c>
      <c r="B277" s="40">
        <v>42766</v>
      </c>
      <c r="C277" s="41" t="s">
        <v>797</v>
      </c>
      <c r="D277" s="41">
        <v>1</v>
      </c>
      <c r="E277" s="41" t="s">
        <v>798</v>
      </c>
      <c r="F277" s="41" t="s">
        <v>1396</v>
      </c>
      <c r="G277" s="41" t="s">
        <v>791</v>
      </c>
      <c r="H277" s="19" t="s">
        <v>3398</v>
      </c>
      <c r="I277" s="41">
        <v>13.79</v>
      </c>
      <c r="J277" s="41">
        <f t="shared" si="9"/>
        <v>86.187499999999986</v>
      </c>
      <c r="K277" s="41"/>
      <c r="L277" s="19" t="s">
        <v>3399</v>
      </c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>
      <c r="A278" t="s">
        <v>803</v>
      </c>
      <c r="B278" s="40">
        <v>42766</v>
      </c>
      <c r="C278" s="41" t="s">
        <v>804</v>
      </c>
      <c r="D278" s="41">
        <v>1</v>
      </c>
      <c r="E278" s="41" t="s">
        <v>805</v>
      </c>
      <c r="F278" s="41" t="s">
        <v>1396</v>
      </c>
      <c r="G278" s="41" t="s">
        <v>441</v>
      </c>
      <c r="H278" s="19" t="s">
        <v>2862</v>
      </c>
      <c r="I278" s="41">
        <v>55.86</v>
      </c>
      <c r="J278" s="41">
        <f t="shared" si="9"/>
        <v>349.125</v>
      </c>
      <c r="K278" s="41"/>
      <c r="L278" s="35" t="s">
        <v>3118</v>
      </c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>
      <c r="A279" t="s">
        <v>803</v>
      </c>
      <c r="B279" s="40">
        <v>42766</v>
      </c>
      <c r="C279" s="41" t="s">
        <v>804</v>
      </c>
      <c r="D279" s="41">
        <v>1</v>
      </c>
      <c r="E279" s="41" t="s">
        <v>805</v>
      </c>
      <c r="F279" s="41" t="s">
        <v>1396</v>
      </c>
      <c r="G279" s="41" t="s">
        <v>789</v>
      </c>
      <c r="H279" s="19" t="s">
        <v>2864</v>
      </c>
      <c r="I279" s="41">
        <v>29.8</v>
      </c>
      <c r="J279" s="41">
        <f t="shared" si="9"/>
        <v>186.25</v>
      </c>
      <c r="K279" s="41"/>
      <c r="L279" s="35" t="s">
        <v>3219</v>
      </c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>
      <c r="A280" t="s">
        <v>803</v>
      </c>
      <c r="B280" s="40">
        <v>42766</v>
      </c>
      <c r="C280" s="41" t="s">
        <v>804</v>
      </c>
      <c r="D280" s="41">
        <v>1</v>
      </c>
      <c r="E280" s="41" t="s">
        <v>805</v>
      </c>
      <c r="F280" s="41" t="s">
        <v>1396</v>
      </c>
      <c r="G280" s="41" t="s">
        <v>790</v>
      </c>
      <c r="H280" s="19" t="s">
        <v>3267</v>
      </c>
      <c r="I280" s="41">
        <v>67.42</v>
      </c>
      <c r="J280" s="41">
        <f t="shared" si="9"/>
        <v>421.375</v>
      </c>
      <c r="K280" s="41"/>
      <c r="L280" s="35" t="s">
        <v>2968</v>
      </c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>
      <c r="A281" t="s">
        <v>803</v>
      </c>
      <c r="B281" s="40">
        <v>42766</v>
      </c>
      <c r="C281" s="41" t="s">
        <v>804</v>
      </c>
      <c r="D281" s="41">
        <v>1</v>
      </c>
      <c r="E281" s="41" t="s">
        <v>805</v>
      </c>
      <c r="F281" s="41" t="s">
        <v>1396</v>
      </c>
      <c r="G281" s="41" t="s">
        <v>791</v>
      </c>
      <c r="H281" s="19" t="s">
        <v>3398</v>
      </c>
      <c r="I281" s="41">
        <v>13.79</v>
      </c>
      <c r="J281" s="41">
        <f t="shared" si="9"/>
        <v>86.187499999999986</v>
      </c>
      <c r="K281" s="41"/>
      <c r="L281" s="35" t="s">
        <v>2971</v>
      </c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>
      <c r="A282" t="s">
        <v>806</v>
      </c>
      <c r="B282" s="40">
        <v>42766</v>
      </c>
      <c r="C282" s="41" t="s">
        <v>807</v>
      </c>
      <c r="D282" s="41">
        <v>1</v>
      </c>
      <c r="E282" s="41" t="s">
        <v>808</v>
      </c>
      <c r="F282" s="41" t="s">
        <v>1396</v>
      </c>
      <c r="G282" s="41" t="s">
        <v>441</v>
      </c>
      <c r="H282" s="19" t="s">
        <v>2862</v>
      </c>
      <c r="I282" s="41">
        <v>66.900000000000006</v>
      </c>
      <c r="J282" s="41">
        <f t="shared" si="9"/>
        <v>418.125</v>
      </c>
      <c r="K282" s="41"/>
      <c r="L282" s="35" t="s">
        <v>3119</v>
      </c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>
      <c r="A283" t="s">
        <v>806</v>
      </c>
      <c r="B283" s="40">
        <v>42766</v>
      </c>
      <c r="C283" s="41" t="s">
        <v>807</v>
      </c>
      <c r="D283" s="41">
        <v>1</v>
      </c>
      <c r="E283" s="41" t="s">
        <v>808</v>
      </c>
      <c r="F283" s="41" t="s">
        <v>1396</v>
      </c>
      <c r="G283" s="41" t="s">
        <v>789</v>
      </c>
      <c r="H283" s="19" t="s">
        <v>2864</v>
      </c>
      <c r="I283" s="41">
        <v>9.3800000000000008</v>
      </c>
      <c r="J283" s="41">
        <f t="shared" si="9"/>
        <v>58.625000000000007</v>
      </c>
      <c r="K283" s="41"/>
      <c r="L283" s="35" t="s">
        <v>3220</v>
      </c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>
      <c r="A284" t="s">
        <v>806</v>
      </c>
      <c r="B284" s="40">
        <v>42766</v>
      </c>
      <c r="C284" s="41" t="s">
        <v>807</v>
      </c>
      <c r="D284" s="41">
        <v>1</v>
      </c>
      <c r="E284" s="41" t="s">
        <v>808</v>
      </c>
      <c r="F284" s="41" t="s">
        <v>1396</v>
      </c>
      <c r="G284" s="41" t="s">
        <v>809</v>
      </c>
      <c r="H284" s="19" t="s">
        <v>3341</v>
      </c>
      <c r="I284" s="41">
        <v>80.19</v>
      </c>
      <c r="J284" s="41">
        <f t="shared" si="9"/>
        <v>501.1875</v>
      </c>
      <c r="K284" s="41"/>
      <c r="L284" s="35" t="s">
        <v>2978</v>
      </c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>
      <c r="A285" t="s">
        <v>806</v>
      </c>
      <c r="B285" s="40">
        <v>42766</v>
      </c>
      <c r="C285" s="41" t="s">
        <v>807</v>
      </c>
      <c r="D285" s="41">
        <v>1</v>
      </c>
      <c r="E285" s="41" t="s">
        <v>808</v>
      </c>
      <c r="F285" s="41" t="s">
        <v>1396</v>
      </c>
      <c r="G285" s="41" t="s">
        <v>810</v>
      </c>
      <c r="H285" s="19" t="s">
        <v>3341</v>
      </c>
      <c r="I285" s="41">
        <v>17.66</v>
      </c>
      <c r="J285" s="41">
        <f t="shared" si="9"/>
        <v>110.375</v>
      </c>
      <c r="K285" s="41"/>
      <c r="L285" s="35" t="s">
        <v>3345</v>
      </c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>
      <c r="A286" t="s">
        <v>806</v>
      </c>
      <c r="B286" s="40">
        <v>42766</v>
      </c>
      <c r="C286" s="41" t="s">
        <v>807</v>
      </c>
      <c r="D286" s="41">
        <v>1</v>
      </c>
      <c r="E286" s="41" t="s">
        <v>808</v>
      </c>
      <c r="F286" s="41" t="s">
        <v>1396</v>
      </c>
      <c r="G286" s="41" t="s">
        <v>811</v>
      </c>
      <c r="H286" s="19" t="s">
        <v>3342</v>
      </c>
      <c r="I286" s="41">
        <v>17.239999999999998</v>
      </c>
      <c r="J286" s="41">
        <f t="shared" si="9"/>
        <v>107.74999999999999</v>
      </c>
      <c r="K286" s="41"/>
      <c r="L286" s="35" t="s">
        <v>2981</v>
      </c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>
      <c r="A287" t="s">
        <v>812</v>
      </c>
      <c r="B287" s="40">
        <v>42766</v>
      </c>
      <c r="C287" s="41" t="s">
        <v>813</v>
      </c>
      <c r="D287" s="41">
        <v>1</v>
      </c>
      <c r="E287" s="41" t="s">
        <v>814</v>
      </c>
      <c r="F287" s="41" t="s">
        <v>1396</v>
      </c>
      <c r="G287" s="41" t="s">
        <v>441</v>
      </c>
      <c r="H287" s="19" t="s">
        <v>2862</v>
      </c>
      <c r="I287" s="41">
        <v>55.86</v>
      </c>
      <c r="J287" s="41">
        <f t="shared" si="9"/>
        <v>349.125</v>
      </c>
      <c r="K287" s="41"/>
      <c r="L287" s="19" t="s">
        <v>3120</v>
      </c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>
      <c r="A288" t="s">
        <v>812</v>
      </c>
      <c r="B288" s="40">
        <v>42766</v>
      </c>
      <c r="C288" s="41" t="s">
        <v>813</v>
      </c>
      <c r="D288" s="41">
        <v>1</v>
      </c>
      <c r="E288" s="41" t="s">
        <v>814</v>
      </c>
      <c r="F288" s="41" t="s">
        <v>1396</v>
      </c>
      <c r="G288" s="41" t="s">
        <v>789</v>
      </c>
      <c r="H288" s="19" t="s">
        <v>2864</v>
      </c>
      <c r="I288" s="41">
        <v>29.8</v>
      </c>
      <c r="J288" s="41">
        <f t="shared" si="9"/>
        <v>186.25</v>
      </c>
      <c r="K288" s="41"/>
      <c r="L288" s="35" t="s">
        <v>3221</v>
      </c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>
      <c r="A289" t="s">
        <v>812</v>
      </c>
      <c r="B289" s="40">
        <v>42766</v>
      </c>
      <c r="C289" s="41" t="s">
        <v>813</v>
      </c>
      <c r="D289" s="41">
        <v>1</v>
      </c>
      <c r="E289" s="41" t="s">
        <v>814</v>
      </c>
      <c r="F289" s="41" t="s">
        <v>1396</v>
      </c>
      <c r="G289" s="41" t="s">
        <v>815</v>
      </c>
      <c r="H289" s="19" t="s">
        <v>3383</v>
      </c>
      <c r="I289" s="41">
        <v>67.349999999999994</v>
      </c>
      <c r="J289" s="41">
        <f t="shared" si="9"/>
        <v>420.93749999999994</v>
      </c>
      <c r="K289" s="41"/>
      <c r="L289" s="19" t="s">
        <v>3384</v>
      </c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>
      <c r="A290" t="s">
        <v>812</v>
      </c>
      <c r="B290" s="40">
        <v>42766</v>
      </c>
      <c r="C290" s="41" t="s">
        <v>813</v>
      </c>
      <c r="D290" s="41">
        <v>1</v>
      </c>
      <c r="E290" s="41" t="s">
        <v>814</v>
      </c>
      <c r="F290" s="41" t="s">
        <v>1396</v>
      </c>
      <c r="G290" s="41" t="s">
        <v>791</v>
      </c>
      <c r="H290" s="19" t="s">
        <v>3398</v>
      </c>
      <c r="I290" s="41">
        <v>13.79</v>
      </c>
      <c r="J290" s="41">
        <f t="shared" si="9"/>
        <v>86.187499999999986</v>
      </c>
      <c r="K290" s="41"/>
      <c r="L290" s="35" t="s">
        <v>3404</v>
      </c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>
      <c r="A291" t="s">
        <v>816</v>
      </c>
      <c r="B291" s="40">
        <v>42766</v>
      </c>
      <c r="C291" s="41" t="s">
        <v>817</v>
      </c>
      <c r="D291" s="41">
        <v>1</v>
      </c>
      <c r="E291" s="41" t="s">
        <v>818</v>
      </c>
      <c r="F291" s="41" t="s">
        <v>1396</v>
      </c>
      <c r="G291" s="41" t="s">
        <v>819</v>
      </c>
      <c r="H291" s="19" t="s">
        <v>3172</v>
      </c>
      <c r="I291" s="41">
        <v>74.12</v>
      </c>
      <c r="J291" s="41">
        <f t="shared" si="9"/>
        <v>463.25</v>
      </c>
      <c r="K291" s="41"/>
      <c r="L291" s="35" t="s">
        <v>3106</v>
      </c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>
      <c r="A292" t="s">
        <v>816</v>
      </c>
      <c r="B292" s="40">
        <v>42766</v>
      </c>
      <c r="C292" s="41" t="s">
        <v>817</v>
      </c>
      <c r="D292" s="41">
        <v>1</v>
      </c>
      <c r="E292" s="41" t="s">
        <v>818</v>
      </c>
      <c r="F292" s="41" t="s">
        <v>1396</v>
      </c>
      <c r="G292" s="41" t="s">
        <v>441</v>
      </c>
      <c r="H292" s="19" t="s">
        <v>2862</v>
      </c>
      <c r="I292" s="41">
        <v>66.900000000000006</v>
      </c>
      <c r="J292" s="41">
        <f t="shared" si="9"/>
        <v>418.125</v>
      </c>
      <c r="K292" s="41"/>
      <c r="L292" s="35" t="s">
        <v>3121</v>
      </c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>
      <c r="A293" t="s">
        <v>816</v>
      </c>
      <c r="B293" s="40">
        <v>42766</v>
      </c>
      <c r="C293" s="41" t="s">
        <v>817</v>
      </c>
      <c r="D293" s="41">
        <v>1</v>
      </c>
      <c r="E293" s="41" t="s">
        <v>818</v>
      </c>
      <c r="F293" s="41" t="s">
        <v>1396</v>
      </c>
      <c r="G293" s="41" t="s">
        <v>789</v>
      </c>
      <c r="H293" s="19" t="s">
        <v>2864</v>
      </c>
      <c r="I293" s="41">
        <v>9.3800000000000008</v>
      </c>
      <c r="J293" s="41">
        <f t="shared" si="9"/>
        <v>58.625000000000007</v>
      </c>
      <c r="K293" s="41"/>
      <c r="L293" s="19" t="s">
        <v>3222</v>
      </c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>
      <c r="A294" t="s">
        <v>816</v>
      </c>
      <c r="B294" s="40">
        <v>42766</v>
      </c>
      <c r="C294" s="41" t="s">
        <v>817</v>
      </c>
      <c r="D294" s="41">
        <v>1</v>
      </c>
      <c r="E294" s="41" t="s">
        <v>818</v>
      </c>
      <c r="F294" s="41" t="s">
        <v>1396</v>
      </c>
      <c r="G294" s="41" t="s">
        <v>810</v>
      </c>
      <c r="H294" s="19" t="s">
        <v>3346</v>
      </c>
      <c r="I294" s="41">
        <v>63.74</v>
      </c>
      <c r="J294" s="41">
        <f t="shared" si="9"/>
        <v>398.375</v>
      </c>
      <c r="K294" s="41"/>
      <c r="L294" s="35" t="s">
        <v>3347</v>
      </c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>
      <c r="A295" t="s">
        <v>816</v>
      </c>
      <c r="B295" s="40">
        <v>42766</v>
      </c>
      <c r="C295" s="41" t="s">
        <v>817</v>
      </c>
      <c r="D295" s="41">
        <v>1</v>
      </c>
      <c r="E295" s="41" t="s">
        <v>818</v>
      </c>
      <c r="F295" s="41" t="s">
        <v>1396</v>
      </c>
      <c r="G295" s="41" t="s">
        <v>811</v>
      </c>
      <c r="H295" s="19" t="s">
        <v>3342</v>
      </c>
      <c r="I295" s="41">
        <v>11.72</v>
      </c>
      <c r="J295" s="41">
        <f t="shared" si="9"/>
        <v>73.25</v>
      </c>
      <c r="K295" s="41"/>
      <c r="L295" s="19" t="s">
        <v>3343</v>
      </c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>
      <c r="A296" t="s">
        <v>820</v>
      </c>
      <c r="B296" s="40">
        <v>42766</v>
      </c>
      <c r="C296" s="41" t="s">
        <v>821</v>
      </c>
      <c r="D296" s="41">
        <v>1</v>
      </c>
      <c r="E296" s="41" t="s">
        <v>822</v>
      </c>
      <c r="F296" s="41" t="s">
        <v>1396</v>
      </c>
      <c r="G296" s="41" t="s">
        <v>441</v>
      </c>
      <c r="H296" s="19" t="s">
        <v>2862</v>
      </c>
      <c r="I296" s="41">
        <v>55.86</v>
      </c>
      <c r="J296" s="41">
        <f t="shared" si="9"/>
        <v>349.125</v>
      </c>
      <c r="K296" s="41"/>
      <c r="L296" s="35" t="s">
        <v>3122</v>
      </c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>
      <c r="A297" t="s">
        <v>820</v>
      </c>
      <c r="B297" s="40">
        <v>42766</v>
      </c>
      <c r="C297" s="41" t="s">
        <v>821</v>
      </c>
      <c r="D297" s="41">
        <v>1</v>
      </c>
      <c r="E297" s="41" t="s">
        <v>822</v>
      </c>
      <c r="F297" s="41" t="s">
        <v>1396</v>
      </c>
      <c r="G297" s="41" t="s">
        <v>789</v>
      </c>
      <c r="H297" s="19" t="s">
        <v>2864</v>
      </c>
      <c r="I297" s="41">
        <v>10.210000000000001</v>
      </c>
      <c r="J297" s="41">
        <f t="shared" si="9"/>
        <v>63.812500000000007</v>
      </c>
      <c r="K297" s="41"/>
      <c r="L297" s="19" t="s">
        <v>3224</v>
      </c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>
      <c r="A298" t="s">
        <v>820</v>
      </c>
      <c r="B298" s="40">
        <v>42766</v>
      </c>
      <c r="C298" s="41" t="s">
        <v>821</v>
      </c>
      <c r="D298" s="41">
        <v>1</v>
      </c>
      <c r="E298" s="41" t="s">
        <v>822</v>
      </c>
      <c r="F298" s="41" t="s">
        <v>1396</v>
      </c>
      <c r="G298" s="41" t="s">
        <v>789</v>
      </c>
      <c r="H298" s="19" t="s">
        <v>2864</v>
      </c>
      <c r="I298" s="41">
        <v>19.59</v>
      </c>
      <c r="J298" s="41">
        <f t="shared" si="9"/>
        <v>122.4375</v>
      </c>
      <c r="K298" s="41"/>
      <c r="L298" s="19" t="s">
        <v>3223</v>
      </c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>
      <c r="A299" t="s">
        <v>820</v>
      </c>
      <c r="B299" s="40">
        <v>42766</v>
      </c>
      <c r="C299" s="41" t="s">
        <v>821</v>
      </c>
      <c r="D299" s="41">
        <v>1</v>
      </c>
      <c r="E299" s="41" t="s">
        <v>822</v>
      </c>
      <c r="F299" s="41" t="s">
        <v>1396</v>
      </c>
      <c r="G299" s="41" t="s">
        <v>823</v>
      </c>
      <c r="H299" s="19" t="s">
        <v>3379</v>
      </c>
      <c r="I299" s="41">
        <v>55.17</v>
      </c>
      <c r="J299" s="41">
        <f t="shared" si="9"/>
        <v>344.8125</v>
      </c>
      <c r="K299" s="41"/>
      <c r="L299" s="35" t="s">
        <v>3380</v>
      </c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>
      <c r="A300" t="s">
        <v>820</v>
      </c>
      <c r="B300" s="40">
        <v>42766</v>
      </c>
      <c r="C300" s="41" t="s">
        <v>821</v>
      </c>
      <c r="D300" s="41">
        <v>1</v>
      </c>
      <c r="E300" s="41" t="s">
        <v>822</v>
      </c>
      <c r="F300" s="41" t="s">
        <v>1396</v>
      </c>
      <c r="G300" s="41" t="s">
        <v>791</v>
      </c>
      <c r="H300" s="19" t="s">
        <v>3398</v>
      </c>
      <c r="I300" s="41">
        <v>13.79</v>
      </c>
      <c r="J300" s="41">
        <f t="shared" si="9"/>
        <v>86.187499999999986</v>
      </c>
      <c r="K300" s="41"/>
      <c r="L300" s="35" t="s">
        <v>3403</v>
      </c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>
      <c r="A301" t="s">
        <v>824</v>
      </c>
      <c r="B301" s="40">
        <v>42766</v>
      </c>
      <c r="C301" s="41" t="s">
        <v>825</v>
      </c>
      <c r="D301" s="41">
        <v>1</v>
      </c>
      <c r="E301" s="41" t="s">
        <v>826</v>
      </c>
      <c r="F301" s="41" t="s">
        <v>1396</v>
      </c>
      <c r="G301" s="41" t="s">
        <v>441</v>
      </c>
      <c r="H301" s="19" t="s">
        <v>2862</v>
      </c>
      <c r="I301" s="41">
        <v>55.86</v>
      </c>
      <c r="J301" s="41">
        <f t="shared" si="9"/>
        <v>349.125</v>
      </c>
      <c r="K301" s="41"/>
      <c r="L301" s="35" t="s">
        <v>3123</v>
      </c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>
      <c r="A302" t="s">
        <v>824</v>
      </c>
      <c r="B302" s="40">
        <v>42766</v>
      </c>
      <c r="C302" s="41" t="s">
        <v>825</v>
      </c>
      <c r="D302" s="41">
        <v>1</v>
      </c>
      <c r="E302" s="41" t="s">
        <v>826</v>
      </c>
      <c r="F302" s="41" t="s">
        <v>1396</v>
      </c>
      <c r="G302" s="41" t="s">
        <v>789</v>
      </c>
      <c r="H302" s="19" t="s">
        <v>2864</v>
      </c>
      <c r="I302" s="41">
        <v>29.8</v>
      </c>
      <c r="J302" s="41">
        <f t="shared" si="9"/>
        <v>186.25</v>
      </c>
      <c r="K302" s="41"/>
      <c r="L302" s="35" t="s">
        <v>3225</v>
      </c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>
      <c r="A303" t="s">
        <v>824</v>
      </c>
      <c r="B303" s="40">
        <v>42766</v>
      </c>
      <c r="C303" s="41" t="s">
        <v>825</v>
      </c>
      <c r="D303" s="41">
        <v>1</v>
      </c>
      <c r="E303" s="41" t="s">
        <v>826</v>
      </c>
      <c r="F303" s="41" t="s">
        <v>1396</v>
      </c>
      <c r="G303" s="41" t="s">
        <v>827</v>
      </c>
      <c r="H303" s="19" t="s">
        <v>3376</v>
      </c>
      <c r="I303" s="41">
        <v>40.409999999999997</v>
      </c>
      <c r="J303" s="41">
        <f t="shared" si="9"/>
        <v>252.56249999999997</v>
      </c>
      <c r="K303" s="41"/>
      <c r="L303" s="19" t="s">
        <v>3373</v>
      </c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>
      <c r="A304" t="s">
        <v>824</v>
      </c>
      <c r="B304" s="40">
        <v>42766</v>
      </c>
      <c r="C304" s="41" t="s">
        <v>825</v>
      </c>
      <c r="D304" s="41">
        <v>1</v>
      </c>
      <c r="E304" s="41" t="s">
        <v>826</v>
      </c>
      <c r="F304" s="41" t="s">
        <v>1396</v>
      </c>
      <c r="G304" s="41" t="s">
        <v>791</v>
      </c>
      <c r="H304" s="19" t="s">
        <v>3398</v>
      </c>
      <c r="I304" s="41">
        <v>13.79</v>
      </c>
      <c r="J304" s="41">
        <f t="shared" si="9"/>
        <v>86.187499999999986</v>
      </c>
      <c r="K304" s="41"/>
      <c r="L304" s="35" t="s">
        <v>3402</v>
      </c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>
      <c r="A305" t="s">
        <v>828</v>
      </c>
      <c r="B305" s="40">
        <v>42766</v>
      </c>
      <c r="C305" s="41" t="s">
        <v>829</v>
      </c>
      <c r="D305" s="41">
        <v>1</v>
      </c>
      <c r="E305" s="41" t="s">
        <v>830</v>
      </c>
      <c r="F305" s="41" t="s">
        <v>1396</v>
      </c>
      <c r="G305" s="41" t="s">
        <v>441</v>
      </c>
      <c r="H305" s="19" t="s">
        <v>2862</v>
      </c>
      <c r="I305" s="41">
        <v>9.93</v>
      </c>
      <c r="J305" s="41">
        <f t="shared" si="9"/>
        <v>62.0625</v>
      </c>
      <c r="K305" s="41"/>
      <c r="L305" s="19" t="s">
        <v>3124</v>
      </c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>
      <c r="A306" t="s">
        <v>828</v>
      </c>
      <c r="B306" s="40">
        <v>42766</v>
      </c>
      <c r="C306" s="41" t="s">
        <v>829</v>
      </c>
      <c r="D306" s="41">
        <v>1</v>
      </c>
      <c r="E306" s="41" t="s">
        <v>830</v>
      </c>
      <c r="F306" s="41" t="s">
        <v>1396</v>
      </c>
      <c r="G306" s="41" t="s">
        <v>831</v>
      </c>
      <c r="H306" s="19" t="s">
        <v>3188</v>
      </c>
      <c r="I306" s="41">
        <v>13.47</v>
      </c>
      <c r="J306" s="41">
        <f t="shared" si="9"/>
        <v>84.1875</v>
      </c>
      <c r="K306" s="41"/>
      <c r="L306" s="35" t="s">
        <v>3165</v>
      </c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>
      <c r="A307" t="s">
        <v>828</v>
      </c>
      <c r="B307" s="40">
        <v>42766</v>
      </c>
      <c r="C307" s="41" t="s">
        <v>829</v>
      </c>
      <c r="D307" s="41">
        <v>1</v>
      </c>
      <c r="E307" s="41" t="s">
        <v>830</v>
      </c>
      <c r="F307" s="41" t="s">
        <v>1396</v>
      </c>
      <c r="G307" s="41" t="s">
        <v>789</v>
      </c>
      <c r="H307" s="19" t="s">
        <v>2864</v>
      </c>
      <c r="I307" s="41">
        <v>9.3800000000000008</v>
      </c>
      <c r="J307" s="41">
        <f t="shared" si="9"/>
        <v>58.625000000000007</v>
      </c>
      <c r="K307" s="41"/>
      <c r="L307" s="35" t="s">
        <v>3226</v>
      </c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>
      <c r="A308" t="s">
        <v>832</v>
      </c>
      <c r="B308" s="40">
        <v>42766</v>
      </c>
      <c r="C308" s="41" t="s">
        <v>833</v>
      </c>
      <c r="D308" s="41">
        <v>1</v>
      </c>
      <c r="E308" s="41" t="s">
        <v>834</v>
      </c>
      <c r="F308" s="41" t="s">
        <v>1396</v>
      </c>
      <c r="G308" s="41" t="s">
        <v>441</v>
      </c>
      <c r="H308" s="19" t="s">
        <v>2862</v>
      </c>
      <c r="I308" s="41">
        <v>143.59</v>
      </c>
      <c r="J308" s="41">
        <f t="shared" si="9"/>
        <v>897.4375</v>
      </c>
      <c r="K308" s="41"/>
      <c r="L308" s="19" t="s">
        <v>3125</v>
      </c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>
      <c r="A309" t="s">
        <v>832</v>
      </c>
      <c r="B309" s="40">
        <v>42766</v>
      </c>
      <c r="C309" s="41" t="s">
        <v>833</v>
      </c>
      <c r="D309" s="41">
        <v>1</v>
      </c>
      <c r="E309" s="41" t="s">
        <v>834</v>
      </c>
      <c r="F309" s="41" t="s">
        <v>1396</v>
      </c>
      <c r="G309" s="41" t="s">
        <v>835</v>
      </c>
      <c r="H309" s="19" t="s">
        <v>3179</v>
      </c>
      <c r="I309" s="41">
        <v>41.93</v>
      </c>
      <c r="J309" s="41">
        <f t="shared" si="9"/>
        <v>262.0625</v>
      </c>
      <c r="K309" s="41"/>
      <c r="L309" s="35" t="s">
        <v>3147</v>
      </c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>
      <c r="A310" t="s">
        <v>832</v>
      </c>
      <c r="B310" s="40">
        <v>42766</v>
      </c>
      <c r="C310" s="41" t="s">
        <v>833</v>
      </c>
      <c r="D310" s="41">
        <v>1</v>
      </c>
      <c r="E310" s="41" t="s">
        <v>834</v>
      </c>
      <c r="F310" s="41" t="s">
        <v>1396</v>
      </c>
      <c r="G310" s="41" t="s">
        <v>836</v>
      </c>
      <c r="H310" s="19" t="s">
        <v>3187</v>
      </c>
      <c r="I310" s="41">
        <v>5.24</v>
      </c>
      <c r="J310" s="41">
        <f t="shared" si="9"/>
        <v>32.75</v>
      </c>
      <c r="K310" s="41"/>
      <c r="L310" s="35" t="s">
        <v>3159</v>
      </c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>
      <c r="A311" t="s">
        <v>832</v>
      </c>
      <c r="B311" s="40">
        <v>42766</v>
      </c>
      <c r="C311" s="41" t="s">
        <v>833</v>
      </c>
      <c r="D311" s="41">
        <v>1</v>
      </c>
      <c r="E311" s="41" t="s">
        <v>834</v>
      </c>
      <c r="F311" s="41" t="s">
        <v>1396</v>
      </c>
      <c r="G311" s="41" t="s">
        <v>789</v>
      </c>
      <c r="H311" s="19" t="s">
        <v>2864</v>
      </c>
      <c r="I311" s="41">
        <v>9.3800000000000008</v>
      </c>
      <c r="J311" s="41">
        <f t="shared" si="9"/>
        <v>58.625000000000007</v>
      </c>
      <c r="K311" s="41"/>
      <c r="L311" s="19" t="s">
        <v>3227</v>
      </c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>
      <c r="A312" t="s">
        <v>832</v>
      </c>
      <c r="B312" s="40">
        <v>42766</v>
      </c>
      <c r="C312" s="41" t="s">
        <v>833</v>
      </c>
      <c r="D312" s="41">
        <v>1</v>
      </c>
      <c r="E312" s="41" t="s">
        <v>834</v>
      </c>
      <c r="F312" s="41" t="s">
        <v>1396</v>
      </c>
      <c r="G312" s="41" t="s">
        <v>837</v>
      </c>
      <c r="H312" s="19" t="s">
        <v>3318</v>
      </c>
      <c r="I312" s="41">
        <v>13.6</v>
      </c>
      <c r="J312" s="41">
        <f t="shared" si="9"/>
        <v>85</v>
      </c>
      <c r="K312" s="41"/>
      <c r="L312" s="35" t="s">
        <v>3319</v>
      </c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>
      <c r="A313" t="s">
        <v>832</v>
      </c>
      <c r="B313" s="40">
        <v>42766</v>
      </c>
      <c r="C313" s="41" t="s">
        <v>833</v>
      </c>
      <c r="D313" s="41">
        <v>1</v>
      </c>
      <c r="E313" s="41" t="s">
        <v>834</v>
      </c>
      <c r="F313" s="41" t="s">
        <v>1396</v>
      </c>
      <c r="G313" s="41" t="s">
        <v>819</v>
      </c>
      <c r="H313" s="19" t="s">
        <v>3172</v>
      </c>
      <c r="I313" s="41">
        <v>60.64</v>
      </c>
      <c r="J313" s="41">
        <f t="shared" si="9"/>
        <v>379</v>
      </c>
      <c r="K313" s="41"/>
      <c r="L313" s="35" t="s">
        <v>3949</v>
      </c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>
      <c r="A314" t="s">
        <v>832</v>
      </c>
      <c r="B314" s="40">
        <v>42766</v>
      </c>
      <c r="C314" s="41" t="s">
        <v>833</v>
      </c>
      <c r="D314" s="41">
        <v>1</v>
      </c>
      <c r="E314" s="41" t="s">
        <v>834</v>
      </c>
      <c r="F314" s="41" t="s">
        <v>1396</v>
      </c>
      <c r="G314" s="41" t="s">
        <v>810</v>
      </c>
      <c r="H314" s="19" t="s">
        <v>3346</v>
      </c>
      <c r="I314" s="41">
        <v>70.89</v>
      </c>
      <c r="J314" s="41">
        <f t="shared" si="9"/>
        <v>443.0625</v>
      </c>
      <c r="K314" s="41"/>
      <c r="L314" s="19" t="s">
        <v>3348</v>
      </c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>
      <c r="A315" t="s">
        <v>832</v>
      </c>
      <c r="B315" s="40">
        <v>42766</v>
      </c>
      <c r="C315" s="41" t="s">
        <v>833</v>
      </c>
      <c r="D315" s="41">
        <v>1</v>
      </c>
      <c r="E315" s="41" t="s">
        <v>834</v>
      </c>
      <c r="F315" s="41" t="s">
        <v>1396</v>
      </c>
      <c r="G315" s="41" t="s">
        <v>838</v>
      </c>
      <c r="H315" s="19" t="s">
        <v>3370</v>
      </c>
      <c r="I315" s="41">
        <v>91.64</v>
      </c>
      <c r="J315" s="41">
        <f t="shared" si="9"/>
        <v>572.75</v>
      </c>
      <c r="K315" s="41"/>
      <c r="L315" s="35" t="s">
        <v>3366</v>
      </c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>
      <c r="A316" t="s">
        <v>839</v>
      </c>
      <c r="B316" s="40">
        <v>42766</v>
      </c>
      <c r="C316" s="41" t="s">
        <v>840</v>
      </c>
      <c r="D316" s="41">
        <v>1</v>
      </c>
      <c r="E316" s="41" t="s">
        <v>841</v>
      </c>
      <c r="F316" s="41" t="s">
        <v>1396</v>
      </c>
      <c r="G316" s="41" t="s">
        <v>441</v>
      </c>
      <c r="H316" s="19" t="s">
        <v>2862</v>
      </c>
      <c r="I316" s="41">
        <v>36.97</v>
      </c>
      <c r="J316" s="41">
        <f t="shared" si="9"/>
        <v>231.0625</v>
      </c>
      <c r="K316" s="41"/>
      <c r="L316" s="19" t="s">
        <v>3126</v>
      </c>
      <c r="M316" s="41" t="s">
        <v>3063</v>
      </c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>
      <c r="A317" t="s">
        <v>839</v>
      </c>
      <c r="B317" s="40">
        <v>42766</v>
      </c>
      <c r="C317" s="41" t="s">
        <v>840</v>
      </c>
      <c r="D317" s="41">
        <v>1</v>
      </c>
      <c r="E317" s="41" t="s">
        <v>841</v>
      </c>
      <c r="F317" s="41" t="s">
        <v>1396</v>
      </c>
      <c r="G317" s="41" t="s">
        <v>789</v>
      </c>
      <c r="H317" s="19" t="s">
        <v>2864</v>
      </c>
      <c r="I317" s="41">
        <v>29.8</v>
      </c>
      <c r="J317" s="41">
        <f t="shared" si="9"/>
        <v>186.25</v>
      </c>
      <c r="K317" s="41"/>
      <c r="L317" s="35" t="s">
        <v>3228</v>
      </c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>
      <c r="A318" t="s">
        <v>839</v>
      </c>
      <c r="B318" s="40">
        <v>42766</v>
      </c>
      <c r="C318" s="41" t="s">
        <v>840</v>
      </c>
      <c r="D318" s="41">
        <v>1</v>
      </c>
      <c r="E318" s="41" t="s">
        <v>841</v>
      </c>
      <c r="F318" s="41" t="s">
        <v>1396</v>
      </c>
      <c r="G318" s="41" t="s">
        <v>815</v>
      </c>
      <c r="H318" s="19" t="s">
        <v>3383</v>
      </c>
      <c r="I318" s="41">
        <v>67.349999999999994</v>
      </c>
      <c r="J318" s="41">
        <f t="shared" si="9"/>
        <v>420.93749999999994</v>
      </c>
      <c r="K318" s="41"/>
      <c r="L318" s="19" t="s">
        <v>3385</v>
      </c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>
      <c r="A319" t="s">
        <v>839</v>
      </c>
      <c r="B319" s="40">
        <v>42766</v>
      </c>
      <c r="C319" s="41" t="s">
        <v>840</v>
      </c>
      <c r="D319" s="41">
        <v>1</v>
      </c>
      <c r="E319" s="41" t="s">
        <v>841</v>
      </c>
      <c r="F319" s="41" t="s">
        <v>1396</v>
      </c>
      <c r="G319" s="41" t="s">
        <v>791</v>
      </c>
      <c r="H319" s="19" t="s">
        <v>3398</v>
      </c>
      <c r="I319" s="41">
        <v>13.79</v>
      </c>
      <c r="J319" s="41">
        <f t="shared" si="9"/>
        <v>86.187499999999986</v>
      </c>
      <c r="K319" s="41"/>
      <c r="L319" s="35" t="s">
        <v>3401</v>
      </c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>
      <c r="A320" t="s">
        <v>842</v>
      </c>
      <c r="B320" s="40">
        <v>42766</v>
      </c>
      <c r="C320" s="41" t="s">
        <v>843</v>
      </c>
      <c r="D320" s="41">
        <v>1</v>
      </c>
      <c r="E320" s="41" t="s">
        <v>844</v>
      </c>
      <c r="F320" s="41" t="s">
        <v>1396</v>
      </c>
      <c r="G320" s="41" t="s">
        <v>845</v>
      </c>
      <c r="H320" s="19" t="s">
        <v>2865</v>
      </c>
      <c r="I320" s="41">
        <v>53.38</v>
      </c>
      <c r="J320" s="41">
        <f t="shared" si="9"/>
        <v>333.625</v>
      </c>
      <c r="K320" s="41"/>
      <c r="L320" s="35" t="s">
        <v>3095</v>
      </c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>
      <c r="A321" t="s">
        <v>842</v>
      </c>
      <c r="B321" s="40">
        <v>42766</v>
      </c>
      <c r="C321" s="41" t="s">
        <v>843</v>
      </c>
      <c r="D321" s="41">
        <v>1</v>
      </c>
      <c r="E321" s="41" t="s">
        <v>844</v>
      </c>
      <c r="F321" s="41" t="s">
        <v>1396</v>
      </c>
      <c r="G321" s="41" t="s">
        <v>441</v>
      </c>
      <c r="H321" s="19" t="s">
        <v>2862</v>
      </c>
      <c r="I321" s="41">
        <v>9.93</v>
      </c>
      <c r="J321" s="41">
        <f t="shared" si="9"/>
        <v>62.0625</v>
      </c>
      <c r="K321" s="41"/>
      <c r="L321" s="19" t="s">
        <v>3127</v>
      </c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>
      <c r="A322" t="s">
        <v>842</v>
      </c>
      <c r="B322" s="40">
        <v>42766</v>
      </c>
      <c r="C322" s="41" t="s">
        <v>843</v>
      </c>
      <c r="D322" s="41">
        <v>1</v>
      </c>
      <c r="E322" s="41" t="s">
        <v>844</v>
      </c>
      <c r="F322" s="41" t="s">
        <v>1396</v>
      </c>
      <c r="G322" s="41" t="s">
        <v>846</v>
      </c>
      <c r="H322" s="19" t="s">
        <v>3196</v>
      </c>
      <c r="I322" s="41">
        <v>53.84</v>
      </c>
      <c r="J322" s="41">
        <f t="shared" si="9"/>
        <v>336.5</v>
      </c>
      <c r="K322" s="41"/>
      <c r="L322" s="19" t="s">
        <v>3197</v>
      </c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>
      <c r="A323" t="s">
        <v>842</v>
      </c>
      <c r="B323" s="40">
        <v>42766</v>
      </c>
      <c r="C323" s="41" t="s">
        <v>843</v>
      </c>
      <c r="D323" s="41">
        <v>1</v>
      </c>
      <c r="E323" s="41" t="s">
        <v>844</v>
      </c>
      <c r="F323" s="41" t="s">
        <v>1396</v>
      </c>
      <c r="G323" s="41" t="s">
        <v>789</v>
      </c>
      <c r="H323" s="19" t="s">
        <v>2864</v>
      </c>
      <c r="I323" s="41">
        <v>9.3800000000000008</v>
      </c>
      <c r="J323" s="41">
        <f t="shared" si="9"/>
        <v>58.625000000000007</v>
      </c>
      <c r="K323" s="41"/>
      <c r="L323" s="35" t="s">
        <v>3229</v>
      </c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>
      <c r="A324" t="s">
        <v>842</v>
      </c>
      <c r="B324" s="40">
        <v>42766</v>
      </c>
      <c r="C324" s="41" t="s">
        <v>843</v>
      </c>
      <c r="D324" s="41">
        <v>1</v>
      </c>
      <c r="E324" s="41" t="s">
        <v>844</v>
      </c>
      <c r="F324" s="41" t="s">
        <v>1396</v>
      </c>
      <c r="G324" s="41" t="s">
        <v>847</v>
      </c>
      <c r="H324" s="19" t="s">
        <v>3287</v>
      </c>
      <c r="I324" s="41">
        <v>15.86</v>
      </c>
      <c r="J324" s="41">
        <f t="shared" si="9"/>
        <v>99.125</v>
      </c>
      <c r="K324" s="41"/>
      <c r="L324" s="19" t="s">
        <v>3288</v>
      </c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>
      <c r="A325" t="s">
        <v>842</v>
      </c>
      <c r="B325" s="40">
        <v>42766</v>
      </c>
      <c r="C325" s="41" t="s">
        <v>843</v>
      </c>
      <c r="D325" s="41">
        <v>1</v>
      </c>
      <c r="E325" s="41" t="s">
        <v>844</v>
      </c>
      <c r="F325" s="41" t="s">
        <v>1396</v>
      </c>
      <c r="G325" s="41" t="s">
        <v>848</v>
      </c>
      <c r="H325" s="19" t="s">
        <v>3352</v>
      </c>
      <c r="I325" s="41">
        <v>13.48</v>
      </c>
      <c r="J325" s="41">
        <f t="shared" si="9"/>
        <v>84.25</v>
      </c>
      <c r="K325" s="41"/>
      <c r="L325" s="35" t="s">
        <v>3353</v>
      </c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>
      <c r="A326" t="s">
        <v>842</v>
      </c>
      <c r="B326" s="40">
        <v>42766</v>
      </c>
      <c r="C326" s="41" t="s">
        <v>843</v>
      </c>
      <c r="D326" s="41">
        <v>1</v>
      </c>
      <c r="E326" s="41" t="s">
        <v>844</v>
      </c>
      <c r="F326" s="41" t="s">
        <v>1396</v>
      </c>
      <c r="G326" s="41" t="s">
        <v>848</v>
      </c>
      <c r="H326" s="19" t="s">
        <v>3352</v>
      </c>
      <c r="I326" s="41">
        <v>26.96</v>
      </c>
      <c r="J326" s="41">
        <f t="shared" si="9"/>
        <v>168.5</v>
      </c>
      <c r="K326" s="41"/>
      <c r="L326" s="19" t="s">
        <v>3354</v>
      </c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>
      <c r="A327" t="s">
        <v>849</v>
      </c>
      <c r="B327" s="40">
        <v>42766</v>
      </c>
      <c r="C327" s="41" t="s">
        <v>850</v>
      </c>
      <c r="D327" s="41">
        <v>1</v>
      </c>
      <c r="E327" s="41" t="s">
        <v>851</v>
      </c>
      <c r="F327" s="41" t="s">
        <v>1396</v>
      </c>
      <c r="G327" s="41" t="s">
        <v>441</v>
      </c>
      <c r="H327" s="19" t="s">
        <v>2862</v>
      </c>
      <c r="I327" s="41">
        <v>54.34</v>
      </c>
      <c r="J327" s="41">
        <f t="shared" si="9"/>
        <v>339.625</v>
      </c>
      <c r="K327" s="41"/>
      <c r="L327" s="35" t="s">
        <v>3128</v>
      </c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>
      <c r="A328" t="s">
        <v>849</v>
      </c>
      <c r="B328" s="40">
        <v>42766</v>
      </c>
      <c r="C328" s="41" t="s">
        <v>850</v>
      </c>
      <c r="D328" s="41">
        <v>1</v>
      </c>
      <c r="E328" s="41" t="s">
        <v>851</v>
      </c>
      <c r="F328" s="41" t="s">
        <v>1396</v>
      </c>
      <c r="G328" s="41" t="s">
        <v>789</v>
      </c>
      <c r="H328" s="19" t="s">
        <v>2864</v>
      </c>
      <c r="I328" s="41">
        <v>9.3800000000000008</v>
      </c>
      <c r="J328" s="41">
        <f t="shared" si="9"/>
        <v>58.625000000000007</v>
      </c>
      <c r="K328" s="41"/>
      <c r="L328" s="35" t="s">
        <v>3230</v>
      </c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>
      <c r="A329" t="s">
        <v>849</v>
      </c>
      <c r="B329" s="40">
        <v>42766</v>
      </c>
      <c r="C329" s="41" t="s">
        <v>850</v>
      </c>
      <c r="D329" s="41">
        <v>1</v>
      </c>
      <c r="E329" s="41" t="s">
        <v>851</v>
      </c>
      <c r="F329" s="41" t="s">
        <v>1396</v>
      </c>
      <c r="G329" s="41" t="s">
        <v>852</v>
      </c>
      <c r="H329" s="19" t="s">
        <v>3303</v>
      </c>
      <c r="I329" s="41">
        <v>33.590000000000003</v>
      </c>
      <c r="J329" s="41">
        <f t="shared" si="9"/>
        <v>209.93750000000003</v>
      </c>
      <c r="K329" s="41"/>
      <c r="L329" s="35" t="s">
        <v>3304</v>
      </c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>
      <c r="A330" t="s">
        <v>849</v>
      </c>
      <c r="B330" s="40">
        <v>42766</v>
      </c>
      <c r="C330" s="41" t="s">
        <v>850</v>
      </c>
      <c r="D330" s="41">
        <v>1</v>
      </c>
      <c r="E330" s="41" t="s">
        <v>851</v>
      </c>
      <c r="F330" s="41" t="s">
        <v>1396</v>
      </c>
      <c r="G330" s="41" t="s">
        <v>810</v>
      </c>
      <c r="H330" s="19" t="s">
        <v>3346</v>
      </c>
      <c r="I330" s="41">
        <v>36.82</v>
      </c>
      <c r="J330" s="41">
        <f t="shared" si="9"/>
        <v>230.125</v>
      </c>
      <c r="K330" s="41"/>
      <c r="L330" s="35" t="s">
        <v>3349</v>
      </c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>
      <c r="A331" t="s">
        <v>849</v>
      </c>
      <c r="B331" s="40">
        <v>42766</v>
      </c>
      <c r="C331" s="41" t="s">
        <v>850</v>
      </c>
      <c r="D331" s="41">
        <v>1</v>
      </c>
      <c r="E331" s="41" t="s">
        <v>851</v>
      </c>
      <c r="F331" s="41" t="s">
        <v>1396</v>
      </c>
      <c r="G331" s="41" t="s">
        <v>811</v>
      </c>
      <c r="H331" s="19" t="s">
        <v>3342</v>
      </c>
      <c r="I331" s="41">
        <v>11.72</v>
      </c>
      <c r="J331" s="41">
        <f t="shared" si="9"/>
        <v>73.25</v>
      </c>
      <c r="K331" s="41"/>
      <c r="L331" s="19" t="s">
        <v>3344</v>
      </c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>
      <c r="A332" t="s">
        <v>849</v>
      </c>
      <c r="B332" s="40">
        <v>42766</v>
      </c>
      <c r="C332" s="41" t="s">
        <v>850</v>
      </c>
      <c r="D332" s="41">
        <v>1</v>
      </c>
      <c r="E332" s="41" t="s">
        <v>851</v>
      </c>
      <c r="F332" s="41" t="s">
        <v>1396</v>
      </c>
      <c r="G332" s="41" t="s">
        <v>853</v>
      </c>
      <c r="H332" s="19" t="s">
        <v>3359</v>
      </c>
      <c r="I332" s="41">
        <v>53.92</v>
      </c>
      <c r="J332" s="41">
        <f t="shared" si="9"/>
        <v>337</v>
      </c>
      <c r="K332" s="41"/>
      <c r="L332" s="19" t="s">
        <v>3360</v>
      </c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>
      <c r="A333" t="s">
        <v>854</v>
      </c>
      <c r="B333" s="40">
        <v>42766</v>
      </c>
      <c r="C333" s="41" t="s">
        <v>855</v>
      </c>
      <c r="D333" s="41">
        <v>1</v>
      </c>
      <c r="E333" s="41" t="s">
        <v>856</v>
      </c>
      <c r="F333" s="41" t="s">
        <v>1396</v>
      </c>
      <c r="G333" s="41" t="s">
        <v>819</v>
      </c>
      <c r="H333" s="19" t="s">
        <v>3172</v>
      </c>
      <c r="I333" s="41">
        <v>67.38</v>
      </c>
      <c r="J333" s="41">
        <f t="shared" si="9"/>
        <v>421.12499999999994</v>
      </c>
      <c r="K333" s="41"/>
      <c r="L333" s="19" t="s">
        <v>3107</v>
      </c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>
      <c r="A334" t="s">
        <v>854</v>
      </c>
      <c r="B334" s="40">
        <v>42766</v>
      </c>
      <c r="C334" s="41" t="s">
        <v>855</v>
      </c>
      <c r="D334" s="41">
        <v>1</v>
      </c>
      <c r="E334" s="41" t="s">
        <v>856</v>
      </c>
      <c r="F334" s="41" t="s">
        <v>1396</v>
      </c>
      <c r="G334" s="41" t="s">
        <v>441</v>
      </c>
      <c r="H334" s="19" t="s">
        <v>2862</v>
      </c>
      <c r="I334" s="41">
        <v>143.59</v>
      </c>
      <c r="J334" s="41">
        <f t="shared" ref="J334:J397" si="10">+I334/0.16</f>
        <v>897.4375</v>
      </c>
      <c r="K334" s="41"/>
      <c r="L334" s="19" t="s">
        <v>3129</v>
      </c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>
      <c r="A335" t="s">
        <v>854</v>
      </c>
      <c r="B335" s="40">
        <v>42766</v>
      </c>
      <c r="C335" s="41" t="s">
        <v>855</v>
      </c>
      <c r="D335" s="41">
        <v>1</v>
      </c>
      <c r="E335" s="41" t="s">
        <v>856</v>
      </c>
      <c r="F335" s="41" t="s">
        <v>1396</v>
      </c>
      <c r="G335" s="41" t="s">
        <v>835</v>
      </c>
      <c r="H335" s="19" t="s">
        <v>3179</v>
      </c>
      <c r="I335" s="41">
        <v>43.59</v>
      </c>
      <c r="J335" s="41">
        <f t="shared" si="10"/>
        <v>272.4375</v>
      </c>
      <c r="K335" s="41"/>
      <c r="L335" s="19" t="s">
        <v>3148</v>
      </c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>
      <c r="A336" t="s">
        <v>854</v>
      </c>
      <c r="B336" s="40">
        <v>42766</v>
      </c>
      <c r="C336" s="41" t="s">
        <v>855</v>
      </c>
      <c r="D336" s="41">
        <v>1</v>
      </c>
      <c r="E336" s="41" t="s">
        <v>856</v>
      </c>
      <c r="F336" s="41" t="s">
        <v>1396</v>
      </c>
      <c r="G336" s="41" t="s">
        <v>837</v>
      </c>
      <c r="H336" s="19" t="s">
        <v>3950</v>
      </c>
      <c r="I336" s="41">
        <v>18.399999999999999</v>
      </c>
      <c r="J336" s="41">
        <f t="shared" si="10"/>
        <v>114.99999999999999</v>
      </c>
      <c r="K336" s="41"/>
      <c r="L336" s="19" t="s">
        <v>3951</v>
      </c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>
      <c r="A337" t="s">
        <v>854</v>
      </c>
      <c r="B337" s="40">
        <v>42766</v>
      </c>
      <c r="C337" s="41" t="s">
        <v>855</v>
      </c>
      <c r="D337" s="41">
        <v>1</v>
      </c>
      <c r="E337" s="41" t="s">
        <v>856</v>
      </c>
      <c r="F337" s="41" t="s">
        <v>1396</v>
      </c>
      <c r="G337" s="41" t="s">
        <v>789</v>
      </c>
      <c r="H337" s="19" t="s">
        <v>2864</v>
      </c>
      <c r="I337" s="41">
        <v>9.3800000000000008</v>
      </c>
      <c r="J337" s="41">
        <f t="shared" si="10"/>
        <v>58.625000000000007</v>
      </c>
      <c r="K337" s="41"/>
      <c r="L337" s="19" t="s">
        <v>3231</v>
      </c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>
      <c r="A338" t="s">
        <v>854</v>
      </c>
      <c r="B338" s="40">
        <v>42766</v>
      </c>
      <c r="C338" s="41" t="s">
        <v>855</v>
      </c>
      <c r="D338" s="41">
        <v>1</v>
      </c>
      <c r="E338" s="41" t="s">
        <v>856</v>
      </c>
      <c r="F338" s="41" t="s">
        <v>1396</v>
      </c>
      <c r="G338" s="41" t="s">
        <v>810</v>
      </c>
      <c r="H338" s="19" t="s">
        <v>3346</v>
      </c>
      <c r="I338" s="41">
        <v>65.930000000000007</v>
      </c>
      <c r="J338" s="41">
        <f t="shared" si="10"/>
        <v>412.06250000000006</v>
      </c>
      <c r="K338" s="41"/>
      <c r="L338" s="35" t="s">
        <v>3350</v>
      </c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>
      <c r="A339" t="s">
        <v>854</v>
      </c>
      <c r="B339" s="40">
        <v>42766</v>
      </c>
      <c r="C339" s="41" t="s">
        <v>855</v>
      </c>
      <c r="D339" s="41">
        <v>1</v>
      </c>
      <c r="E339" s="41" t="s">
        <v>856</v>
      </c>
      <c r="F339" s="41" t="s">
        <v>1396</v>
      </c>
      <c r="G339" s="41" t="s">
        <v>836</v>
      </c>
      <c r="H339" s="19" t="s">
        <v>3187</v>
      </c>
      <c r="I339" s="41">
        <v>5.24</v>
      </c>
      <c r="J339" s="41">
        <f t="shared" si="10"/>
        <v>32.75</v>
      </c>
      <c r="K339" s="41"/>
      <c r="L339" s="35" t="s">
        <v>3160</v>
      </c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>
      <c r="A340" t="s">
        <v>854</v>
      </c>
      <c r="B340" s="40">
        <v>42766</v>
      </c>
      <c r="C340" s="41" t="s">
        <v>855</v>
      </c>
      <c r="D340" s="41">
        <v>1</v>
      </c>
      <c r="E340" s="41" t="s">
        <v>856</v>
      </c>
      <c r="F340" s="41" t="s">
        <v>1396</v>
      </c>
      <c r="G340" s="41" t="s">
        <v>838</v>
      </c>
      <c r="H340" s="19" t="s">
        <v>3370</v>
      </c>
      <c r="I340" s="41">
        <v>132.58000000000001</v>
      </c>
      <c r="J340" s="41">
        <f t="shared" si="10"/>
        <v>828.62500000000011</v>
      </c>
      <c r="K340" s="41"/>
      <c r="L340" s="19" t="s">
        <v>3367</v>
      </c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>
      <c r="A341" t="s">
        <v>857</v>
      </c>
      <c r="B341" s="40">
        <v>42766</v>
      </c>
      <c r="C341" s="41" t="s">
        <v>858</v>
      </c>
      <c r="D341" s="41">
        <v>1</v>
      </c>
      <c r="E341" s="41" t="s">
        <v>859</v>
      </c>
      <c r="F341" s="41" t="s">
        <v>1396</v>
      </c>
      <c r="G341" s="41" t="s">
        <v>845</v>
      </c>
      <c r="H341" s="19" t="s">
        <v>2865</v>
      </c>
      <c r="I341" s="41">
        <v>53.38</v>
      </c>
      <c r="J341" s="41">
        <f t="shared" si="10"/>
        <v>333.625</v>
      </c>
      <c r="K341" s="41"/>
      <c r="L341" s="19" t="s">
        <v>3096</v>
      </c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>
      <c r="A342" t="s">
        <v>857</v>
      </c>
      <c r="B342" s="40">
        <v>42766</v>
      </c>
      <c r="C342" s="41" t="s">
        <v>858</v>
      </c>
      <c r="D342" s="41">
        <v>1</v>
      </c>
      <c r="E342" s="41" t="s">
        <v>859</v>
      </c>
      <c r="F342" s="41" t="s">
        <v>1396</v>
      </c>
      <c r="G342" s="41" t="s">
        <v>441</v>
      </c>
      <c r="H342" s="19" t="s">
        <v>2862</v>
      </c>
      <c r="I342" s="41">
        <v>9.93</v>
      </c>
      <c r="J342" s="41">
        <f t="shared" si="10"/>
        <v>62.0625</v>
      </c>
      <c r="K342" s="41"/>
      <c r="L342" s="19" t="s">
        <v>3130</v>
      </c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>
      <c r="A343" t="s">
        <v>857</v>
      </c>
      <c r="B343" s="40">
        <v>42766</v>
      </c>
      <c r="C343" s="41" t="s">
        <v>858</v>
      </c>
      <c r="D343" s="41">
        <v>1</v>
      </c>
      <c r="E343" s="41" t="s">
        <v>859</v>
      </c>
      <c r="F343" s="41" t="s">
        <v>1396</v>
      </c>
      <c r="G343" s="41" t="s">
        <v>846</v>
      </c>
      <c r="H343" s="19" t="s">
        <v>3196</v>
      </c>
      <c r="I343" s="41">
        <v>80.77</v>
      </c>
      <c r="J343" s="41">
        <f t="shared" si="10"/>
        <v>504.81249999999994</v>
      </c>
      <c r="K343" s="41"/>
      <c r="L343" s="35" t="s">
        <v>3198</v>
      </c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>
      <c r="A344" t="s">
        <v>857</v>
      </c>
      <c r="B344" s="40">
        <v>42766</v>
      </c>
      <c r="C344" s="41" t="s">
        <v>858</v>
      </c>
      <c r="D344" s="41">
        <v>1</v>
      </c>
      <c r="E344" s="41" t="s">
        <v>859</v>
      </c>
      <c r="F344" s="41" t="s">
        <v>1396</v>
      </c>
      <c r="G344" s="41" t="s">
        <v>789</v>
      </c>
      <c r="H344" s="19" t="s">
        <v>2864</v>
      </c>
      <c r="I344" s="41">
        <v>9.3800000000000008</v>
      </c>
      <c r="J344" s="41">
        <f t="shared" si="10"/>
        <v>58.625000000000007</v>
      </c>
      <c r="K344" s="41"/>
      <c r="L344" s="35" t="s">
        <v>3232</v>
      </c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>
      <c r="A345" t="s">
        <v>857</v>
      </c>
      <c r="B345" s="40">
        <v>42766</v>
      </c>
      <c r="C345" s="41" t="s">
        <v>858</v>
      </c>
      <c r="D345" s="41">
        <v>1</v>
      </c>
      <c r="E345" s="41" t="s">
        <v>859</v>
      </c>
      <c r="F345" s="41" t="s">
        <v>1396</v>
      </c>
      <c r="G345" s="41" t="s">
        <v>847</v>
      </c>
      <c r="H345" s="19" t="s">
        <v>3287</v>
      </c>
      <c r="I345" s="41">
        <v>13.1</v>
      </c>
      <c r="J345" s="41">
        <f t="shared" si="10"/>
        <v>81.875</v>
      </c>
      <c r="K345" s="41"/>
      <c r="L345" s="35" t="s">
        <v>3289</v>
      </c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>
      <c r="A346" t="s">
        <v>956</v>
      </c>
      <c r="B346" s="40">
        <v>42766</v>
      </c>
      <c r="C346" s="41" t="s">
        <v>957</v>
      </c>
      <c r="D346" s="41">
        <v>1</v>
      </c>
      <c r="E346" s="41" t="s">
        <v>958</v>
      </c>
      <c r="F346" s="41" t="s">
        <v>1396</v>
      </c>
      <c r="G346" s="41" t="s">
        <v>845</v>
      </c>
      <c r="H346" s="19" t="s">
        <v>2865</v>
      </c>
      <c r="I346" s="41">
        <v>53.38</v>
      </c>
      <c r="J346" s="41">
        <f t="shared" si="10"/>
        <v>333.625</v>
      </c>
      <c r="K346" s="41"/>
      <c r="L346" s="35" t="s">
        <v>3097</v>
      </c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>
      <c r="A347" t="s">
        <v>956</v>
      </c>
      <c r="B347" s="40">
        <v>42766</v>
      </c>
      <c r="C347" s="41" t="s">
        <v>957</v>
      </c>
      <c r="D347" s="41">
        <v>1</v>
      </c>
      <c r="E347" s="41" t="s">
        <v>958</v>
      </c>
      <c r="F347" s="41" t="s">
        <v>1396</v>
      </c>
      <c r="G347" s="41" t="s">
        <v>441</v>
      </c>
      <c r="H347" s="19" t="s">
        <v>2862</v>
      </c>
      <c r="I347" s="41">
        <v>9.93</v>
      </c>
      <c r="J347" s="41">
        <f t="shared" si="10"/>
        <v>62.0625</v>
      </c>
      <c r="K347" s="41"/>
      <c r="L347" s="19" t="s">
        <v>3131</v>
      </c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>
      <c r="A348" t="s">
        <v>956</v>
      </c>
      <c r="B348" s="40">
        <v>42766</v>
      </c>
      <c r="C348" s="41" t="s">
        <v>957</v>
      </c>
      <c r="D348" s="41">
        <v>1</v>
      </c>
      <c r="E348" s="41" t="s">
        <v>958</v>
      </c>
      <c r="F348" s="41" t="s">
        <v>1396</v>
      </c>
      <c r="G348" s="41" t="s">
        <v>846</v>
      </c>
      <c r="H348" s="19" t="s">
        <v>3196</v>
      </c>
      <c r="I348" s="41">
        <v>67.31</v>
      </c>
      <c r="J348" s="41">
        <f t="shared" si="10"/>
        <v>420.6875</v>
      </c>
      <c r="K348" s="41"/>
      <c r="L348" s="19" t="s">
        <v>3199</v>
      </c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>
      <c r="A349" t="s">
        <v>956</v>
      </c>
      <c r="B349" s="40">
        <v>42766</v>
      </c>
      <c r="C349" s="41" t="s">
        <v>957</v>
      </c>
      <c r="D349" s="41">
        <v>1</v>
      </c>
      <c r="E349" s="41" t="s">
        <v>958</v>
      </c>
      <c r="F349" s="41" t="s">
        <v>1396</v>
      </c>
      <c r="G349" s="41" t="s">
        <v>847</v>
      </c>
      <c r="H349" s="19" t="s">
        <v>3287</v>
      </c>
      <c r="I349" s="41">
        <v>16.97</v>
      </c>
      <c r="J349" s="41">
        <f t="shared" si="10"/>
        <v>106.06249999999999</v>
      </c>
      <c r="K349" s="41"/>
      <c r="L349" s="35" t="s">
        <v>3290</v>
      </c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>
      <c r="A350" t="s">
        <v>959</v>
      </c>
      <c r="B350" s="40">
        <v>42766</v>
      </c>
      <c r="C350" s="41" t="s">
        <v>960</v>
      </c>
      <c r="D350" s="41">
        <v>1</v>
      </c>
      <c r="E350" s="41" t="s">
        <v>961</v>
      </c>
      <c r="F350" s="41" t="s">
        <v>1396</v>
      </c>
      <c r="G350" s="41" t="s">
        <v>845</v>
      </c>
      <c r="H350" s="19" t="s">
        <v>2865</v>
      </c>
      <c r="I350" s="41">
        <v>53.38</v>
      </c>
      <c r="J350" s="41">
        <f t="shared" si="10"/>
        <v>333.625</v>
      </c>
      <c r="K350" s="35"/>
      <c r="L350" s="35" t="s">
        <v>3098</v>
      </c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>
      <c r="A351" t="s">
        <v>959</v>
      </c>
      <c r="B351" s="40">
        <v>42766</v>
      </c>
      <c r="C351" s="41" t="s">
        <v>960</v>
      </c>
      <c r="D351" s="41">
        <v>1</v>
      </c>
      <c r="E351" s="41" t="s">
        <v>961</v>
      </c>
      <c r="F351" s="41" t="s">
        <v>1396</v>
      </c>
      <c r="G351" s="41" t="s">
        <v>441</v>
      </c>
      <c r="H351" s="19" t="s">
        <v>2862</v>
      </c>
      <c r="I351" s="41">
        <v>8.2799999999999994</v>
      </c>
      <c r="J351" s="41">
        <f t="shared" si="10"/>
        <v>51.749999999999993</v>
      </c>
      <c r="K351" s="41"/>
      <c r="L351" s="35" t="s">
        <v>3132</v>
      </c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>
      <c r="A352" t="s">
        <v>959</v>
      </c>
      <c r="B352" s="40">
        <v>42766</v>
      </c>
      <c r="C352" s="41" t="s">
        <v>960</v>
      </c>
      <c r="D352" s="41">
        <v>1</v>
      </c>
      <c r="E352" s="41" t="s">
        <v>961</v>
      </c>
      <c r="F352" s="41" t="s">
        <v>1396</v>
      </c>
      <c r="G352" s="41" t="s">
        <v>846</v>
      </c>
      <c r="H352" s="19" t="s">
        <v>3196</v>
      </c>
      <c r="I352" s="41">
        <v>67.31</v>
      </c>
      <c r="J352" s="41">
        <f t="shared" si="10"/>
        <v>420.6875</v>
      </c>
      <c r="K352" s="41"/>
      <c r="L352" s="19" t="s">
        <v>3200</v>
      </c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>
      <c r="A353" t="s">
        <v>959</v>
      </c>
      <c r="B353" s="40">
        <v>42766</v>
      </c>
      <c r="C353" s="41" t="s">
        <v>960</v>
      </c>
      <c r="D353" s="41">
        <v>1</v>
      </c>
      <c r="E353" s="41" t="s">
        <v>961</v>
      </c>
      <c r="F353" s="41" t="s">
        <v>1396</v>
      </c>
      <c r="G353" s="41" t="s">
        <v>847</v>
      </c>
      <c r="H353" s="19" t="s">
        <v>3287</v>
      </c>
      <c r="I353" s="41">
        <v>15.86</v>
      </c>
      <c r="J353" s="41">
        <f t="shared" si="10"/>
        <v>99.125</v>
      </c>
      <c r="K353" s="41"/>
      <c r="L353" s="35" t="s">
        <v>3291</v>
      </c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>
      <c r="A354" t="s">
        <v>962</v>
      </c>
      <c r="B354" s="40">
        <v>42766</v>
      </c>
      <c r="C354" s="41" t="s">
        <v>963</v>
      </c>
      <c r="D354" s="41">
        <v>1</v>
      </c>
      <c r="E354" s="41" t="s">
        <v>964</v>
      </c>
      <c r="F354" s="41" t="s">
        <v>1396</v>
      </c>
      <c r="G354" s="41" t="s">
        <v>965</v>
      </c>
      <c r="H354" s="19" t="s">
        <v>3176</v>
      </c>
      <c r="I354" s="41">
        <v>10.84</v>
      </c>
      <c r="J354" s="41">
        <f t="shared" si="10"/>
        <v>67.75</v>
      </c>
      <c r="K354" s="41"/>
      <c r="L354" s="19" t="s">
        <v>3145</v>
      </c>
      <c r="M354" s="41" t="s">
        <v>3146</v>
      </c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>
      <c r="A355" t="s">
        <v>962</v>
      </c>
      <c r="B355" s="40">
        <v>42766</v>
      </c>
      <c r="C355" s="41" t="s">
        <v>963</v>
      </c>
      <c r="D355" s="41">
        <v>1</v>
      </c>
      <c r="E355" s="41" t="s">
        <v>964</v>
      </c>
      <c r="F355" s="41" t="s">
        <v>1396</v>
      </c>
      <c r="G355" s="41" t="s">
        <v>965</v>
      </c>
      <c r="H355" s="19" t="s">
        <v>3176</v>
      </c>
      <c r="I355" s="41">
        <v>17.239999999999998</v>
      </c>
      <c r="J355" s="41">
        <f t="shared" si="10"/>
        <v>107.74999999999999</v>
      </c>
      <c r="K355" s="41"/>
      <c r="L355" s="19" t="s">
        <v>3145</v>
      </c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>
      <c r="A356" t="s">
        <v>962</v>
      </c>
      <c r="B356" s="40">
        <v>42766</v>
      </c>
      <c r="C356" s="41" t="s">
        <v>963</v>
      </c>
      <c r="D356" s="41">
        <v>1</v>
      </c>
      <c r="E356" s="41" t="s">
        <v>964</v>
      </c>
      <c r="F356" s="41" t="s">
        <v>1396</v>
      </c>
      <c r="G356" s="41" t="s">
        <v>966</v>
      </c>
      <c r="H356" s="19" t="s">
        <v>3211</v>
      </c>
      <c r="I356" s="41">
        <v>13.66</v>
      </c>
      <c r="J356" s="41">
        <f t="shared" si="10"/>
        <v>85.375</v>
      </c>
      <c r="K356" s="41"/>
      <c r="L356" s="35" t="s">
        <v>3210</v>
      </c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>
      <c r="A357" t="s">
        <v>962</v>
      </c>
      <c r="B357" s="40">
        <v>42766</v>
      </c>
      <c r="C357" s="41" t="s">
        <v>963</v>
      </c>
      <c r="D357" s="41">
        <v>1</v>
      </c>
      <c r="E357" s="41" t="s">
        <v>964</v>
      </c>
      <c r="F357" s="41" t="s">
        <v>1396</v>
      </c>
      <c r="G357" s="41" t="s">
        <v>789</v>
      </c>
      <c r="H357" s="19" t="s">
        <v>2864</v>
      </c>
      <c r="I357" s="41">
        <v>52.27</v>
      </c>
      <c r="J357" s="41">
        <f t="shared" si="10"/>
        <v>326.6875</v>
      </c>
      <c r="K357" s="41"/>
      <c r="L357" s="35" t="s">
        <v>3233</v>
      </c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>
      <c r="A358" t="s">
        <v>962</v>
      </c>
      <c r="B358" s="40">
        <v>42766</v>
      </c>
      <c r="C358" s="41" t="s">
        <v>963</v>
      </c>
      <c r="D358" s="41">
        <v>1</v>
      </c>
      <c r="E358" s="41" t="s">
        <v>964</v>
      </c>
      <c r="F358" s="41" t="s">
        <v>1396</v>
      </c>
      <c r="G358" s="41" t="s">
        <v>967</v>
      </c>
      <c r="H358" s="19" t="s">
        <v>3279</v>
      </c>
      <c r="I358" s="41">
        <v>60.6</v>
      </c>
      <c r="J358" s="41">
        <f t="shared" si="10"/>
        <v>378.75</v>
      </c>
      <c r="K358" s="41"/>
      <c r="L358" s="19" t="s">
        <v>3278</v>
      </c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>
      <c r="A359" t="s">
        <v>962</v>
      </c>
      <c r="B359" s="40">
        <v>42766</v>
      </c>
      <c r="C359" s="41" t="s">
        <v>963</v>
      </c>
      <c r="D359" s="41">
        <v>1</v>
      </c>
      <c r="E359" s="41" t="s">
        <v>964</v>
      </c>
      <c r="F359" s="41" t="s">
        <v>1396</v>
      </c>
      <c r="G359" s="41" t="s">
        <v>968</v>
      </c>
      <c r="H359" s="19" t="s">
        <v>3305</v>
      </c>
      <c r="I359" s="41">
        <v>127.92</v>
      </c>
      <c r="J359" s="41">
        <f t="shared" si="10"/>
        <v>799.5</v>
      </c>
      <c r="K359" s="41"/>
      <c r="L359" s="35" t="s">
        <v>3306</v>
      </c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>
      <c r="A360" t="s">
        <v>962</v>
      </c>
      <c r="B360" s="40">
        <v>42766</v>
      </c>
      <c r="C360" s="41" t="s">
        <v>963</v>
      </c>
      <c r="D360" s="41">
        <v>1</v>
      </c>
      <c r="E360" s="41" t="s">
        <v>964</v>
      </c>
      <c r="F360" s="41" t="s">
        <v>1396</v>
      </c>
      <c r="G360" s="41" t="s">
        <v>897</v>
      </c>
      <c r="H360" s="19" t="s">
        <v>3320</v>
      </c>
      <c r="I360" s="41">
        <v>157.93</v>
      </c>
      <c r="J360" s="41">
        <f t="shared" si="10"/>
        <v>987.0625</v>
      </c>
      <c r="K360" s="41"/>
      <c r="L360" s="35" t="s">
        <v>3321</v>
      </c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>
      <c r="A361" t="s">
        <v>962</v>
      </c>
      <c r="B361" s="40">
        <v>42766</v>
      </c>
      <c r="C361" s="41" t="s">
        <v>963</v>
      </c>
      <c r="D361" s="41">
        <v>1</v>
      </c>
      <c r="E361" s="41" t="s">
        <v>964</v>
      </c>
      <c r="F361" s="41" t="s">
        <v>1396</v>
      </c>
      <c r="G361" s="41" t="s">
        <v>898</v>
      </c>
      <c r="H361" s="19" t="s">
        <v>3333</v>
      </c>
      <c r="I361" s="41">
        <v>107.12</v>
      </c>
      <c r="J361" s="41">
        <f t="shared" si="10"/>
        <v>669.5</v>
      </c>
      <c r="K361" s="41"/>
      <c r="L361" s="19" t="s">
        <v>3334</v>
      </c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>
      <c r="A362" t="s">
        <v>860</v>
      </c>
      <c r="B362" s="40">
        <v>42766</v>
      </c>
      <c r="C362" s="41" t="s">
        <v>861</v>
      </c>
      <c r="D362" s="41">
        <v>1</v>
      </c>
      <c r="E362" s="41" t="s">
        <v>862</v>
      </c>
      <c r="F362" s="41" t="s">
        <v>1396</v>
      </c>
      <c r="G362" s="41" t="s">
        <v>441</v>
      </c>
      <c r="H362" s="19" t="s">
        <v>2862</v>
      </c>
      <c r="I362" s="41">
        <v>43.31</v>
      </c>
      <c r="J362" s="41">
        <f t="shared" si="10"/>
        <v>270.6875</v>
      </c>
      <c r="K362" s="41"/>
      <c r="L362" s="19" t="s">
        <v>3133</v>
      </c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>
      <c r="A363" t="s">
        <v>860</v>
      </c>
      <c r="B363" s="40">
        <v>42766</v>
      </c>
      <c r="C363" s="41" t="s">
        <v>861</v>
      </c>
      <c r="D363" s="41">
        <v>1</v>
      </c>
      <c r="E363" s="41" t="s">
        <v>862</v>
      </c>
      <c r="F363" s="41" t="s">
        <v>1396</v>
      </c>
      <c r="G363" s="41" t="s">
        <v>863</v>
      </c>
      <c r="H363" s="19" t="s">
        <v>3183</v>
      </c>
      <c r="I363" s="41">
        <v>13.79</v>
      </c>
      <c r="J363" s="41">
        <f t="shared" si="10"/>
        <v>86.187499999999986</v>
      </c>
      <c r="K363" s="41"/>
      <c r="L363" s="19" t="s">
        <v>3952</v>
      </c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>
      <c r="A364" t="s">
        <v>860</v>
      </c>
      <c r="B364" s="40">
        <v>42766</v>
      </c>
      <c r="C364" s="41" t="s">
        <v>861</v>
      </c>
      <c r="D364" s="41">
        <v>1</v>
      </c>
      <c r="E364" s="41" t="s">
        <v>862</v>
      </c>
      <c r="F364" s="41" t="s">
        <v>1396</v>
      </c>
      <c r="G364" s="41" t="s">
        <v>789</v>
      </c>
      <c r="H364" s="19" t="s">
        <v>2864</v>
      </c>
      <c r="I364" s="41">
        <v>10.210000000000001</v>
      </c>
      <c r="J364" s="41">
        <f t="shared" si="10"/>
        <v>63.812500000000007</v>
      </c>
      <c r="K364" s="41"/>
      <c r="L364" s="35" t="s">
        <v>3234</v>
      </c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>
      <c r="A365" t="s">
        <v>860</v>
      </c>
      <c r="B365" s="40">
        <v>42766</v>
      </c>
      <c r="C365" s="41" t="s">
        <v>861</v>
      </c>
      <c r="D365" s="41">
        <v>1</v>
      </c>
      <c r="E365" s="41" t="s">
        <v>862</v>
      </c>
      <c r="F365" s="41" t="s">
        <v>1396</v>
      </c>
      <c r="G365" s="41" t="s">
        <v>789</v>
      </c>
      <c r="H365" s="19" t="s">
        <v>2864</v>
      </c>
      <c r="I365" s="41">
        <v>19.59</v>
      </c>
      <c r="J365" s="41">
        <f t="shared" si="10"/>
        <v>122.4375</v>
      </c>
      <c r="K365" s="41"/>
      <c r="L365" s="35" t="s">
        <v>3235</v>
      </c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>
      <c r="A366" t="s">
        <v>860</v>
      </c>
      <c r="B366" s="40">
        <v>42766</v>
      </c>
      <c r="C366" s="41" t="s">
        <v>861</v>
      </c>
      <c r="D366" s="41">
        <v>1</v>
      </c>
      <c r="E366" s="41" t="s">
        <v>862</v>
      </c>
      <c r="F366" s="41" t="s">
        <v>1396</v>
      </c>
      <c r="G366" s="41" t="s">
        <v>815</v>
      </c>
      <c r="H366" s="19" t="s">
        <v>3383</v>
      </c>
      <c r="I366" s="41">
        <v>67.349999999999994</v>
      </c>
      <c r="J366" s="41">
        <f t="shared" si="10"/>
        <v>420.93749999999994</v>
      </c>
      <c r="K366" s="41"/>
      <c r="L366" s="35" t="s">
        <v>3386</v>
      </c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>
      <c r="A367" t="s">
        <v>860</v>
      </c>
      <c r="B367" s="40">
        <v>42766</v>
      </c>
      <c r="C367" s="41" t="s">
        <v>861</v>
      </c>
      <c r="D367" s="41">
        <v>1</v>
      </c>
      <c r="E367" s="41" t="s">
        <v>862</v>
      </c>
      <c r="F367" s="41" t="s">
        <v>1396</v>
      </c>
      <c r="G367" s="41" t="s">
        <v>791</v>
      </c>
      <c r="H367" s="19" t="s">
        <v>3398</v>
      </c>
      <c r="I367" s="41">
        <v>13.79</v>
      </c>
      <c r="J367" s="41">
        <f t="shared" si="10"/>
        <v>86.187499999999986</v>
      </c>
      <c r="K367" s="41"/>
      <c r="L367" s="35" t="s">
        <v>3400</v>
      </c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>
      <c r="A368" t="s">
        <v>864</v>
      </c>
      <c r="B368" s="40">
        <v>42766</v>
      </c>
      <c r="C368" s="41" t="s">
        <v>865</v>
      </c>
      <c r="D368" s="41">
        <v>1</v>
      </c>
      <c r="E368" s="41" t="s">
        <v>866</v>
      </c>
      <c r="F368" s="41" t="s">
        <v>1396</v>
      </c>
      <c r="G368" s="41" t="s">
        <v>799</v>
      </c>
      <c r="H368" s="19" t="s">
        <v>3169</v>
      </c>
      <c r="I368" s="41">
        <v>44.83</v>
      </c>
      <c r="J368" s="41">
        <f t="shared" si="10"/>
        <v>280.1875</v>
      </c>
      <c r="K368" s="41"/>
      <c r="L368" s="35" t="s">
        <v>3093</v>
      </c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>
      <c r="A369" t="s">
        <v>864</v>
      </c>
      <c r="B369" s="40">
        <v>42766</v>
      </c>
      <c r="C369" s="41" t="s">
        <v>865</v>
      </c>
      <c r="D369" s="41">
        <v>1</v>
      </c>
      <c r="E369" s="41" t="s">
        <v>866</v>
      </c>
      <c r="F369" s="41" t="s">
        <v>1396</v>
      </c>
      <c r="G369" s="41" t="s">
        <v>845</v>
      </c>
      <c r="H369" s="19" t="s">
        <v>2865</v>
      </c>
      <c r="I369" s="41">
        <v>79.59</v>
      </c>
      <c r="J369" s="41">
        <f t="shared" si="10"/>
        <v>497.4375</v>
      </c>
      <c r="K369" s="41"/>
      <c r="L369" s="19" t="s">
        <v>3099</v>
      </c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>
      <c r="A370" t="s">
        <v>864</v>
      </c>
      <c r="B370" s="40">
        <v>42766</v>
      </c>
      <c r="C370" s="41" t="s">
        <v>865</v>
      </c>
      <c r="D370" s="41">
        <v>1</v>
      </c>
      <c r="E370" s="41" t="s">
        <v>866</v>
      </c>
      <c r="F370" s="41" t="s">
        <v>1396</v>
      </c>
      <c r="G370" s="41" t="s">
        <v>441</v>
      </c>
      <c r="H370" s="19" t="s">
        <v>2862</v>
      </c>
      <c r="I370" s="41">
        <v>8.2799999999999994</v>
      </c>
      <c r="J370" s="41">
        <f t="shared" si="10"/>
        <v>51.749999999999993</v>
      </c>
      <c r="K370" s="41"/>
      <c r="L370" s="35" t="s">
        <v>3134</v>
      </c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>
      <c r="A371" t="s">
        <v>864</v>
      </c>
      <c r="B371" s="40">
        <v>42766</v>
      </c>
      <c r="C371" s="41" t="s">
        <v>865</v>
      </c>
      <c r="D371" s="41">
        <v>1</v>
      </c>
      <c r="E371" s="41" t="s">
        <v>866</v>
      </c>
      <c r="F371" s="41" t="s">
        <v>1396</v>
      </c>
      <c r="G371" s="41" t="s">
        <v>863</v>
      </c>
      <c r="H371" s="19" t="s">
        <v>3183</v>
      </c>
      <c r="I371" s="41">
        <v>10.62</v>
      </c>
      <c r="J371" s="41">
        <f t="shared" si="10"/>
        <v>66.375</v>
      </c>
      <c r="K371" s="41"/>
      <c r="L371" s="35" t="s">
        <v>3953</v>
      </c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>
      <c r="A372" t="s">
        <v>864</v>
      </c>
      <c r="B372" s="40">
        <v>42766</v>
      </c>
      <c r="C372" s="41" t="s">
        <v>865</v>
      </c>
      <c r="D372" s="41">
        <v>1</v>
      </c>
      <c r="E372" s="41" t="s">
        <v>866</v>
      </c>
      <c r="F372" s="41" t="s">
        <v>1396</v>
      </c>
      <c r="G372" s="41" t="s">
        <v>789</v>
      </c>
      <c r="H372" s="19" t="s">
        <v>2864</v>
      </c>
      <c r="I372" s="41">
        <v>10.210000000000001</v>
      </c>
      <c r="J372" s="41">
        <f t="shared" si="10"/>
        <v>63.812500000000007</v>
      </c>
      <c r="K372" s="41"/>
      <c r="L372" s="35" t="s">
        <v>3236</v>
      </c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>
      <c r="A373" t="s">
        <v>864</v>
      </c>
      <c r="B373" s="40">
        <v>42766</v>
      </c>
      <c r="C373" s="41" t="s">
        <v>865</v>
      </c>
      <c r="D373" s="41">
        <v>1</v>
      </c>
      <c r="E373" s="41" t="s">
        <v>866</v>
      </c>
      <c r="F373" s="41" t="s">
        <v>1396</v>
      </c>
      <c r="G373" s="41" t="s">
        <v>867</v>
      </c>
      <c r="H373" s="19" t="s">
        <v>3274</v>
      </c>
      <c r="I373" s="41">
        <v>87.5</v>
      </c>
      <c r="J373" s="41">
        <f t="shared" si="10"/>
        <v>546.875</v>
      </c>
      <c r="K373" s="41"/>
      <c r="L373" s="35" t="s">
        <v>3273</v>
      </c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>
      <c r="A374" t="s">
        <v>868</v>
      </c>
      <c r="B374" s="40">
        <v>42766</v>
      </c>
      <c r="C374" s="41" t="s">
        <v>869</v>
      </c>
      <c r="D374" s="41">
        <v>1</v>
      </c>
      <c r="E374" s="41" t="s">
        <v>870</v>
      </c>
      <c r="F374" s="41" t="s">
        <v>1396</v>
      </c>
      <c r="G374" s="41" t="s">
        <v>845</v>
      </c>
      <c r="H374" s="19" t="s">
        <v>2865</v>
      </c>
      <c r="I374" s="41">
        <v>149.11000000000001</v>
      </c>
      <c r="J374" s="41">
        <f t="shared" si="10"/>
        <v>931.93750000000011</v>
      </c>
      <c r="K374" s="41"/>
      <c r="L374" s="35" t="s">
        <v>3100</v>
      </c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>
      <c r="A375" t="s">
        <v>868</v>
      </c>
      <c r="B375" s="40">
        <v>42766</v>
      </c>
      <c r="C375" s="41" t="s">
        <v>869</v>
      </c>
      <c r="D375" s="41">
        <v>1</v>
      </c>
      <c r="E375" s="41" t="s">
        <v>870</v>
      </c>
      <c r="F375" s="41" t="s">
        <v>1396</v>
      </c>
      <c r="G375" s="41" t="s">
        <v>871</v>
      </c>
      <c r="H375" s="19" t="s">
        <v>3173</v>
      </c>
      <c r="I375" s="41">
        <v>14.21</v>
      </c>
      <c r="J375" s="41">
        <f t="shared" si="10"/>
        <v>88.8125</v>
      </c>
      <c r="K375" s="41"/>
      <c r="L375" s="19" t="s">
        <v>3109</v>
      </c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>
      <c r="A376" t="s">
        <v>868</v>
      </c>
      <c r="B376" s="40">
        <v>42766</v>
      </c>
      <c r="C376" s="41" t="s">
        <v>869</v>
      </c>
      <c r="D376" s="41">
        <v>1</v>
      </c>
      <c r="E376" s="41" t="s">
        <v>870</v>
      </c>
      <c r="F376" s="41" t="s">
        <v>1396</v>
      </c>
      <c r="G376" s="41" t="s">
        <v>872</v>
      </c>
      <c r="H376" s="19" t="s">
        <v>3181</v>
      </c>
      <c r="I376" s="41">
        <v>60.45</v>
      </c>
      <c r="J376" s="41">
        <f t="shared" si="10"/>
        <v>377.8125</v>
      </c>
      <c r="K376" s="41"/>
      <c r="L376" s="35" t="s">
        <v>3150</v>
      </c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>
      <c r="A377" t="s">
        <v>868</v>
      </c>
      <c r="B377" s="40">
        <v>42766</v>
      </c>
      <c r="C377" s="41" t="s">
        <v>869</v>
      </c>
      <c r="D377" s="41">
        <v>1</v>
      </c>
      <c r="E377" s="41" t="s">
        <v>870</v>
      </c>
      <c r="F377" s="41" t="s">
        <v>1396</v>
      </c>
      <c r="G377" s="41" t="s">
        <v>873</v>
      </c>
      <c r="H377" s="19" t="s">
        <v>3182</v>
      </c>
      <c r="I377" s="41">
        <v>9.52</v>
      </c>
      <c r="J377" s="41">
        <f t="shared" si="10"/>
        <v>59.499999999999993</v>
      </c>
      <c r="K377" s="41"/>
      <c r="L377" s="19" t="s">
        <v>3151</v>
      </c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>
      <c r="A378" t="s">
        <v>868</v>
      </c>
      <c r="B378" s="40">
        <v>42766</v>
      </c>
      <c r="C378" s="41" t="s">
        <v>869</v>
      </c>
      <c r="D378" s="41">
        <v>1</v>
      </c>
      <c r="E378" s="41" t="s">
        <v>870</v>
      </c>
      <c r="F378" s="41" t="s">
        <v>1396</v>
      </c>
      <c r="G378" s="41" t="s">
        <v>874</v>
      </c>
      <c r="H378" s="19" t="s">
        <v>3185</v>
      </c>
      <c r="I378" s="41">
        <v>4.41</v>
      </c>
      <c r="J378" s="41">
        <f t="shared" si="10"/>
        <v>27.5625</v>
      </c>
      <c r="K378" s="41"/>
      <c r="L378" s="35" t="s">
        <v>3153</v>
      </c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>
      <c r="A379" t="s">
        <v>868</v>
      </c>
      <c r="B379" s="40">
        <v>42766</v>
      </c>
      <c r="C379" s="41" t="s">
        <v>869</v>
      </c>
      <c r="D379" s="41">
        <v>1</v>
      </c>
      <c r="E379" s="41" t="s">
        <v>870</v>
      </c>
      <c r="F379" s="41" t="s">
        <v>1396</v>
      </c>
      <c r="G379" s="41" t="s">
        <v>875</v>
      </c>
      <c r="H379" s="19" t="s">
        <v>3212</v>
      </c>
      <c r="I379" s="41">
        <v>10.199999999999999</v>
      </c>
      <c r="J379" s="41">
        <f t="shared" si="10"/>
        <v>63.749999999999993</v>
      </c>
      <c r="K379" s="41"/>
      <c r="L379" s="19" t="s">
        <v>3213</v>
      </c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>
      <c r="A380" t="s">
        <v>868</v>
      </c>
      <c r="B380" s="40">
        <v>42766</v>
      </c>
      <c r="C380" s="41" t="s">
        <v>869</v>
      </c>
      <c r="D380" s="41">
        <v>1</v>
      </c>
      <c r="E380" s="41" t="s">
        <v>870</v>
      </c>
      <c r="F380" s="41" t="s">
        <v>1396</v>
      </c>
      <c r="G380" s="41" t="s">
        <v>789</v>
      </c>
      <c r="H380" s="19" t="s">
        <v>2864</v>
      </c>
      <c r="I380" s="41">
        <v>49.66</v>
      </c>
      <c r="J380" s="41">
        <f t="shared" si="10"/>
        <v>310.375</v>
      </c>
      <c r="K380" s="41"/>
      <c r="L380" s="37" t="s">
        <v>3237</v>
      </c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>
      <c r="A381" t="s">
        <v>868</v>
      </c>
      <c r="B381" s="40">
        <v>42766</v>
      </c>
      <c r="C381" s="41" t="s">
        <v>869</v>
      </c>
      <c r="D381" s="41">
        <v>1</v>
      </c>
      <c r="E381" s="41" t="s">
        <v>870</v>
      </c>
      <c r="F381" s="41" t="s">
        <v>1396</v>
      </c>
      <c r="G381" s="41" t="s">
        <v>876</v>
      </c>
      <c r="H381" s="19" t="s">
        <v>3356</v>
      </c>
      <c r="I381" s="41">
        <v>161.69999999999999</v>
      </c>
      <c r="J381" s="41">
        <f t="shared" si="10"/>
        <v>1010.6249999999999</v>
      </c>
      <c r="K381" s="41"/>
      <c r="L381" s="35" t="s">
        <v>3357</v>
      </c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>
      <c r="A382" t="s">
        <v>877</v>
      </c>
      <c r="B382" s="40">
        <v>42766</v>
      </c>
      <c r="C382" s="41" t="s">
        <v>878</v>
      </c>
      <c r="D382" s="41">
        <v>1</v>
      </c>
      <c r="E382" s="41" t="s">
        <v>879</v>
      </c>
      <c r="F382" s="41" t="s">
        <v>1396</v>
      </c>
      <c r="G382" s="41" t="s">
        <v>880</v>
      </c>
      <c r="H382" s="19" t="s">
        <v>3174</v>
      </c>
      <c r="I382" s="41">
        <v>15.17</v>
      </c>
      <c r="J382" s="41">
        <f t="shared" si="10"/>
        <v>94.8125</v>
      </c>
      <c r="K382" s="41"/>
      <c r="L382" s="19" t="s">
        <v>3114</v>
      </c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>
      <c r="A383" t="s">
        <v>877</v>
      </c>
      <c r="B383" s="40">
        <v>42766</v>
      </c>
      <c r="C383" s="41" t="s">
        <v>878</v>
      </c>
      <c r="D383" s="41">
        <v>1</v>
      </c>
      <c r="E383" s="41" t="s">
        <v>879</v>
      </c>
      <c r="F383" s="41" t="s">
        <v>1396</v>
      </c>
      <c r="G383" s="41" t="s">
        <v>875</v>
      </c>
      <c r="H383" s="19" t="s">
        <v>3212</v>
      </c>
      <c r="I383" s="41">
        <v>10.199999999999999</v>
      </c>
      <c r="J383" s="41">
        <f t="shared" si="10"/>
        <v>63.749999999999993</v>
      </c>
      <c r="K383" s="41"/>
      <c r="L383" s="35" t="s">
        <v>3214</v>
      </c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>
      <c r="A384" t="s">
        <v>877</v>
      </c>
      <c r="B384" s="40">
        <v>42766</v>
      </c>
      <c r="C384" s="41" t="s">
        <v>878</v>
      </c>
      <c r="D384" s="41">
        <v>1</v>
      </c>
      <c r="E384" s="41" t="s">
        <v>879</v>
      </c>
      <c r="F384" s="41" t="s">
        <v>1396</v>
      </c>
      <c r="G384" s="41" t="s">
        <v>881</v>
      </c>
      <c r="H384" s="19" t="s">
        <v>3270</v>
      </c>
      <c r="I384" s="41">
        <v>37.93</v>
      </c>
      <c r="J384" s="41">
        <f t="shared" si="10"/>
        <v>237.0625</v>
      </c>
      <c r="K384" s="41"/>
      <c r="L384" s="35" t="s">
        <v>3271</v>
      </c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>
      <c r="A385" t="s">
        <v>877</v>
      </c>
      <c r="B385" s="40">
        <v>42766</v>
      </c>
      <c r="C385" s="41" t="s">
        <v>878</v>
      </c>
      <c r="D385" s="41">
        <v>1</v>
      </c>
      <c r="E385" s="41" t="s">
        <v>879</v>
      </c>
      <c r="F385" s="41" t="s">
        <v>1396</v>
      </c>
      <c r="G385" s="41" t="s">
        <v>882</v>
      </c>
      <c r="H385" s="19" t="s">
        <v>3325</v>
      </c>
      <c r="I385" s="41">
        <v>67.319999999999993</v>
      </c>
      <c r="J385" s="41">
        <f t="shared" si="10"/>
        <v>420.74999999999994</v>
      </c>
      <c r="K385" s="41"/>
      <c r="L385" s="19" t="s">
        <v>3326</v>
      </c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>
      <c r="A386" t="s">
        <v>883</v>
      </c>
      <c r="B386" s="40">
        <v>42766</v>
      </c>
      <c r="C386" s="41" t="s">
        <v>884</v>
      </c>
      <c r="D386" s="41">
        <v>1</v>
      </c>
      <c r="E386" s="41" t="s">
        <v>885</v>
      </c>
      <c r="F386" s="41" t="s">
        <v>1396</v>
      </c>
      <c r="G386" s="41" t="s">
        <v>880</v>
      </c>
      <c r="H386" s="19" t="s">
        <v>3174</v>
      </c>
      <c r="I386" s="41">
        <v>13.79</v>
      </c>
      <c r="J386" s="41">
        <f t="shared" si="10"/>
        <v>86.187499999999986</v>
      </c>
      <c r="K386" s="41"/>
      <c r="L386" s="35" t="s">
        <v>3115</v>
      </c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>
      <c r="A387" t="s">
        <v>883</v>
      </c>
      <c r="B387" s="40">
        <v>42766</v>
      </c>
      <c r="C387" s="41" t="s">
        <v>884</v>
      </c>
      <c r="D387" s="41">
        <v>1</v>
      </c>
      <c r="E387" s="41" t="s">
        <v>885</v>
      </c>
      <c r="F387" s="41" t="s">
        <v>1396</v>
      </c>
      <c r="G387" s="41" t="s">
        <v>441</v>
      </c>
      <c r="H387" s="19" t="s">
        <v>2862</v>
      </c>
      <c r="I387" s="41">
        <v>8.2799999999999994</v>
      </c>
      <c r="J387" s="41">
        <f t="shared" si="10"/>
        <v>51.749999999999993</v>
      </c>
      <c r="K387" s="41"/>
      <c r="L387" s="19" t="s">
        <v>3135</v>
      </c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>
      <c r="A388" t="s">
        <v>883</v>
      </c>
      <c r="B388" s="40">
        <v>42766</v>
      </c>
      <c r="C388" s="41" t="s">
        <v>884</v>
      </c>
      <c r="D388" s="41">
        <v>1</v>
      </c>
      <c r="E388" s="41" t="s">
        <v>885</v>
      </c>
      <c r="F388" s="41" t="s">
        <v>1396</v>
      </c>
      <c r="G388" s="41" t="s">
        <v>875</v>
      </c>
      <c r="H388" s="19" t="s">
        <v>3212</v>
      </c>
      <c r="I388" s="41">
        <v>10.199999999999999</v>
      </c>
      <c r="J388" s="41">
        <f t="shared" si="10"/>
        <v>63.749999999999993</v>
      </c>
      <c r="K388" s="41"/>
      <c r="L388" s="35" t="s">
        <v>3215</v>
      </c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>
      <c r="A389" t="s">
        <v>883</v>
      </c>
      <c r="B389" s="40">
        <v>42766</v>
      </c>
      <c r="C389" s="41" t="s">
        <v>884</v>
      </c>
      <c r="D389" s="41">
        <v>1</v>
      </c>
      <c r="E389" s="41" t="s">
        <v>885</v>
      </c>
      <c r="F389" s="41" t="s">
        <v>1396</v>
      </c>
      <c r="G389" s="41" t="s">
        <v>881</v>
      </c>
      <c r="H389" s="19" t="s">
        <v>3270</v>
      </c>
      <c r="I389" s="41">
        <v>37.93</v>
      </c>
      <c r="J389" s="41">
        <f t="shared" si="10"/>
        <v>237.0625</v>
      </c>
      <c r="K389" s="41"/>
      <c r="L389" s="35" t="s">
        <v>3272</v>
      </c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>
      <c r="A390" t="s">
        <v>883</v>
      </c>
      <c r="B390" s="40">
        <v>42766</v>
      </c>
      <c r="C390" s="41" t="s">
        <v>884</v>
      </c>
      <c r="D390" s="41">
        <v>1</v>
      </c>
      <c r="E390" s="41" t="s">
        <v>885</v>
      </c>
      <c r="F390" s="41" t="s">
        <v>1396</v>
      </c>
      <c r="G390" s="41" t="s">
        <v>886</v>
      </c>
      <c r="H390" s="19" t="s">
        <v>3375</v>
      </c>
      <c r="I390" s="41">
        <v>64.510000000000005</v>
      </c>
      <c r="J390" s="41">
        <f t="shared" si="10"/>
        <v>403.1875</v>
      </c>
      <c r="K390" s="41"/>
      <c r="L390" s="35" t="s">
        <v>3374</v>
      </c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>
      <c r="A391" t="s">
        <v>887</v>
      </c>
      <c r="B391" s="40">
        <v>42766</v>
      </c>
      <c r="C391" s="41" t="s">
        <v>888</v>
      </c>
      <c r="D391" s="41">
        <v>1</v>
      </c>
      <c r="E391" s="41" t="s">
        <v>889</v>
      </c>
      <c r="F391" s="41" t="s">
        <v>1396</v>
      </c>
      <c r="G391" s="41" t="s">
        <v>845</v>
      </c>
      <c r="H391" s="19" t="s">
        <v>2865</v>
      </c>
      <c r="I391" s="41">
        <v>53.38</v>
      </c>
      <c r="J391" s="41">
        <f t="shared" si="10"/>
        <v>333.625</v>
      </c>
      <c r="K391" s="41"/>
      <c r="L391" s="35" t="s">
        <v>3101</v>
      </c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>
      <c r="A392" t="s">
        <v>887</v>
      </c>
      <c r="B392" s="40">
        <v>42766</v>
      </c>
      <c r="C392" s="41" t="s">
        <v>888</v>
      </c>
      <c r="D392" s="41">
        <v>1</v>
      </c>
      <c r="E392" s="41" t="s">
        <v>889</v>
      </c>
      <c r="F392" s="41" t="s">
        <v>1396</v>
      </c>
      <c r="G392" s="41" t="s">
        <v>441</v>
      </c>
      <c r="H392" s="19" t="s">
        <v>2862</v>
      </c>
      <c r="I392" s="41">
        <v>8.2799999999999994</v>
      </c>
      <c r="J392" s="41">
        <f t="shared" si="10"/>
        <v>51.749999999999993</v>
      </c>
      <c r="K392" s="41"/>
      <c r="L392" s="19" t="s">
        <v>3136</v>
      </c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>
      <c r="A393" t="s">
        <v>887</v>
      </c>
      <c r="B393" s="40">
        <v>42766</v>
      </c>
      <c r="C393" s="41" t="s">
        <v>888</v>
      </c>
      <c r="D393" s="41">
        <v>1</v>
      </c>
      <c r="E393" s="41" t="s">
        <v>889</v>
      </c>
      <c r="F393" s="41" t="s">
        <v>1396</v>
      </c>
      <c r="G393" s="41" t="s">
        <v>846</v>
      </c>
      <c r="H393" s="19" t="s">
        <v>3196</v>
      </c>
      <c r="I393" s="41">
        <v>54.07</v>
      </c>
      <c r="J393" s="41">
        <f t="shared" si="10"/>
        <v>337.9375</v>
      </c>
      <c r="K393" s="41"/>
      <c r="L393" s="35" t="s">
        <v>3201</v>
      </c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>
      <c r="A394" t="s">
        <v>887</v>
      </c>
      <c r="B394" s="40">
        <v>42766</v>
      </c>
      <c r="C394" s="41" t="s">
        <v>888</v>
      </c>
      <c r="D394" s="41">
        <v>1</v>
      </c>
      <c r="E394" s="41" t="s">
        <v>889</v>
      </c>
      <c r="F394" s="41" t="s">
        <v>1396</v>
      </c>
      <c r="G394" s="41" t="s">
        <v>847</v>
      </c>
      <c r="H394" s="19" t="s">
        <v>3287</v>
      </c>
      <c r="I394" s="41">
        <v>13.79</v>
      </c>
      <c r="J394" s="41">
        <f t="shared" si="10"/>
        <v>86.187499999999986</v>
      </c>
      <c r="K394" s="41"/>
      <c r="L394" s="19" t="s">
        <v>3292</v>
      </c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>
      <c r="A395" t="s">
        <v>890</v>
      </c>
      <c r="B395" s="40">
        <v>42766</v>
      </c>
      <c r="C395" s="41" t="s">
        <v>891</v>
      </c>
      <c r="D395" s="41">
        <v>1</v>
      </c>
      <c r="E395" s="41" t="s">
        <v>892</v>
      </c>
      <c r="F395" s="41" t="s">
        <v>1396</v>
      </c>
      <c r="G395" s="41" t="s">
        <v>845</v>
      </c>
      <c r="H395" s="19" t="s">
        <v>2865</v>
      </c>
      <c r="I395" s="41">
        <v>53.38</v>
      </c>
      <c r="J395" s="41">
        <f t="shared" si="10"/>
        <v>333.625</v>
      </c>
      <c r="K395" s="41"/>
      <c r="L395" s="19" t="s">
        <v>3102</v>
      </c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>
      <c r="A396" t="s">
        <v>890</v>
      </c>
      <c r="B396" s="40">
        <v>42766</v>
      </c>
      <c r="C396" s="41" t="s">
        <v>891</v>
      </c>
      <c r="D396" s="41">
        <v>1</v>
      </c>
      <c r="E396" s="41" t="s">
        <v>892</v>
      </c>
      <c r="F396" s="41" t="s">
        <v>1396</v>
      </c>
      <c r="G396" s="41" t="s">
        <v>441</v>
      </c>
      <c r="H396" s="19" t="s">
        <v>2862</v>
      </c>
      <c r="I396" s="41">
        <v>8.2799999999999994</v>
      </c>
      <c r="J396" s="41">
        <f t="shared" si="10"/>
        <v>51.749999999999993</v>
      </c>
      <c r="K396" s="41"/>
      <c r="L396" s="35" t="s">
        <v>3137</v>
      </c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>
      <c r="A397" t="s">
        <v>890</v>
      </c>
      <c r="B397" s="40">
        <v>42766</v>
      </c>
      <c r="C397" s="41" t="s">
        <v>891</v>
      </c>
      <c r="D397" s="41">
        <v>1</v>
      </c>
      <c r="E397" s="41" t="s">
        <v>892</v>
      </c>
      <c r="F397" s="41" t="s">
        <v>1396</v>
      </c>
      <c r="G397" s="41" t="s">
        <v>1492</v>
      </c>
      <c r="H397" s="19" t="s">
        <v>3192</v>
      </c>
      <c r="I397" s="41">
        <v>10.74</v>
      </c>
      <c r="J397" s="41">
        <f t="shared" si="10"/>
        <v>67.125</v>
      </c>
      <c r="K397" s="41"/>
      <c r="L397" s="35" t="s">
        <v>3193</v>
      </c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>
      <c r="A398" t="s">
        <v>890</v>
      </c>
      <c r="B398" s="40">
        <v>42766</v>
      </c>
      <c r="C398" s="41" t="s">
        <v>891</v>
      </c>
      <c r="D398" s="41">
        <v>1</v>
      </c>
      <c r="E398" s="41" t="s">
        <v>892</v>
      </c>
      <c r="F398" s="41" t="s">
        <v>1396</v>
      </c>
      <c r="G398" s="41" t="s">
        <v>846</v>
      </c>
      <c r="H398" s="19" t="s">
        <v>3196</v>
      </c>
      <c r="I398" s="41">
        <v>47.11</v>
      </c>
      <c r="J398" s="41">
        <f t="shared" ref="J398:J454" si="11">+I398/0.16</f>
        <v>294.4375</v>
      </c>
      <c r="K398" s="41"/>
      <c r="L398" s="35" t="s">
        <v>3202</v>
      </c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>
      <c r="A399" t="s">
        <v>890</v>
      </c>
      <c r="B399" s="40">
        <v>42766</v>
      </c>
      <c r="C399" s="41" t="s">
        <v>891</v>
      </c>
      <c r="D399" s="41">
        <v>1</v>
      </c>
      <c r="E399" s="41" t="s">
        <v>892</v>
      </c>
      <c r="F399" s="41" t="s">
        <v>1396</v>
      </c>
      <c r="G399" s="41" t="s">
        <v>847</v>
      </c>
      <c r="H399" s="19" t="s">
        <v>3287</v>
      </c>
      <c r="I399" s="41">
        <v>14.48</v>
      </c>
      <c r="J399" s="41">
        <f t="shared" si="11"/>
        <v>90.5</v>
      </c>
      <c r="K399" s="41"/>
      <c r="L399" s="35" t="s">
        <v>3293</v>
      </c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>
      <c r="A400" t="s">
        <v>893</v>
      </c>
      <c r="B400" s="40">
        <v>42766</v>
      </c>
      <c r="C400" s="41" t="s">
        <v>894</v>
      </c>
      <c r="D400" s="41">
        <v>1</v>
      </c>
      <c r="E400" s="41" t="s">
        <v>895</v>
      </c>
      <c r="F400" s="41" t="s">
        <v>1396</v>
      </c>
      <c r="G400" s="41" t="s">
        <v>871</v>
      </c>
      <c r="H400" s="19" t="s">
        <v>3173</v>
      </c>
      <c r="I400" s="41">
        <v>14.9</v>
      </c>
      <c r="J400" s="41">
        <f t="shared" si="11"/>
        <v>93.125</v>
      </c>
      <c r="K400" s="41"/>
      <c r="L400" s="35" t="s">
        <v>3110</v>
      </c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>
      <c r="A401" t="s">
        <v>893</v>
      </c>
      <c r="B401" s="40">
        <v>42766</v>
      </c>
      <c r="C401" s="41" t="s">
        <v>894</v>
      </c>
      <c r="D401" s="41">
        <v>1</v>
      </c>
      <c r="E401" s="41" t="s">
        <v>895</v>
      </c>
      <c r="F401" s="41" t="s">
        <v>1396</v>
      </c>
      <c r="G401" s="41" t="s">
        <v>896</v>
      </c>
      <c r="H401" s="19" t="s">
        <v>2907</v>
      </c>
      <c r="I401" s="41">
        <v>3.17</v>
      </c>
      <c r="J401" s="41">
        <f t="shared" si="11"/>
        <v>19.8125</v>
      </c>
      <c r="K401" s="41"/>
      <c r="L401" s="19" t="s">
        <v>3162</v>
      </c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>
      <c r="A402" t="s">
        <v>893</v>
      </c>
      <c r="B402" s="40">
        <v>42766</v>
      </c>
      <c r="C402" s="41" t="s">
        <v>894</v>
      </c>
      <c r="D402" s="41">
        <v>1</v>
      </c>
      <c r="E402" s="41" t="s">
        <v>895</v>
      </c>
      <c r="F402" s="41" t="s">
        <v>1396</v>
      </c>
      <c r="G402" s="41" t="s">
        <v>789</v>
      </c>
      <c r="H402" s="19" t="s">
        <v>2864</v>
      </c>
      <c r="I402" s="41">
        <v>12.69</v>
      </c>
      <c r="J402" s="41">
        <f t="shared" si="11"/>
        <v>79.3125</v>
      </c>
      <c r="K402" s="41"/>
      <c r="L402" s="35" t="s">
        <v>3238</v>
      </c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>
      <c r="A403" t="s">
        <v>893</v>
      </c>
      <c r="B403" s="40">
        <v>42766</v>
      </c>
      <c r="C403" s="41" t="s">
        <v>894</v>
      </c>
      <c r="D403" s="41">
        <v>1</v>
      </c>
      <c r="E403" s="41" t="s">
        <v>895</v>
      </c>
      <c r="F403" s="41" t="s">
        <v>1396</v>
      </c>
      <c r="G403" s="41" t="s">
        <v>897</v>
      </c>
      <c r="H403" s="19" t="s">
        <v>3320</v>
      </c>
      <c r="I403" s="41">
        <v>135.16999999999999</v>
      </c>
      <c r="J403" s="41">
        <f t="shared" si="11"/>
        <v>844.81249999999989</v>
      </c>
      <c r="K403" s="41"/>
      <c r="L403" s="35" t="s">
        <v>3322</v>
      </c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>
      <c r="A404" t="s">
        <v>893</v>
      </c>
      <c r="B404" s="40">
        <v>42766</v>
      </c>
      <c r="C404" s="41" t="s">
        <v>894</v>
      </c>
      <c r="D404" s="41">
        <v>1</v>
      </c>
      <c r="E404" s="41" t="s">
        <v>895</v>
      </c>
      <c r="F404" s="41" t="s">
        <v>1396</v>
      </c>
      <c r="G404" s="41" t="s">
        <v>898</v>
      </c>
      <c r="H404" s="19" t="s">
        <v>3333</v>
      </c>
      <c r="I404" s="41">
        <v>107.59</v>
      </c>
      <c r="J404" s="41">
        <f t="shared" si="11"/>
        <v>672.4375</v>
      </c>
      <c r="K404" s="41"/>
      <c r="L404" s="35" t="s">
        <v>3335</v>
      </c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>
      <c r="A405" t="s">
        <v>893</v>
      </c>
      <c r="B405" s="40">
        <v>42766</v>
      </c>
      <c r="C405" s="41" t="s">
        <v>894</v>
      </c>
      <c r="D405" s="41">
        <v>1</v>
      </c>
      <c r="E405" s="41" t="s">
        <v>895</v>
      </c>
      <c r="F405" s="41" t="s">
        <v>1396</v>
      </c>
      <c r="G405" s="41" t="s">
        <v>899</v>
      </c>
      <c r="H405" s="19" t="s">
        <v>3382</v>
      </c>
      <c r="I405" s="41">
        <v>52.47</v>
      </c>
      <c r="J405" s="41">
        <f t="shared" si="11"/>
        <v>327.9375</v>
      </c>
      <c r="K405" s="41"/>
      <c r="L405" s="35" t="s">
        <v>3381</v>
      </c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>
      <c r="A406" t="s">
        <v>900</v>
      </c>
      <c r="B406" s="40">
        <v>42766</v>
      </c>
      <c r="C406" s="41" t="s">
        <v>901</v>
      </c>
      <c r="D406" s="41">
        <v>1</v>
      </c>
      <c r="E406" s="41" t="s">
        <v>902</v>
      </c>
      <c r="F406" s="41" t="s">
        <v>1396</v>
      </c>
      <c r="G406" s="41" t="s">
        <v>903</v>
      </c>
      <c r="H406" s="19" t="s">
        <v>3206</v>
      </c>
      <c r="I406" s="41">
        <v>56.52</v>
      </c>
      <c r="J406" s="41">
        <f t="shared" si="11"/>
        <v>353.25</v>
      </c>
      <c r="K406" s="41"/>
      <c r="L406" s="35" t="s">
        <v>3205</v>
      </c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>
      <c r="A407" t="s">
        <v>900</v>
      </c>
      <c r="B407" s="40">
        <v>42766</v>
      </c>
      <c r="C407" s="41" t="s">
        <v>901</v>
      </c>
      <c r="D407" s="41">
        <v>1</v>
      </c>
      <c r="E407" s="41" t="s">
        <v>902</v>
      </c>
      <c r="F407" s="41" t="s">
        <v>1396</v>
      </c>
      <c r="G407" s="41" t="s">
        <v>789</v>
      </c>
      <c r="H407" s="19" t="s">
        <v>2864</v>
      </c>
      <c r="I407" s="41">
        <v>43.86</v>
      </c>
      <c r="J407" s="41">
        <f t="shared" si="11"/>
        <v>274.125</v>
      </c>
      <c r="K407" s="41"/>
      <c r="L407" s="35" t="s">
        <v>3239</v>
      </c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>
      <c r="A408" t="s">
        <v>900</v>
      </c>
      <c r="B408" s="40">
        <v>42766</v>
      </c>
      <c r="C408" s="41" t="s">
        <v>901</v>
      </c>
      <c r="D408" s="41">
        <v>1</v>
      </c>
      <c r="E408" s="41" t="s">
        <v>902</v>
      </c>
      <c r="F408" s="41" t="s">
        <v>1396</v>
      </c>
      <c r="G408" s="41" t="s">
        <v>897</v>
      </c>
      <c r="H408" s="19" t="s">
        <v>3320</v>
      </c>
      <c r="I408" s="41">
        <v>157.93</v>
      </c>
      <c r="J408" s="41">
        <f t="shared" si="11"/>
        <v>987.0625</v>
      </c>
      <c r="K408" s="41"/>
      <c r="L408" s="19" t="s">
        <v>3323</v>
      </c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>
      <c r="A409" t="s">
        <v>900</v>
      </c>
      <c r="B409" s="40">
        <v>42766</v>
      </c>
      <c r="C409" s="41" t="s">
        <v>901</v>
      </c>
      <c r="D409" s="41">
        <v>1</v>
      </c>
      <c r="E409" s="41" t="s">
        <v>902</v>
      </c>
      <c r="F409" s="41" t="s">
        <v>1396</v>
      </c>
      <c r="G409" s="41" t="s">
        <v>898</v>
      </c>
      <c r="H409" s="19" t="s">
        <v>3333</v>
      </c>
      <c r="I409" s="41">
        <v>75.09</v>
      </c>
      <c r="J409" s="41">
        <f t="shared" si="11"/>
        <v>469.3125</v>
      </c>
      <c r="K409" s="41"/>
      <c r="L409" s="35" t="s">
        <v>3336</v>
      </c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>
      <c r="A410" t="s">
        <v>900</v>
      </c>
      <c r="B410" s="40">
        <v>42766</v>
      </c>
      <c r="C410" s="41" t="s">
        <v>901</v>
      </c>
      <c r="D410" s="41">
        <v>1</v>
      </c>
      <c r="E410" s="41" t="s">
        <v>902</v>
      </c>
      <c r="F410" s="41" t="s">
        <v>1396</v>
      </c>
      <c r="G410" s="41" t="s">
        <v>904</v>
      </c>
      <c r="H410" s="19" t="s">
        <v>3340</v>
      </c>
      <c r="I410" s="41">
        <v>19.04</v>
      </c>
      <c r="J410" s="41">
        <f t="shared" si="11"/>
        <v>118.99999999999999</v>
      </c>
      <c r="K410" s="41"/>
      <c r="L410" s="35" t="s">
        <v>3339</v>
      </c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>
      <c r="A411" t="s">
        <v>900</v>
      </c>
      <c r="B411" s="40">
        <v>42766</v>
      </c>
      <c r="C411" s="41" t="s">
        <v>901</v>
      </c>
      <c r="D411" s="41">
        <v>1</v>
      </c>
      <c r="E411" s="41" t="s">
        <v>902</v>
      </c>
      <c r="F411" s="41" t="s">
        <v>1396</v>
      </c>
      <c r="G411" s="41" t="s">
        <v>905</v>
      </c>
      <c r="H411" s="19" t="s">
        <v>3362</v>
      </c>
      <c r="I411" s="41">
        <v>93.29</v>
      </c>
      <c r="J411" s="41">
        <f t="shared" si="11"/>
        <v>583.0625</v>
      </c>
      <c r="K411" s="41"/>
      <c r="L411" s="19" t="s">
        <v>3361</v>
      </c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>
      <c r="A412" t="s">
        <v>906</v>
      </c>
      <c r="B412" s="40">
        <v>42766</v>
      </c>
      <c r="C412" s="41" t="s">
        <v>907</v>
      </c>
      <c r="D412" s="41">
        <v>1</v>
      </c>
      <c r="E412" s="41" t="s">
        <v>908</v>
      </c>
      <c r="F412" s="41" t="s">
        <v>1396</v>
      </c>
      <c r="G412" s="41" t="s">
        <v>871</v>
      </c>
      <c r="H412" s="19" t="s">
        <v>3173</v>
      </c>
      <c r="I412" s="41">
        <v>15.04</v>
      </c>
      <c r="J412" s="41">
        <f t="shared" si="11"/>
        <v>93.999999999999986</v>
      </c>
      <c r="K412" s="41"/>
      <c r="L412" s="19" t="s">
        <v>3111</v>
      </c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>
      <c r="A413" t="s">
        <v>906</v>
      </c>
      <c r="B413" s="40">
        <v>42766</v>
      </c>
      <c r="C413" s="41" t="s">
        <v>907</v>
      </c>
      <c r="D413" s="41">
        <v>1</v>
      </c>
      <c r="E413" s="41" t="s">
        <v>908</v>
      </c>
      <c r="F413" s="41" t="s">
        <v>1396</v>
      </c>
      <c r="G413" s="41" t="s">
        <v>789</v>
      </c>
      <c r="H413" s="19" t="s">
        <v>2864</v>
      </c>
      <c r="I413" s="41">
        <v>43.86</v>
      </c>
      <c r="J413" s="41">
        <f t="shared" si="11"/>
        <v>274.125</v>
      </c>
      <c r="K413" s="41"/>
      <c r="L413" s="19" t="s">
        <v>3240</v>
      </c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>
      <c r="A414" t="s">
        <v>906</v>
      </c>
      <c r="B414" s="40">
        <v>42766</v>
      </c>
      <c r="C414" s="41" t="s">
        <v>907</v>
      </c>
      <c r="D414" s="41">
        <v>1</v>
      </c>
      <c r="E414" s="41" t="s">
        <v>908</v>
      </c>
      <c r="F414" s="41" t="s">
        <v>1396</v>
      </c>
      <c r="G414" s="41" t="s">
        <v>909</v>
      </c>
      <c r="H414" s="19" t="s">
        <v>3307</v>
      </c>
      <c r="I414" s="41">
        <v>8.14</v>
      </c>
      <c r="J414" s="41">
        <f t="shared" si="11"/>
        <v>50.875</v>
      </c>
      <c r="K414" s="41"/>
      <c r="L414" s="35" t="s">
        <v>3308</v>
      </c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>
      <c r="A415" t="s">
        <v>906</v>
      </c>
      <c r="B415" s="40">
        <v>42766</v>
      </c>
      <c r="C415" s="41" t="s">
        <v>907</v>
      </c>
      <c r="D415" s="41">
        <v>1</v>
      </c>
      <c r="E415" s="41" t="s">
        <v>908</v>
      </c>
      <c r="F415" s="41" t="s">
        <v>1396</v>
      </c>
      <c r="G415" s="41" t="s">
        <v>897</v>
      </c>
      <c r="H415" s="19" t="s">
        <v>3320</v>
      </c>
      <c r="I415" s="41">
        <v>145.52000000000001</v>
      </c>
      <c r="J415" s="41">
        <f t="shared" si="11"/>
        <v>909.5</v>
      </c>
      <c r="K415" s="41"/>
      <c r="L415" s="35" t="s">
        <v>3324</v>
      </c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>
      <c r="A416" t="s">
        <v>906</v>
      </c>
      <c r="B416" s="40">
        <v>42766</v>
      </c>
      <c r="C416" s="41" t="s">
        <v>907</v>
      </c>
      <c r="D416" s="41">
        <v>1</v>
      </c>
      <c r="E416" s="41" t="s">
        <v>908</v>
      </c>
      <c r="F416" s="41" t="s">
        <v>1396</v>
      </c>
      <c r="G416" s="41" t="s">
        <v>898</v>
      </c>
      <c r="H416" s="19" t="s">
        <v>3333</v>
      </c>
      <c r="I416" s="41">
        <v>77.290000000000006</v>
      </c>
      <c r="J416" s="41">
        <f t="shared" si="11"/>
        <v>483.06250000000006</v>
      </c>
      <c r="K416" s="41"/>
      <c r="L416" s="19" t="s">
        <v>3337</v>
      </c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>
      <c r="A417" t="s">
        <v>906</v>
      </c>
      <c r="B417" s="40">
        <v>42766</v>
      </c>
      <c r="C417" s="41" t="s">
        <v>907</v>
      </c>
      <c r="D417" s="41">
        <v>1</v>
      </c>
      <c r="E417" s="41" t="s">
        <v>908</v>
      </c>
      <c r="F417" s="41" t="s">
        <v>1396</v>
      </c>
      <c r="G417" s="41" t="s">
        <v>898</v>
      </c>
      <c r="H417" s="19" t="s">
        <v>3333</v>
      </c>
      <c r="I417" s="41">
        <v>94.26</v>
      </c>
      <c r="J417" s="41">
        <f t="shared" si="11"/>
        <v>589.125</v>
      </c>
      <c r="K417" s="41"/>
      <c r="L417" s="35" t="s">
        <v>3338</v>
      </c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>
      <c r="A418" t="s">
        <v>906</v>
      </c>
      <c r="B418" s="40">
        <v>42766</v>
      </c>
      <c r="C418" s="41" t="s">
        <v>907</v>
      </c>
      <c r="D418" s="41">
        <v>1</v>
      </c>
      <c r="E418" s="41" t="s">
        <v>908</v>
      </c>
      <c r="F418" s="41" t="s">
        <v>1396</v>
      </c>
      <c r="G418" s="41" t="s">
        <v>910</v>
      </c>
      <c r="H418" s="19" t="s">
        <v>3369</v>
      </c>
      <c r="I418" s="41">
        <v>60.59</v>
      </c>
      <c r="J418" s="41">
        <f t="shared" si="11"/>
        <v>378.6875</v>
      </c>
      <c r="K418" s="41"/>
      <c r="L418" s="35" t="s">
        <v>3368</v>
      </c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>
      <c r="A419" t="s">
        <v>921</v>
      </c>
      <c r="B419" s="40">
        <v>42766</v>
      </c>
      <c r="C419" s="41" t="s">
        <v>922</v>
      </c>
      <c r="D419" s="41">
        <v>1</v>
      </c>
      <c r="E419" s="41" t="s">
        <v>923</v>
      </c>
      <c r="F419" s="41" t="s">
        <v>1396</v>
      </c>
      <c r="G419" s="41" t="s">
        <v>302</v>
      </c>
      <c r="H419" s="19" t="s">
        <v>3189</v>
      </c>
      <c r="I419" s="41">
        <v>55.17</v>
      </c>
      <c r="J419" s="41">
        <f t="shared" si="11"/>
        <v>344.8125</v>
      </c>
      <c r="K419" s="41"/>
      <c r="L419" s="35" t="s">
        <v>3164</v>
      </c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>
      <c r="A420" t="s">
        <v>969</v>
      </c>
      <c r="B420" s="40">
        <v>42766</v>
      </c>
      <c r="C420" s="41" t="s">
        <v>970</v>
      </c>
      <c r="D420" s="41">
        <v>1</v>
      </c>
      <c r="E420" s="41" t="s">
        <v>971</v>
      </c>
      <c r="F420" s="41" t="s">
        <v>1396</v>
      </c>
      <c r="G420" s="41" t="s">
        <v>845</v>
      </c>
      <c r="H420" s="19" t="s">
        <v>2865</v>
      </c>
      <c r="I420" s="41">
        <v>53.38</v>
      </c>
      <c r="J420" s="41">
        <f t="shared" si="11"/>
        <v>333.625</v>
      </c>
      <c r="K420" s="41"/>
      <c r="L420" s="35" t="s">
        <v>3103</v>
      </c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>
      <c r="A421" t="s">
        <v>969</v>
      </c>
      <c r="B421" s="40">
        <v>42766</v>
      </c>
      <c r="C421" s="41" t="s">
        <v>970</v>
      </c>
      <c r="D421" s="41">
        <v>1</v>
      </c>
      <c r="E421" s="41" t="s">
        <v>971</v>
      </c>
      <c r="F421" s="41" t="s">
        <v>1396</v>
      </c>
      <c r="G421" s="41" t="s">
        <v>441</v>
      </c>
      <c r="H421" s="19" t="s">
        <v>2862</v>
      </c>
      <c r="I421" s="41">
        <v>8.2799999999999994</v>
      </c>
      <c r="J421" s="41">
        <f t="shared" si="11"/>
        <v>51.749999999999993</v>
      </c>
      <c r="K421" s="41"/>
      <c r="L421" s="35" t="s">
        <v>3138</v>
      </c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>
      <c r="A422" t="s">
        <v>969</v>
      </c>
      <c r="B422" s="40">
        <v>42766</v>
      </c>
      <c r="C422" s="41" t="s">
        <v>970</v>
      </c>
      <c r="D422" s="41">
        <v>1</v>
      </c>
      <c r="E422" s="41" t="s">
        <v>971</v>
      </c>
      <c r="F422" s="41" t="s">
        <v>1396</v>
      </c>
      <c r="G422" s="41" t="s">
        <v>846</v>
      </c>
      <c r="H422" s="19" t="s">
        <v>3196</v>
      </c>
      <c r="I422" s="41">
        <v>80.77</v>
      </c>
      <c r="J422" s="41">
        <f t="shared" si="11"/>
        <v>504.81249999999994</v>
      </c>
      <c r="K422" s="41"/>
      <c r="L422" s="35" t="s">
        <v>3203</v>
      </c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>
      <c r="A423" t="s">
        <v>969</v>
      </c>
      <c r="B423" s="40">
        <v>42766</v>
      </c>
      <c r="C423" s="41" t="s">
        <v>970</v>
      </c>
      <c r="D423" s="41">
        <v>1</v>
      </c>
      <c r="E423" s="41" t="s">
        <v>971</v>
      </c>
      <c r="F423" s="41" t="s">
        <v>1396</v>
      </c>
      <c r="G423" s="41" t="s">
        <v>847</v>
      </c>
      <c r="H423" s="19" t="s">
        <v>3287</v>
      </c>
      <c r="I423" s="41">
        <v>16.97</v>
      </c>
      <c r="J423" s="41">
        <f t="shared" si="11"/>
        <v>106.06249999999999</v>
      </c>
      <c r="K423" s="41"/>
      <c r="L423" s="35" t="s">
        <v>3294</v>
      </c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>
      <c r="A424" t="s">
        <v>969</v>
      </c>
      <c r="B424" s="40">
        <v>42766</v>
      </c>
      <c r="C424" s="41" t="s">
        <v>970</v>
      </c>
      <c r="D424" s="41">
        <v>1</v>
      </c>
      <c r="E424" s="41" t="s">
        <v>971</v>
      </c>
      <c r="F424" s="41" t="s">
        <v>1396</v>
      </c>
      <c r="G424" s="41" t="s">
        <v>972</v>
      </c>
      <c r="H424" s="19" t="s">
        <v>3364</v>
      </c>
      <c r="I424" s="41">
        <v>13.47</v>
      </c>
      <c r="J424" s="41">
        <f t="shared" si="11"/>
        <v>84.1875</v>
      </c>
      <c r="K424" s="41"/>
      <c r="L424" s="19" t="s">
        <v>3363</v>
      </c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>
      <c r="A425" t="s">
        <v>973</v>
      </c>
      <c r="B425" s="40">
        <v>42766</v>
      </c>
      <c r="C425" s="41" t="s">
        <v>974</v>
      </c>
      <c r="D425" s="41">
        <v>1</v>
      </c>
      <c r="E425" s="41" t="s">
        <v>975</v>
      </c>
      <c r="F425" s="41" t="s">
        <v>1396</v>
      </c>
      <c r="G425" s="41" t="s">
        <v>845</v>
      </c>
      <c r="H425" s="19" t="s">
        <v>2865</v>
      </c>
      <c r="I425" s="41">
        <v>53.38</v>
      </c>
      <c r="J425" s="41">
        <f t="shared" si="11"/>
        <v>333.625</v>
      </c>
      <c r="K425" s="41"/>
      <c r="L425" s="35" t="s">
        <v>3104</v>
      </c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>
      <c r="A426" t="s">
        <v>973</v>
      </c>
      <c r="B426" s="40">
        <v>42766</v>
      </c>
      <c r="C426" s="41" t="s">
        <v>974</v>
      </c>
      <c r="D426" s="41">
        <v>1</v>
      </c>
      <c r="E426" s="41" t="s">
        <v>975</v>
      </c>
      <c r="F426" s="41" t="s">
        <v>1396</v>
      </c>
      <c r="G426" s="41" t="s">
        <v>441</v>
      </c>
      <c r="H426" s="19" t="s">
        <v>2862</v>
      </c>
      <c r="I426" s="41">
        <v>8.2799999999999994</v>
      </c>
      <c r="J426" s="41">
        <f t="shared" si="11"/>
        <v>51.749999999999993</v>
      </c>
      <c r="K426" s="41"/>
      <c r="L426" s="19" t="s">
        <v>3139</v>
      </c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>
      <c r="A427" t="s">
        <v>973</v>
      </c>
      <c r="B427" s="40">
        <v>42766</v>
      </c>
      <c r="C427" s="41" t="s">
        <v>974</v>
      </c>
      <c r="D427" s="41">
        <v>1</v>
      </c>
      <c r="E427" s="41" t="s">
        <v>975</v>
      </c>
      <c r="F427" s="41" t="s">
        <v>1396</v>
      </c>
      <c r="G427" s="41" t="s">
        <v>846</v>
      </c>
      <c r="H427" s="19" t="s">
        <v>3196</v>
      </c>
      <c r="I427" s="41">
        <v>53.84</v>
      </c>
      <c r="J427" s="41">
        <f t="shared" si="11"/>
        <v>336.5</v>
      </c>
      <c r="K427" s="41"/>
      <c r="L427" s="35" t="s">
        <v>3204</v>
      </c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>
      <c r="A428" t="s">
        <v>973</v>
      </c>
      <c r="B428" s="40">
        <v>42766</v>
      </c>
      <c r="C428" s="41" t="s">
        <v>974</v>
      </c>
      <c r="D428" s="41">
        <v>1</v>
      </c>
      <c r="E428" s="41" t="s">
        <v>975</v>
      </c>
      <c r="F428" s="41" t="s">
        <v>1396</v>
      </c>
      <c r="G428" s="41" t="s">
        <v>847</v>
      </c>
      <c r="H428" s="19" t="s">
        <v>3287</v>
      </c>
      <c r="I428" s="41">
        <v>15.86</v>
      </c>
      <c r="J428" s="41">
        <f t="shared" si="11"/>
        <v>99.125</v>
      </c>
      <c r="K428" s="41"/>
      <c r="L428" s="19" t="s">
        <v>3295</v>
      </c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>
      <c r="A429" t="s">
        <v>973</v>
      </c>
      <c r="B429" s="40">
        <v>42766</v>
      </c>
      <c r="C429" s="41" t="s">
        <v>974</v>
      </c>
      <c r="D429" s="41">
        <v>1</v>
      </c>
      <c r="E429" s="41" t="s">
        <v>975</v>
      </c>
      <c r="F429" s="41" t="s">
        <v>1396</v>
      </c>
      <c r="G429" s="41" t="s">
        <v>848</v>
      </c>
      <c r="H429" s="19" t="s">
        <v>3352</v>
      </c>
      <c r="I429" s="41">
        <v>14.82</v>
      </c>
      <c r="J429" s="41">
        <f t="shared" si="11"/>
        <v>92.625</v>
      </c>
      <c r="K429" s="41"/>
      <c r="L429" s="19" t="s">
        <v>3355</v>
      </c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>
      <c r="A430" t="s">
        <v>976</v>
      </c>
      <c r="B430" s="40">
        <v>42766</v>
      </c>
      <c r="C430" s="41" t="s">
        <v>977</v>
      </c>
      <c r="D430" s="41">
        <v>1</v>
      </c>
      <c r="E430" s="41" t="s">
        <v>978</v>
      </c>
      <c r="F430" s="41" t="s">
        <v>1396</v>
      </c>
      <c r="G430" s="41" t="s">
        <v>819</v>
      </c>
      <c r="H430" s="19" t="s">
        <v>3172</v>
      </c>
      <c r="I430" s="41">
        <v>74.12</v>
      </c>
      <c r="J430" s="41">
        <f t="shared" si="11"/>
        <v>463.25</v>
      </c>
      <c r="K430" s="41"/>
      <c r="L430" s="19" t="s">
        <v>3108</v>
      </c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>
      <c r="A431" t="s">
        <v>976</v>
      </c>
      <c r="B431" s="40">
        <v>42766</v>
      </c>
      <c r="C431" s="41" t="s">
        <v>977</v>
      </c>
      <c r="D431" s="41">
        <v>1</v>
      </c>
      <c r="E431" s="41" t="s">
        <v>978</v>
      </c>
      <c r="F431" s="41" t="s">
        <v>1396</v>
      </c>
      <c r="G431" s="41" t="s">
        <v>441</v>
      </c>
      <c r="H431" s="19" t="s">
        <v>2862</v>
      </c>
      <c r="I431" s="41">
        <v>66.900000000000006</v>
      </c>
      <c r="J431" s="41">
        <f t="shared" si="11"/>
        <v>418.125</v>
      </c>
      <c r="K431" s="41"/>
      <c r="L431" s="19" t="s">
        <v>3140</v>
      </c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>
      <c r="A432" t="s">
        <v>976</v>
      </c>
      <c r="B432" s="40">
        <v>42766</v>
      </c>
      <c r="C432" s="41" t="s">
        <v>977</v>
      </c>
      <c r="D432" s="41">
        <v>1</v>
      </c>
      <c r="E432" s="41" t="s">
        <v>978</v>
      </c>
      <c r="F432" s="41" t="s">
        <v>1396</v>
      </c>
      <c r="G432" s="41" t="s">
        <v>979</v>
      </c>
      <c r="H432" s="19" t="s">
        <v>3329</v>
      </c>
      <c r="I432" s="41">
        <v>15.17</v>
      </c>
      <c r="J432" s="41">
        <f t="shared" si="11"/>
        <v>94.8125</v>
      </c>
      <c r="K432" s="41"/>
      <c r="L432" s="19" t="s">
        <v>3330</v>
      </c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>
      <c r="A433" t="s">
        <v>976</v>
      </c>
      <c r="B433" s="40">
        <v>42766</v>
      </c>
      <c r="C433" s="41" t="s">
        <v>977</v>
      </c>
      <c r="D433" s="41">
        <v>1</v>
      </c>
      <c r="E433" s="41" t="s">
        <v>978</v>
      </c>
      <c r="F433" s="41" t="s">
        <v>1396</v>
      </c>
      <c r="G433" s="41" t="s">
        <v>810</v>
      </c>
      <c r="H433" s="19" t="s">
        <v>3346</v>
      </c>
      <c r="I433" s="41">
        <v>65.930000000000007</v>
      </c>
      <c r="J433" s="41">
        <f t="shared" si="11"/>
        <v>412.06250000000006</v>
      </c>
      <c r="K433" s="41"/>
      <c r="L433" s="35" t="s">
        <v>3351</v>
      </c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>
      <c r="A434" t="s">
        <v>911</v>
      </c>
      <c r="B434" s="40">
        <v>42766</v>
      </c>
      <c r="C434" s="41" t="s">
        <v>912</v>
      </c>
      <c r="D434" s="41">
        <v>1</v>
      </c>
      <c r="E434" s="41" t="s">
        <v>913</v>
      </c>
      <c r="F434" s="41" t="s">
        <v>1396</v>
      </c>
      <c r="G434" s="41" t="s">
        <v>799</v>
      </c>
      <c r="H434" s="19" t="s">
        <v>3169</v>
      </c>
      <c r="I434" s="41">
        <v>44.83</v>
      </c>
      <c r="J434" s="41">
        <f t="shared" si="11"/>
        <v>280.1875</v>
      </c>
      <c r="K434" s="41"/>
      <c r="L434" s="35" t="s">
        <v>3092</v>
      </c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>
      <c r="A435" t="s">
        <v>911</v>
      </c>
      <c r="B435" s="40">
        <v>42766</v>
      </c>
      <c r="C435" s="41" t="s">
        <v>912</v>
      </c>
      <c r="D435" s="41">
        <v>1</v>
      </c>
      <c r="E435" s="41" t="s">
        <v>913</v>
      </c>
      <c r="F435" s="41" t="s">
        <v>1396</v>
      </c>
      <c r="G435" s="41" t="s">
        <v>441</v>
      </c>
      <c r="H435" s="19" t="s">
        <v>2862</v>
      </c>
      <c r="I435" s="41">
        <v>55.86</v>
      </c>
      <c r="J435" s="41">
        <f t="shared" si="11"/>
        <v>349.125</v>
      </c>
      <c r="K435" s="41"/>
      <c r="L435" s="19" t="s">
        <v>3141</v>
      </c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>
      <c r="A436" t="s">
        <v>911</v>
      </c>
      <c r="B436" s="40">
        <v>42766</v>
      </c>
      <c r="C436" s="41" t="s">
        <v>912</v>
      </c>
      <c r="D436" s="41">
        <v>1</v>
      </c>
      <c r="E436" s="41" t="s">
        <v>913</v>
      </c>
      <c r="F436" s="41" t="s">
        <v>1396</v>
      </c>
      <c r="G436" s="41" t="s">
        <v>914</v>
      </c>
      <c r="H436" s="19" t="s">
        <v>3175</v>
      </c>
      <c r="I436" s="41">
        <v>47.73</v>
      </c>
      <c r="J436" s="41">
        <f t="shared" si="11"/>
        <v>298.3125</v>
      </c>
      <c r="K436" s="41"/>
      <c r="L436" s="35" t="s">
        <v>3144</v>
      </c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>
      <c r="A437" t="s">
        <v>911</v>
      </c>
      <c r="B437" s="40">
        <v>42766</v>
      </c>
      <c r="C437" s="41" t="s">
        <v>912</v>
      </c>
      <c r="D437" s="41">
        <v>1</v>
      </c>
      <c r="E437" s="41" t="s">
        <v>913</v>
      </c>
      <c r="F437" s="41" t="s">
        <v>1396</v>
      </c>
      <c r="G437" s="41" t="s">
        <v>914</v>
      </c>
      <c r="H437" s="19" t="s">
        <v>3175</v>
      </c>
      <c r="I437" s="41">
        <v>90.21</v>
      </c>
      <c r="J437" s="41">
        <f t="shared" si="11"/>
        <v>563.8125</v>
      </c>
      <c r="K437" s="41"/>
      <c r="L437" s="19" t="s">
        <v>3143</v>
      </c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>
      <c r="A438" t="s">
        <v>911</v>
      </c>
      <c r="B438" s="40">
        <v>42766</v>
      </c>
      <c r="C438" s="41" t="s">
        <v>912</v>
      </c>
      <c r="D438" s="41">
        <v>1</v>
      </c>
      <c r="E438" s="41" t="s">
        <v>913</v>
      </c>
      <c r="F438" s="41" t="s">
        <v>1396</v>
      </c>
      <c r="G438" s="41" t="s">
        <v>914</v>
      </c>
      <c r="H438" s="19" t="s">
        <v>3175</v>
      </c>
      <c r="I438" s="41">
        <v>135.44999999999999</v>
      </c>
      <c r="J438" s="41">
        <f t="shared" si="11"/>
        <v>846.56249999999989</v>
      </c>
      <c r="K438" s="41"/>
      <c r="L438" s="35" t="s">
        <v>3142</v>
      </c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>
      <c r="A439" t="s">
        <v>911</v>
      </c>
      <c r="B439" s="40">
        <v>42766</v>
      </c>
      <c r="C439" s="41" t="s">
        <v>912</v>
      </c>
      <c r="D439" s="41">
        <v>1</v>
      </c>
      <c r="E439" s="41" t="s">
        <v>913</v>
      </c>
      <c r="F439" s="41" t="s">
        <v>1396</v>
      </c>
      <c r="G439" s="41" t="s">
        <v>915</v>
      </c>
      <c r="H439" s="19" t="s">
        <v>3178</v>
      </c>
      <c r="I439" s="41">
        <v>15.86</v>
      </c>
      <c r="J439" s="41">
        <f t="shared" si="11"/>
        <v>99.125</v>
      </c>
      <c r="K439" s="41"/>
      <c r="L439" s="35" t="s">
        <v>2974</v>
      </c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>
      <c r="A440" t="s">
        <v>911</v>
      </c>
      <c r="B440" s="40">
        <v>42766</v>
      </c>
      <c r="C440" s="41" t="s">
        <v>912</v>
      </c>
      <c r="D440" s="41">
        <v>1</v>
      </c>
      <c r="E440" s="41" t="s">
        <v>913</v>
      </c>
      <c r="F440" s="41" t="s">
        <v>1396</v>
      </c>
      <c r="G440" s="41" t="s">
        <v>836</v>
      </c>
      <c r="H440" s="19" t="s">
        <v>3187</v>
      </c>
      <c r="I440" s="41">
        <v>11.71</v>
      </c>
      <c r="J440" s="41">
        <f t="shared" si="11"/>
        <v>73.1875</v>
      </c>
      <c r="K440" s="41"/>
      <c r="L440" s="35" t="s">
        <v>3161</v>
      </c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>
      <c r="A441" t="s">
        <v>911</v>
      </c>
      <c r="B441" s="40">
        <v>42766</v>
      </c>
      <c r="C441" s="41" t="s">
        <v>912</v>
      </c>
      <c r="D441" s="41">
        <v>1</v>
      </c>
      <c r="E441" s="41" t="s">
        <v>913</v>
      </c>
      <c r="F441" s="41" t="s">
        <v>1396</v>
      </c>
      <c r="G441" s="41" t="s">
        <v>916</v>
      </c>
      <c r="H441" s="19" t="s">
        <v>3191</v>
      </c>
      <c r="I441" s="41">
        <v>209.92</v>
      </c>
      <c r="J441" s="41">
        <f t="shared" si="11"/>
        <v>1312</v>
      </c>
      <c r="K441" s="41"/>
      <c r="L441" s="35" t="s">
        <v>2975</v>
      </c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>
      <c r="A442" t="s">
        <v>911</v>
      </c>
      <c r="B442" s="40">
        <v>42766</v>
      </c>
      <c r="C442" s="41" t="s">
        <v>912</v>
      </c>
      <c r="D442" s="41">
        <v>1</v>
      </c>
      <c r="E442" s="41" t="s">
        <v>913</v>
      </c>
      <c r="F442" s="41" t="s">
        <v>1396</v>
      </c>
      <c r="G442" s="41" t="s">
        <v>789</v>
      </c>
      <c r="H442" s="19" t="s">
        <v>2864</v>
      </c>
      <c r="I442" s="41">
        <v>3.31</v>
      </c>
      <c r="J442" s="41">
        <f t="shared" si="11"/>
        <v>20.6875</v>
      </c>
      <c r="K442" s="41"/>
      <c r="L442" s="35" t="s">
        <v>3243</v>
      </c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>
      <c r="A443" t="s">
        <v>911</v>
      </c>
      <c r="B443" s="40">
        <v>42766</v>
      </c>
      <c r="C443" s="41" t="s">
        <v>912</v>
      </c>
      <c r="D443" s="41">
        <v>1</v>
      </c>
      <c r="E443" s="41" t="s">
        <v>913</v>
      </c>
      <c r="F443" s="41" t="s">
        <v>1396</v>
      </c>
      <c r="G443" s="41" t="s">
        <v>789</v>
      </c>
      <c r="H443" s="19" t="s">
        <v>2864</v>
      </c>
      <c r="I443" s="41">
        <v>3.59</v>
      </c>
      <c r="J443" s="41">
        <f t="shared" si="11"/>
        <v>22.4375</v>
      </c>
      <c r="K443" s="41"/>
      <c r="L443" s="35" t="s">
        <v>3241</v>
      </c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>
      <c r="A444" t="s">
        <v>911</v>
      </c>
      <c r="B444" s="40">
        <v>42766</v>
      </c>
      <c r="C444" s="41" t="s">
        <v>912</v>
      </c>
      <c r="D444" s="41">
        <v>1</v>
      </c>
      <c r="E444" s="41" t="s">
        <v>913</v>
      </c>
      <c r="F444" s="41" t="s">
        <v>1396</v>
      </c>
      <c r="G444" s="41" t="s">
        <v>789</v>
      </c>
      <c r="H444" s="19" t="s">
        <v>2864</v>
      </c>
      <c r="I444" s="41">
        <v>4.55</v>
      </c>
      <c r="J444" s="41">
        <f t="shared" si="11"/>
        <v>28.4375</v>
      </c>
      <c r="K444" s="41"/>
      <c r="L444" s="35" t="s">
        <v>3242</v>
      </c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>
      <c r="A445" t="s">
        <v>911</v>
      </c>
      <c r="B445" s="40">
        <v>42766</v>
      </c>
      <c r="C445" s="41" t="s">
        <v>912</v>
      </c>
      <c r="D445" s="41">
        <v>1</v>
      </c>
      <c r="E445" s="41" t="s">
        <v>913</v>
      </c>
      <c r="F445" s="41" t="s">
        <v>1396</v>
      </c>
      <c r="G445" s="41" t="s">
        <v>789</v>
      </c>
      <c r="H445" s="19" t="s">
        <v>2864</v>
      </c>
      <c r="I445" s="41">
        <v>17.38</v>
      </c>
      <c r="J445" s="41">
        <f t="shared" si="11"/>
        <v>108.62499999999999</v>
      </c>
      <c r="K445" s="41"/>
      <c r="L445" s="19" t="s">
        <v>3244</v>
      </c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>
      <c r="A446" t="s">
        <v>911</v>
      </c>
      <c r="B446" s="40">
        <v>42766</v>
      </c>
      <c r="C446" s="41" t="s">
        <v>912</v>
      </c>
      <c r="D446" s="41">
        <v>1</v>
      </c>
      <c r="E446" s="41" t="s">
        <v>913</v>
      </c>
      <c r="F446" s="41" t="s">
        <v>1396</v>
      </c>
      <c r="G446" s="41" t="s">
        <v>789</v>
      </c>
      <c r="H446" s="19" t="s">
        <v>2864</v>
      </c>
      <c r="I446" s="41">
        <v>26.21</v>
      </c>
      <c r="J446" s="41">
        <f t="shared" si="11"/>
        <v>163.8125</v>
      </c>
      <c r="K446" s="41"/>
      <c r="L446" s="35" t="s">
        <v>3245</v>
      </c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>
      <c r="A447" t="s">
        <v>911</v>
      </c>
      <c r="B447" s="40">
        <v>42766</v>
      </c>
      <c r="C447" s="41" t="s">
        <v>912</v>
      </c>
      <c r="D447" s="41">
        <v>1</v>
      </c>
      <c r="E447" s="41" t="s">
        <v>913</v>
      </c>
      <c r="F447" s="41" t="s">
        <v>1396</v>
      </c>
      <c r="G447" s="41" t="s">
        <v>917</v>
      </c>
      <c r="H447" s="19" t="s">
        <v>3269</v>
      </c>
      <c r="I447" s="41">
        <v>193.39</v>
      </c>
      <c r="J447" s="41">
        <f t="shared" si="11"/>
        <v>1208.6875</v>
      </c>
      <c r="K447" s="41"/>
      <c r="L447" s="35" t="s">
        <v>2980</v>
      </c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>
      <c r="A448" t="s">
        <v>911</v>
      </c>
      <c r="B448" s="40">
        <v>42766</v>
      </c>
      <c r="C448" s="41" t="s">
        <v>912</v>
      </c>
      <c r="D448" s="41">
        <v>1</v>
      </c>
      <c r="E448" s="41" t="s">
        <v>913</v>
      </c>
      <c r="F448" s="41" t="s">
        <v>1396</v>
      </c>
      <c r="G448" s="41" t="s">
        <v>918</v>
      </c>
      <c r="H448" s="19" t="s">
        <v>3302</v>
      </c>
      <c r="I448" s="41">
        <v>14.62</v>
      </c>
      <c r="J448" s="41">
        <f t="shared" si="11"/>
        <v>91.375</v>
      </c>
      <c r="K448" s="41"/>
      <c r="L448" s="19" t="s">
        <v>2977</v>
      </c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>
      <c r="A449" t="s">
        <v>911</v>
      </c>
      <c r="B449" s="40">
        <v>42766</v>
      </c>
      <c r="C449" s="41" t="s">
        <v>912</v>
      </c>
      <c r="D449" s="41">
        <v>1</v>
      </c>
      <c r="E449" s="41" t="s">
        <v>913</v>
      </c>
      <c r="F449" s="41" t="s">
        <v>1396</v>
      </c>
      <c r="G449" s="41" t="s">
        <v>919</v>
      </c>
      <c r="H449" s="19" t="s">
        <v>3331</v>
      </c>
      <c r="I449" s="41">
        <v>26.92</v>
      </c>
      <c r="J449" s="41">
        <f t="shared" si="11"/>
        <v>168.25</v>
      </c>
      <c r="K449" s="41"/>
      <c r="L449" s="35" t="s">
        <v>3332</v>
      </c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>
      <c r="A450" t="s">
        <v>911</v>
      </c>
      <c r="B450" s="40">
        <v>42766</v>
      </c>
      <c r="C450" s="41" t="s">
        <v>912</v>
      </c>
      <c r="D450" s="41">
        <v>1</v>
      </c>
      <c r="E450" s="41" t="s">
        <v>913</v>
      </c>
      <c r="F450" s="41" t="s">
        <v>1396</v>
      </c>
      <c r="G450" s="41" t="s">
        <v>920</v>
      </c>
      <c r="H450" s="19" t="s">
        <v>3358</v>
      </c>
      <c r="I450" s="41">
        <v>207.2</v>
      </c>
      <c r="J450" s="41">
        <f t="shared" si="11"/>
        <v>1295</v>
      </c>
      <c r="K450" s="41"/>
      <c r="L450" s="19" t="s">
        <v>2973</v>
      </c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>
      <c r="A451" t="s">
        <v>911</v>
      </c>
      <c r="B451" s="40">
        <v>42766</v>
      </c>
      <c r="C451" s="41" t="s">
        <v>912</v>
      </c>
      <c r="D451" s="41">
        <v>1</v>
      </c>
      <c r="E451" s="41" t="s">
        <v>913</v>
      </c>
      <c r="F451" s="41" t="s">
        <v>1396</v>
      </c>
      <c r="G451" s="41" t="s">
        <v>791</v>
      </c>
      <c r="H451" s="19" t="s">
        <v>3398</v>
      </c>
      <c r="I451" s="41">
        <v>13.79</v>
      </c>
      <c r="J451" s="41">
        <f t="shared" si="11"/>
        <v>86.187499999999986</v>
      </c>
      <c r="K451" s="41"/>
      <c r="L451" s="19" t="s">
        <v>3399</v>
      </c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>
      <c r="A452" t="s">
        <v>980</v>
      </c>
      <c r="B452" s="40">
        <v>42766</v>
      </c>
      <c r="C452" s="41" t="s">
        <v>981</v>
      </c>
      <c r="D452" s="41">
        <v>1</v>
      </c>
      <c r="E452" s="41" t="s">
        <v>982</v>
      </c>
      <c r="F452" s="41" t="s">
        <v>1396</v>
      </c>
      <c r="G452" s="41" t="s">
        <v>353</v>
      </c>
      <c r="H452" s="19" t="s">
        <v>3247</v>
      </c>
      <c r="I452" s="41">
        <v>16.28</v>
      </c>
      <c r="J452" s="41">
        <f t="shared" si="11"/>
        <v>101.75</v>
      </c>
      <c r="K452" s="41"/>
      <c r="L452" s="19" t="s">
        <v>3253</v>
      </c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>
      <c r="A453" t="s">
        <v>983</v>
      </c>
      <c r="B453" s="40">
        <v>42766</v>
      </c>
      <c r="C453" s="41" t="s">
        <v>984</v>
      </c>
      <c r="D453" s="41">
        <v>1</v>
      </c>
      <c r="E453" s="41" t="s">
        <v>985</v>
      </c>
      <c r="F453" s="41" t="s">
        <v>1396</v>
      </c>
      <c r="G453" s="41" t="s">
        <v>423</v>
      </c>
      <c r="H453" s="41" t="s">
        <v>357</v>
      </c>
      <c r="I453" s="41">
        <v>74.349999999999994</v>
      </c>
      <c r="J453" s="41">
        <f t="shared" si="11"/>
        <v>464.68749999999994</v>
      </c>
      <c r="K453" s="41"/>
      <c r="L453" s="35" t="s">
        <v>3393</v>
      </c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>
      <c r="A454" t="s">
        <v>986</v>
      </c>
      <c r="B454" s="40">
        <v>42766</v>
      </c>
      <c r="C454" s="41" t="s">
        <v>987</v>
      </c>
      <c r="D454" s="41">
        <v>1</v>
      </c>
      <c r="E454" s="41" t="s">
        <v>988</v>
      </c>
      <c r="F454" s="41" t="s">
        <v>1396</v>
      </c>
      <c r="G454" s="41" t="s">
        <v>789</v>
      </c>
      <c r="H454" s="19" t="s">
        <v>2864</v>
      </c>
      <c r="I454" s="41">
        <v>9.3800000000000008</v>
      </c>
      <c r="J454" s="41">
        <f t="shared" si="11"/>
        <v>58.625000000000007</v>
      </c>
      <c r="K454" s="41"/>
      <c r="L454" s="19" t="s">
        <v>3246</v>
      </c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>
      <c r="A455" t="s">
        <v>303</v>
      </c>
      <c r="B455" s="40">
        <v>42758</v>
      </c>
      <c r="C455" s="41" t="s">
        <v>304</v>
      </c>
      <c r="D455" s="41">
        <v>1</v>
      </c>
      <c r="E455" s="41" t="s">
        <v>305</v>
      </c>
      <c r="F455" s="41" t="s">
        <v>1396</v>
      </c>
      <c r="G455" s="41" t="s">
        <v>306</v>
      </c>
      <c r="H455" s="19" t="s">
        <v>2866</v>
      </c>
      <c r="I455" s="41">
        <v>243.85</v>
      </c>
      <c r="J455" s="41">
        <f t="shared" ref="J455:J457" si="12">+I455/0.16</f>
        <v>1524.0625</v>
      </c>
      <c r="K455" s="41"/>
      <c r="L455" s="19" t="s">
        <v>2972</v>
      </c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>
      <c r="A456" t="s">
        <v>299</v>
      </c>
      <c r="B456" s="40">
        <v>42758</v>
      </c>
      <c r="C456" s="41" t="s">
        <v>300</v>
      </c>
      <c r="D456" s="41">
        <v>1</v>
      </c>
      <c r="E456" s="41" t="s">
        <v>301</v>
      </c>
      <c r="F456" s="41" t="s">
        <v>1396</v>
      </c>
      <c r="G456" s="41" t="s">
        <v>302</v>
      </c>
      <c r="H456" s="19" t="s">
        <v>3189</v>
      </c>
      <c r="I456" s="41">
        <v>80</v>
      </c>
      <c r="J456" s="41">
        <f t="shared" si="12"/>
        <v>500</v>
      </c>
      <c r="K456" s="41"/>
      <c r="L456" s="35" t="s">
        <v>3412</v>
      </c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>
      <c r="A457" t="s">
        <v>307</v>
      </c>
      <c r="B457" s="40">
        <v>42758</v>
      </c>
      <c r="C457" s="41" t="s">
        <v>308</v>
      </c>
      <c r="D457" s="41">
        <v>1</v>
      </c>
      <c r="E457" s="41" t="s">
        <v>309</v>
      </c>
      <c r="F457" s="41" t="s">
        <v>1396</v>
      </c>
      <c r="G457" s="41" t="s">
        <v>310</v>
      </c>
      <c r="H457" s="19" t="s">
        <v>2863</v>
      </c>
      <c r="I457" s="41">
        <v>41.52</v>
      </c>
      <c r="J457" s="41">
        <f t="shared" si="12"/>
        <v>259.5</v>
      </c>
      <c r="K457" s="41"/>
      <c r="L457" s="19" t="s">
        <v>3408</v>
      </c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>
      <c r="A458" t="s">
        <v>451</v>
      </c>
      <c r="B458" s="40">
        <v>42758</v>
      </c>
      <c r="C458" s="41" t="s">
        <v>452</v>
      </c>
      <c r="D458" s="41">
        <v>1</v>
      </c>
      <c r="E458" s="41" t="s">
        <v>453</v>
      </c>
      <c r="F458" s="41" t="s">
        <v>1396</v>
      </c>
      <c r="G458" s="41" t="s">
        <v>310</v>
      </c>
      <c r="H458" s="19" t="s">
        <v>2863</v>
      </c>
      <c r="I458" s="41">
        <v>147.16999999999999</v>
      </c>
      <c r="J458" s="41">
        <f t="shared" ref="J458:J471" si="13">+I458/0.16</f>
        <v>919.81249999999989</v>
      </c>
      <c r="K458" s="41"/>
      <c r="L458" s="19" t="s">
        <v>3409</v>
      </c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>
      <c r="A459" t="s">
        <v>454</v>
      </c>
      <c r="B459" s="40">
        <v>42758</v>
      </c>
      <c r="C459" s="41" t="s">
        <v>455</v>
      </c>
      <c r="D459" s="41">
        <v>1</v>
      </c>
      <c r="E459" s="41" t="s">
        <v>456</v>
      </c>
      <c r="F459" s="41" t="s">
        <v>1396</v>
      </c>
      <c r="G459" s="41" t="s">
        <v>310</v>
      </c>
      <c r="H459" s="19" t="s">
        <v>2863</v>
      </c>
      <c r="I459" s="41">
        <v>18.62</v>
      </c>
      <c r="J459" s="41">
        <f t="shared" si="13"/>
        <v>116.375</v>
      </c>
      <c r="K459" s="41"/>
      <c r="L459" s="19" t="s">
        <v>3410</v>
      </c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>
      <c r="A460" t="s">
        <v>457</v>
      </c>
      <c r="B460" s="40">
        <v>42758</v>
      </c>
      <c r="C460" s="41" t="s">
        <v>458</v>
      </c>
      <c r="D460" s="41">
        <v>1</v>
      </c>
      <c r="E460" s="41" t="s">
        <v>459</v>
      </c>
      <c r="F460" s="41" t="s">
        <v>1396</v>
      </c>
      <c r="G460" s="41" t="s">
        <v>460</v>
      </c>
      <c r="H460" s="19" t="s">
        <v>3406</v>
      </c>
      <c r="I460" s="41">
        <v>54.4</v>
      </c>
      <c r="J460" s="41">
        <f t="shared" si="13"/>
        <v>340</v>
      </c>
      <c r="K460" s="41"/>
      <c r="L460" s="35" t="s">
        <v>3407</v>
      </c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>
      <c r="A461" t="s">
        <v>776</v>
      </c>
      <c r="B461" s="40">
        <v>42766</v>
      </c>
      <c r="C461" s="41" t="s">
        <v>777</v>
      </c>
      <c r="D461" s="41">
        <v>1</v>
      </c>
      <c r="E461" s="41" t="s">
        <v>778</v>
      </c>
      <c r="F461" s="41" t="s">
        <v>1396</v>
      </c>
      <c r="G461" s="41" t="s">
        <v>310</v>
      </c>
      <c r="H461" s="19" t="s">
        <v>2863</v>
      </c>
      <c r="I461" s="41">
        <v>116.55</v>
      </c>
      <c r="J461" s="41">
        <f t="shared" si="13"/>
        <v>728.4375</v>
      </c>
      <c r="K461" s="41"/>
      <c r="L461" s="35" t="s">
        <v>3411</v>
      </c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>
      <c r="A462" t="s">
        <v>779</v>
      </c>
      <c r="B462" s="40">
        <v>42766</v>
      </c>
      <c r="C462" s="41" t="s">
        <v>780</v>
      </c>
      <c r="D462" s="41">
        <v>1</v>
      </c>
      <c r="E462" s="41" t="s">
        <v>781</v>
      </c>
      <c r="F462" s="41" t="s">
        <v>1396</v>
      </c>
      <c r="G462" s="41" t="s">
        <v>302</v>
      </c>
      <c r="H462" s="19" t="s">
        <v>3189</v>
      </c>
      <c r="I462" s="41">
        <v>40</v>
      </c>
      <c r="J462" s="41">
        <f t="shared" si="13"/>
        <v>250</v>
      </c>
      <c r="K462" s="41"/>
      <c r="L462" s="35" t="s">
        <v>3413</v>
      </c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>
      <c r="A463" t="s">
        <v>950</v>
      </c>
      <c r="B463" s="40">
        <v>42766</v>
      </c>
      <c r="C463" s="41" t="s">
        <v>951</v>
      </c>
      <c r="D463" s="41">
        <v>1</v>
      </c>
      <c r="E463" s="41" t="s">
        <v>952</v>
      </c>
      <c r="F463" s="41" t="s">
        <v>1396</v>
      </c>
      <c r="G463" s="41" t="s">
        <v>302</v>
      </c>
      <c r="H463" s="19" t="s">
        <v>3189</v>
      </c>
      <c r="I463" s="41">
        <v>40</v>
      </c>
      <c r="J463" s="41">
        <f t="shared" si="13"/>
        <v>250</v>
      </c>
      <c r="K463" s="41"/>
      <c r="L463" s="35" t="s">
        <v>3414</v>
      </c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>
      <c r="A464" t="s">
        <v>258</v>
      </c>
      <c r="B464" s="40">
        <v>42755</v>
      </c>
      <c r="C464" s="41" t="s">
        <v>259</v>
      </c>
      <c r="D464" s="41">
        <v>1</v>
      </c>
      <c r="E464" s="41" t="s">
        <v>260</v>
      </c>
      <c r="F464" s="41" t="s">
        <v>1396</v>
      </c>
      <c r="G464" s="19" t="s">
        <v>1493</v>
      </c>
      <c r="H464" s="41" t="s">
        <v>261</v>
      </c>
      <c r="I464" s="41">
        <v>17.100000000000001</v>
      </c>
      <c r="J464" s="41">
        <f t="shared" si="13"/>
        <v>106.875</v>
      </c>
      <c r="K464" s="41"/>
      <c r="L464" s="19" t="s">
        <v>3416</v>
      </c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>
      <c r="A465" t="s">
        <v>262</v>
      </c>
      <c r="B465" s="40">
        <v>42755</v>
      </c>
      <c r="C465" s="41" t="s">
        <v>263</v>
      </c>
      <c r="D465" s="41">
        <v>1</v>
      </c>
      <c r="E465" s="41" t="s">
        <v>264</v>
      </c>
      <c r="F465" s="41" t="s">
        <v>1396</v>
      </c>
      <c r="G465" s="19" t="s">
        <v>1494</v>
      </c>
      <c r="H465" s="41" t="s">
        <v>265</v>
      </c>
      <c r="I465" s="41">
        <v>8.2799999999999994</v>
      </c>
      <c r="J465" s="41">
        <f t="shared" si="13"/>
        <v>51.749999999999993</v>
      </c>
      <c r="K465" s="41"/>
      <c r="L465" s="35" t="s">
        <v>3415</v>
      </c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>
      <c r="A466" t="s">
        <v>311</v>
      </c>
      <c r="B466" s="40">
        <v>42758</v>
      </c>
      <c r="C466" s="41" t="s">
        <v>312</v>
      </c>
      <c r="D466" s="41">
        <v>1</v>
      </c>
      <c r="E466" s="41" t="s">
        <v>313</v>
      </c>
      <c r="F466" s="41" t="s">
        <v>1396</v>
      </c>
      <c r="G466" s="41" t="s">
        <v>314</v>
      </c>
      <c r="H466" s="19" t="s">
        <v>3417</v>
      </c>
      <c r="I466" s="41">
        <v>55.2</v>
      </c>
      <c r="J466" s="41">
        <f t="shared" si="13"/>
        <v>345</v>
      </c>
      <c r="K466" s="41"/>
      <c r="L466" s="19" t="s">
        <v>3418</v>
      </c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>
      <c r="A467" t="s">
        <v>953</v>
      </c>
      <c r="B467" s="40">
        <v>42766</v>
      </c>
      <c r="C467" s="41" t="s">
        <v>954</v>
      </c>
      <c r="D467" s="41">
        <v>1</v>
      </c>
      <c r="E467" s="41" t="s">
        <v>955</v>
      </c>
      <c r="F467" s="41" t="s">
        <v>1396</v>
      </c>
      <c r="G467" s="41" t="s">
        <v>785</v>
      </c>
      <c r="H467" s="19" t="s">
        <v>3419</v>
      </c>
      <c r="I467" s="41">
        <v>49.71</v>
      </c>
      <c r="J467" s="41">
        <f t="shared" si="13"/>
        <v>310.6875</v>
      </c>
      <c r="K467" s="41">
        <v>12.43</v>
      </c>
      <c r="L467" s="35" t="s">
        <v>3420</v>
      </c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>
      <c r="A468" t="s">
        <v>782</v>
      </c>
      <c r="B468" s="40">
        <v>42766</v>
      </c>
      <c r="C468" s="41" t="s">
        <v>783</v>
      </c>
      <c r="D468" s="41">
        <v>1</v>
      </c>
      <c r="E468" s="41" t="s">
        <v>784</v>
      </c>
      <c r="F468" s="41" t="s">
        <v>1396</v>
      </c>
      <c r="G468" s="41" t="s">
        <v>785</v>
      </c>
      <c r="H468" s="19" t="s">
        <v>3419</v>
      </c>
      <c r="I468" s="41">
        <v>49.71</v>
      </c>
      <c r="J468" s="41">
        <f t="shared" si="13"/>
        <v>310.6875</v>
      </c>
      <c r="K468" s="41">
        <v>12.43</v>
      </c>
      <c r="L468" s="19" t="s">
        <v>3421</v>
      </c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s="29" customFormat="1">
      <c r="A469" s="30" t="s">
        <v>2915</v>
      </c>
      <c r="B469" s="40">
        <v>42737</v>
      </c>
      <c r="C469" s="41" t="s">
        <v>2933</v>
      </c>
      <c r="D469" s="41">
        <v>1</v>
      </c>
      <c r="E469" s="41" t="s">
        <v>2934</v>
      </c>
      <c r="F469" s="41" t="s">
        <v>1400</v>
      </c>
      <c r="G469" s="19" t="s">
        <v>1449</v>
      </c>
      <c r="H469" s="19" t="s">
        <v>2940</v>
      </c>
      <c r="I469" s="43">
        <v>12965.52</v>
      </c>
      <c r="J469" s="41">
        <f t="shared" si="13"/>
        <v>81034.5</v>
      </c>
      <c r="K469" s="41"/>
      <c r="L469" s="19" t="s">
        <v>2939</v>
      </c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s="29" customFormat="1">
      <c r="A470" s="30" t="s">
        <v>2478</v>
      </c>
      <c r="B470" s="40">
        <v>42738</v>
      </c>
      <c r="C470" s="41" t="s">
        <v>2935</v>
      </c>
      <c r="D470" s="41">
        <v>1</v>
      </c>
      <c r="E470" s="41" t="s">
        <v>2936</v>
      </c>
      <c r="F470" s="41" t="s">
        <v>1400</v>
      </c>
      <c r="G470" s="19" t="s">
        <v>2943</v>
      </c>
      <c r="H470" s="19" t="s">
        <v>2942</v>
      </c>
      <c r="I470" s="43">
        <v>40000</v>
      </c>
      <c r="J470" s="41">
        <f t="shared" si="13"/>
        <v>250000</v>
      </c>
      <c r="K470" s="41"/>
      <c r="L470" s="19" t="s">
        <v>2941</v>
      </c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s="29" customFormat="1">
      <c r="A471" s="30" t="s">
        <v>2481</v>
      </c>
      <c r="B471" s="40">
        <v>42738</v>
      </c>
      <c r="C471" s="41" t="s">
        <v>2937</v>
      </c>
      <c r="D471" s="41">
        <v>1</v>
      </c>
      <c r="E471" s="41" t="s">
        <v>2938</v>
      </c>
      <c r="F471" s="41" t="s">
        <v>1400</v>
      </c>
      <c r="G471" s="19" t="s">
        <v>2943</v>
      </c>
      <c r="H471" s="19" t="s">
        <v>2942</v>
      </c>
      <c r="I471" s="43">
        <v>35862.07</v>
      </c>
      <c r="J471" s="41">
        <f t="shared" si="13"/>
        <v>224137.9375</v>
      </c>
      <c r="K471" s="41"/>
      <c r="L471" s="35" t="s">
        <v>2944</v>
      </c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>
      <c r="A472" t="s">
        <v>993</v>
      </c>
      <c r="B472" s="40">
        <v>42738</v>
      </c>
      <c r="C472" s="41" t="s">
        <v>994</v>
      </c>
      <c r="D472" s="41">
        <v>1</v>
      </c>
      <c r="E472" s="41" t="s">
        <v>995</v>
      </c>
      <c r="F472" s="41" t="s">
        <v>1400</v>
      </c>
      <c r="G472" s="41" t="s">
        <v>1411</v>
      </c>
      <c r="H472" s="41" t="s">
        <v>996</v>
      </c>
      <c r="I472" s="43">
        <v>2855.4</v>
      </c>
      <c r="J472" s="41">
        <f t="shared" ref="J472:J503" si="14">+I472/0.16</f>
        <v>17846.25</v>
      </c>
      <c r="K472" s="41"/>
      <c r="L472" s="19" t="s">
        <v>2945</v>
      </c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>
      <c r="A473" t="s">
        <v>997</v>
      </c>
      <c r="B473" s="40">
        <v>42739</v>
      </c>
      <c r="C473" s="41" t="s">
        <v>998</v>
      </c>
      <c r="D473" s="41">
        <v>2</v>
      </c>
      <c r="E473" s="41" t="s">
        <v>999</v>
      </c>
      <c r="F473" s="41" t="s">
        <v>1400</v>
      </c>
      <c r="G473" s="41" t="s">
        <v>1412</v>
      </c>
      <c r="H473" s="41" t="s">
        <v>1000</v>
      </c>
      <c r="I473" s="41">
        <v>608</v>
      </c>
      <c r="J473" s="41">
        <f t="shared" si="14"/>
        <v>3800</v>
      </c>
      <c r="K473" s="41"/>
      <c r="L473" s="38" t="s">
        <v>3945</v>
      </c>
      <c r="M473" s="38" t="s">
        <v>3939</v>
      </c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>
      <c r="A474" t="s">
        <v>1001</v>
      </c>
      <c r="B474" s="40">
        <v>42739</v>
      </c>
      <c r="C474" s="41" t="s">
        <v>1002</v>
      </c>
      <c r="D474" s="41">
        <v>2</v>
      </c>
      <c r="E474" s="41" t="s">
        <v>1003</v>
      </c>
      <c r="F474" s="41" t="s">
        <v>1400</v>
      </c>
      <c r="G474" s="41" t="s">
        <v>1413</v>
      </c>
      <c r="H474" s="41" t="s">
        <v>1004</v>
      </c>
      <c r="I474" s="41">
        <v>192</v>
      </c>
      <c r="J474" s="41">
        <f t="shared" si="14"/>
        <v>1200</v>
      </c>
      <c r="K474" s="41"/>
      <c r="L474" s="19" t="s">
        <v>2946</v>
      </c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>
      <c r="A475" t="s">
        <v>1005</v>
      </c>
      <c r="B475" s="40">
        <v>42739</v>
      </c>
      <c r="C475" s="41" t="s">
        <v>1006</v>
      </c>
      <c r="D475" s="41">
        <v>2</v>
      </c>
      <c r="E475" s="41" t="s">
        <v>1007</v>
      </c>
      <c r="F475" s="41" t="s">
        <v>1400</v>
      </c>
      <c r="G475" s="41" t="s">
        <v>1414</v>
      </c>
      <c r="H475" s="41" t="s">
        <v>1008</v>
      </c>
      <c r="I475" s="41">
        <v>391.44</v>
      </c>
      <c r="J475" s="41">
        <f t="shared" si="14"/>
        <v>2446.5</v>
      </c>
      <c r="K475" s="41"/>
      <c r="L475" s="35" t="s">
        <v>2947</v>
      </c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>
      <c r="A476" t="s">
        <v>1009</v>
      </c>
      <c r="B476" s="40">
        <v>42739</v>
      </c>
      <c r="C476" s="41" t="s">
        <v>1010</v>
      </c>
      <c r="D476" s="41">
        <v>2</v>
      </c>
      <c r="E476" s="41" t="s">
        <v>1011</v>
      </c>
      <c r="F476" s="41" t="s">
        <v>1400</v>
      </c>
      <c r="G476" s="41" t="s">
        <v>1414</v>
      </c>
      <c r="H476" s="41" t="s">
        <v>1008</v>
      </c>
      <c r="I476" s="41">
        <v>418.32</v>
      </c>
      <c r="J476" s="41">
        <f t="shared" si="14"/>
        <v>2614.5</v>
      </c>
      <c r="K476" s="41"/>
      <c r="L476" s="35" t="s">
        <v>2948</v>
      </c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>
      <c r="A477" t="s">
        <v>1012</v>
      </c>
      <c r="B477" s="40">
        <v>42739</v>
      </c>
      <c r="C477" s="41" t="s">
        <v>1013</v>
      </c>
      <c r="D477" s="41">
        <v>2</v>
      </c>
      <c r="E477" s="41" t="s">
        <v>1014</v>
      </c>
      <c r="F477" s="41" t="s">
        <v>1400</v>
      </c>
      <c r="G477" s="41" t="s">
        <v>1415</v>
      </c>
      <c r="H477" s="41" t="s">
        <v>1015</v>
      </c>
      <c r="I477" s="43">
        <v>1652.41</v>
      </c>
      <c r="J477" s="41">
        <f t="shared" si="14"/>
        <v>10327.5625</v>
      </c>
      <c r="K477" s="41"/>
      <c r="L477" s="19" t="s">
        <v>2949</v>
      </c>
      <c r="M477" s="19" t="s">
        <v>2950</v>
      </c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>
      <c r="A478" t="s">
        <v>1016</v>
      </c>
      <c r="B478" s="40">
        <v>42739</v>
      </c>
      <c r="C478" s="41" t="s">
        <v>1017</v>
      </c>
      <c r="D478" s="41">
        <v>2</v>
      </c>
      <c r="E478" s="41" t="s">
        <v>1018</v>
      </c>
      <c r="F478" s="41" t="s">
        <v>1400</v>
      </c>
      <c r="G478" s="41" t="s">
        <v>1416</v>
      </c>
      <c r="H478" s="41" t="s">
        <v>1019</v>
      </c>
      <c r="I478" s="41">
        <v>25.6</v>
      </c>
      <c r="J478" s="41">
        <f t="shared" si="14"/>
        <v>160</v>
      </c>
      <c r="K478" s="41"/>
      <c r="L478" s="39" t="s">
        <v>3944</v>
      </c>
      <c r="M478" s="38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>
      <c r="A479" t="s">
        <v>1020</v>
      </c>
      <c r="B479" s="40">
        <v>42739</v>
      </c>
      <c r="C479" s="41" t="s">
        <v>1021</v>
      </c>
      <c r="D479" s="41">
        <v>1</v>
      </c>
      <c r="E479" s="41" t="s">
        <v>1022</v>
      </c>
      <c r="F479" s="41" t="s">
        <v>1400</v>
      </c>
      <c r="G479" s="41" t="s">
        <v>1416</v>
      </c>
      <c r="H479" s="41" t="s">
        <v>1019</v>
      </c>
      <c r="I479" s="41">
        <v>441.38</v>
      </c>
      <c r="J479" s="41">
        <f t="shared" si="14"/>
        <v>2758.625</v>
      </c>
      <c r="K479" s="41"/>
      <c r="L479" s="39" t="s">
        <v>3943</v>
      </c>
      <c r="M479" s="38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>
      <c r="A480" t="s">
        <v>1023</v>
      </c>
      <c r="B480" s="40">
        <v>42739</v>
      </c>
      <c r="C480" s="41" t="s">
        <v>1024</v>
      </c>
      <c r="D480" s="41">
        <v>1</v>
      </c>
      <c r="E480" s="41" t="s">
        <v>1025</v>
      </c>
      <c r="F480" s="41" t="s">
        <v>1400</v>
      </c>
      <c r="G480" s="41" t="s">
        <v>1417</v>
      </c>
      <c r="H480" s="41" t="s">
        <v>1026</v>
      </c>
      <c r="I480" s="41">
        <v>584.87</v>
      </c>
      <c r="J480" s="41">
        <f t="shared" si="14"/>
        <v>3655.4375</v>
      </c>
      <c r="K480" s="41"/>
      <c r="L480" s="19" t="s">
        <v>2951</v>
      </c>
      <c r="M480" s="19" t="s">
        <v>2952</v>
      </c>
      <c r="N480" s="35" t="s">
        <v>2953</v>
      </c>
      <c r="O480" s="35" t="s">
        <v>2954</v>
      </c>
      <c r="P480" s="19" t="s">
        <v>2955</v>
      </c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>
      <c r="A481" t="s">
        <v>1027</v>
      </c>
      <c r="B481" s="40">
        <v>42739</v>
      </c>
      <c r="C481" s="41" t="s">
        <v>1028</v>
      </c>
      <c r="D481" s="41">
        <v>1</v>
      </c>
      <c r="E481" s="41" t="s">
        <v>1029</v>
      </c>
      <c r="F481" s="41" t="s">
        <v>1400</v>
      </c>
      <c r="G481" s="41" t="s">
        <v>1418</v>
      </c>
      <c r="H481" s="41" t="s">
        <v>1030</v>
      </c>
      <c r="I481" s="41">
        <v>729.16</v>
      </c>
      <c r="J481" s="41">
        <f t="shared" si="14"/>
        <v>4557.25</v>
      </c>
      <c r="K481" s="41"/>
      <c r="L481" s="19" t="s">
        <v>2956</v>
      </c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>
      <c r="A482" t="s">
        <v>1031</v>
      </c>
      <c r="B482" s="40">
        <v>42739</v>
      </c>
      <c r="C482" s="41" t="s">
        <v>1032</v>
      </c>
      <c r="D482" s="41">
        <v>1</v>
      </c>
      <c r="E482" s="41" t="s">
        <v>1033</v>
      </c>
      <c r="F482" s="41" t="s">
        <v>1400</v>
      </c>
      <c r="G482" s="41" t="s">
        <v>408</v>
      </c>
      <c r="H482" s="41" t="s">
        <v>1034</v>
      </c>
      <c r="I482" s="43">
        <v>1130.76</v>
      </c>
      <c r="J482" s="41">
        <f t="shared" si="14"/>
        <v>7067.25</v>
      </c>
      <c r="K482" s="41"/>
      <c r="L482" s="35" t="s">
        <v>2957</v>
      </c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>
      <c r="A483" t="s">
        <v>1035</v>
      </c>
      <c r="B483" s="40">
        <v>42739</v>
      </c>
      <c r="C483" s="41" t="s">
        <v>1036</v>
      </c>
      <c r="D483" s="41">
        <v>1</v>
      </c>
      <c r="E483" s="41" t="s">
        <v>1037</v>
      </c>
      <c r="F483" s="41" t="s">
        <v>1400</v>
      </c>
      <c r="G483" s="41" t="s">
        <v>1419</v>
      </c>
      <c r="H483" s="41" t="s">
        <v>1038</v>
      </c>
      <c r="I483" s="41">
        <v>576</v>
      </c>
      <c r="J483" s="41">
        <f t="shared" si="14"/>
        <v>3600</v>
      </c>
      <c r="K483" s="41"/>
      <c r="L483" s="19" t="s">
        <v>2958</v>
      </c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>
      <c r="A484" t="s">
        <v>1039</v>
      </c>
      <c r="B484" s="40">
        <v>42739</v>
      </c>
      <c r="C484" s="41" t="s">
        <v>1040</v>
      </c>
      <c r="D484" s="41">
        <v>1</v>
      </c>
      <c r="E484" s="41" t="s">
        <v>1041</v>
      </c>
      <c r="F484" s="41" t="s">
        <v>1400</v>
      </c>
      <c r="G484" s="41" t="s">
        <v>1420</v>
      </c>
      <c r="H484" s="41" t="s">
        <v>1042</v>
      </c>
      <c r="I484" s="41">
        <v>756.16</v>
      </c>
      <c r="J484" s="41">
        <f t="shared" si="14"/>
        <v>4726</v>
      </c>
      <c r="K484" s="41"/>
      <c r="L484" s="19" t="s">
        <v>2959</v>
      </c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>
      <c r="A485" t="s">
        <v>1043</v>
      </c>
      <c r="B485" s="40">
        <v>42739</v>
      </c>
      <c r="C485" s="41" t="s">
        <v>1044</v>
      </c>
      <c r="D485" s="41">
        <v>1</v>
      </c>
      <c r="E485" s="41" t="s">
        <v>1045</v>
      </c>
      <c r="F485" s="41" t="s">
        <v>1400</v>
      </c>
      <c r="G485" s="41" t="s">
        <v>1421</v>
      </c>
      <c r="H485" s="41" t="s">
        <v>1046</v>
      </c>
      <c r="I485" s="41">
        <v>72.959999999999994</v>
      </c>
      <c r="J485" s="41">
        <f t="shared" si="14"/>
        <v>455.99999999999994</v>
      </c>
      <c r="K485" s="41"/>
      <c r="L485" s="35" t="s">
        <v>2960</v>
      </c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>
      <c r="A486" t="s">
        <v>1047</v>
      </c>
      <c r="B486" s="40">
        <v>42739</v>
      </c>
      <c r="C486" s="41" t="s">
        <v>1048</v>
      </c>
      <c r="D486" s="41">
        <v>1</v>
      </c>
      <c r="E486" s="41" t="s">
        <v>1049</v>
      </c>
      <c r="F486" s="41" t="s">
        <v>1400</v>
      </c>
      <c r="G486" s="41" t="s">
        <v>1422</v>
      </c>
      <c r="H486" s="41" t="s">
        <v>1050</v>
      </c>
      <c r="I486" s="41">
        <v>480</v>
      </c>
      <c r="J486" s="41">
        <f t="shared" si="14"/>
        <v>3000</v>
      </c>
      <c r="K486" s="41"/>
      <c r="L486" s="19" t="s">
        <v>2961</v>
      </c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>
      <c r="A487" t="s">
        <v>1051</v>
      </c>
      <c r="B487" s="40">
        <v>42739</v>
      </c>
      <c r="C487" s="41" t="s">
        <v>1052</v>
      </c>
      <c r="D487" s="41">
        <v>1</v>
      </c>
      <c r="E487" s="41" t="s">
        <v>1053</v>
      </c>
      <c r="F487" s="41" t="s">
        <v>1400</v>
      </c>
      <c r="G487" s="41" t="s">
        <v>1423</v>
      </c>
      <c r="H487" s="41" t="s">
        <v>1054</v>
      </c>
      <c r="I487" s="41">
        <v>880</v>
      </c>
      <c r="J487" s="41">
        <f t="shared" si="14"/>
        <v>5500</v>
      </c>
      <c r="K487" s="41"/>
      <c r="L487" s="35" t="s">
        <v>2962</v>
      </c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>
      <c r="A488" t="s">
        <v>1055</v>
      </c>
      <c r="B488" s="40">
        <v>42739</v>
      </c>
      <c r="C488" s="41" t="s">
        <v>1056</v>
      </c>
      <c r="D488" s="41">
        <v>1</v>
      </c>
      <c r="E488" s="41" t="s">
        <v>1057</v>
      </c>
      <c r="F488" s="41" t="s">
        <v>1400</v>
      </c>
      <c r="G488" s="41" t="s">
        <v>1422</v>
      </c>
      <c r="H488" s="41" t="s">
        <v>1050</v>
      </c>
      <c r="I488" s="41">
        <v>288</v>
      </c>
      <c r="J488" s="41">
        <f t="shared" si="14"/>
        <v>1800</v>
      </c>
      <c r="K488" s="41"/>
      <c r="L488" s="19" t="s">
        <v>2963</v>
      </c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>
      <c r="A489" t="s">
        <v>1058</v>
      </c>
      <c r="B489" s="40">
        <v>42737</v>
      </c>
      <c r="C489" s="41" t="s">
        <v>1059</v>
      </c>
      <c r="D489" s="41">
        <v>1</v>
      </c>
      <c r="E489" s="41" t="s">
        <v>1060</v>
      </c>
      <c r="F489" s="41" t="s">
        <v>1400</v>
      </c>
      <c r="G489" s="41" t="s">
        <v>1407</v>
      </c>
      <c r="H489" s="41" t="s">
        <v>1061</v>
      </c>
      <c r="I489" s="43">
        <v>53588.15</v>
      </c>
      <c r="J489" s="41">
        <f t="shared" si="14"/>
        <v>334925.9375</v>
      </c>
      <c r="K489" s="41"/>
      <c r="L489" s="41" t="s">
        <v>3450</v>
      </c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>
      <c r="A490" t="s">
        <v>1066</v>
      </c>
      <c r="B490" s="40">
        <v>42740</v>
      </c>
      <c r="C490" s="41" t="s">
        <v>1067</v>
      </c>
      <c r="D490" s="41">
        <v>1</v>
      </c>
      <c r="E490" s="41" t="s">
        <v>1068</v>
      </c>
      <c r="F490" s="41" t="s">
        <v>1400</v>
      </c>
      <c r="G490" s="41" t="s">
        <v>1411</v>
      </c>
      <c r="H490" s="41" t="s">
        <v>996</v>
      </c>
      <c r="I490" s="43">
        <v>74893.62</v>
      </c>
      <c r="J490" s="41">
        <f t="shared" si="14"/>
        <v>468085.12499999994</v>
      </c>
      <c r="K490" s="41"/>
      <c r="L490" s="19" t="s">
        <v>2964</v>
      </c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>
      <c r="A491" t="s">
        <v>1069</v>
      </c>
      <c r="B491" s="40">
        <v>42741</v>
      </c>
      <c r="C491" s="41" t="s">
        <v>1070</v>
      </c>
      <c r="D491" s="41">
        <v>1</v>
      </c>
      <c r="E491" s="41" t="s">
        <v>1071</v>
      </c>
      <c r="F491" s="41" t="s">
        <v>1400</v>
      </c>
      <c r="G491" s="41" t="s">
        <v>1411</v>
      </c>
      <c r="H491" s="41" t="s">
        <v>996</v>
      </c>
      <c r="I491" s="43">
        <v>39771.33</v>
      </c>
      <c r="J491" s="41">
        <f t="shared" si="14"/>
        <v>248570.8125</v>
      </c>
      <c r="K491" s="41"/>
      <c r="L491" s="35" t="s">
        <v>2965</v>
      </c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>
      <c r="A492" s="26" t="s">
        <v>1072</v>
      </c>
      <c r="B492" s="46">
        <v>42741</v>
      </c>
      <c r="C492" s="47" t="s">
        <v>1073</v>
      </c>
      <c r="D492" s="47">
        <v>1</v>
      </c>
      <c r="E492" s="47" t="s">
        <v>1074</v>
      </c>
      <c r="F492" s="47" t="s">
        <v>1400</v>
      </c>
      <c r="G492" s="47" t="s">
        <v>1424</v>
      </c>
      <c r="H492" s="47" t="s">
        <v>1075</v>
      </c>
      <c r="I492" s="48">
        <v>64072.22</v>
      </c>
      <c r="J492" s="47">
        <f t="shared" si="14"/>
        <v>400451.375</v>
      </c>
      <c r="K492" s="47"/>
      <c r="L492" s="49" t="s">
        <v>3942</v>
      </c>
      <c r="M492" s="38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s="23" customFormat="1">
      <c r="A493" s="28" t="s">
        <v>2916</v>
      </c>
      <c r="B493" s="40">
        <v>42745</v>
      </c>
      <c r="C493" s="41" t="s">
        <v>2928</v>
      </c>
      <c r="D493" s="41">
        <v>1</v>
      </c>
      <c r="E493" s="41" t="s">
        <v>2929</v>
      </c>
      <c r="F493" s="41" t="s">
        <v>1400</v>
      </c>
      <c r="G493" s="19" t="s">
        <v>1449</v>
      </c>
      <c r="H493" s="19" t="s">
        <v>2940</v>
      </c>
      <c r="I493" s="43">
        <v>20827.59</v>
      </c>
      <c r="J493" s="41">
        <f t="shared" si="14"/>
        <v>130172.4375</v>
      </c>
      <c r="K493" s="41"/>
      <c r="L493" s="19" t="s">
        <v>2982</v>
      </c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>
      <c r="A494" t="s">
        <v>1077</v>
      </c>
      <c r="B494" s="40">
        <v>42746</v>
      </c>
      <c r="C494" s="41" t="s">
        <v>1078</v>
      </c>
      <c r="D494" s="41">
        <v>1</v>
      </c>
      <c r="E494" s="41" t="s">
        <v>1079</v>
      </c>
      <c r="F494" s="41" t="s">
        <v>1400</v>
      </c>
      <c r="G494" s="41" t="s">
        <v>1425</v>
      </c>
      <c r="H494" s="41" t="s">
        <v>1080</v>
      </c>
      <c r="I494" s="43">
        <v>1902.3</v>
      </c>
      <c r="J494" s="41">
        <f t="shared" si="14"/>
        <v>11889.375</v>
      </c>
      <c r="K494" s="41"/>
      <c r="L494" s="35" t="s">
        <v>3472</v>
      </c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>
      <c r="A495" t="s">
        <v>1081</v>
      </c>
      <c r="B495" s="40">
        <v>42746</v>
      </c>
      <c r="C495" s="41" t="s">
        <v>1082</v>
      </c>
      <c r="D495" s="41">
        <v>1</v>
      </c>
      <c r="E495" s="41" t="s">
        <v>1083</v>
      </c>
      <c r="F495" s="41" t="s">
        <v>1400</v>
      </c>
      <c r="G495" s="41" t="s">
        <v>1426</v>
      </c>
      <c r="H495" s="41" t="s">
        <v>1084</v>
      </c>
      <c r="I495" s="41">
        <v>806.62</v>
      </c>
      <c r="J495" s="41">
        <f t="shared" si="14"/>
        <v>5041.375</v>
      </c>
      <c r="K495" s="41"/>
      <c r="L495" s="35" t="s">
        <v>2983</v>
      </c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>
      <c r="A496" t="s">
        <v>1098</v>
      </c>
      <c r="B496" s="40">
        <v>42747</v>
      </c>
      <c r="C496" s="41" t="s">
        <v>1099</v>
      </c>
      <c r="D496" s="41">
        <v>2</v>
      </c>
      <c r="E496" s="41" t="s">
        <v>1100</v>
      </c>
      <c r="F496" s="41" t="s">
        <v>1400</v>
      </c>
      <c r="G496" s="41" t="s">
        <v>1427</v>
      </c>
      <c r="H496" s="41" t="s">
        <v>1101</v>
      </c>
      <c r="I496" s="43">
        <v>1392</v>
      </c>
      <c r="J496" s="41">
        <f t="shared" si="14"/>
        <v>8700</v>
      </c>
      <c r="K496" s="41"/>
      <c r="L496" s="19" t="s">
        <v>2984</v>
      </c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>
      <c r="A497" t="s">
        <v>1102</v>
      </c>
      <c r="B497" s="40">
        <v>42747</v>
      </c>
      <c r="C497" s="41" t="s">
        <v>1103</v>
      </c>
      <c r="D497" s="41">
        <v>2</v>
      </c>
      <c r="E497" s="41" t="s">
        <v>1104</v>
      </c>
      <c r="F497" s="41" t="s">
        <v>1400</v>
      </c>
      <c r="G497" s="41" t="s">
        <v>1412</v>
      </c>
      <c r="H497" s="41" t="s">
        <v>1000</v>
      </c>
      <c r="I497" s="41">
        <v>144</v>
      </c>
      <c r="J497" s="41">
        <f t="shared" si="14"/>
        <v>900</v>
      </c>
      <c r="K497" s="41"/>
      <c r="L497" s="38" t="s">
        <v>3941</v>
      </c>
      <c r="M497" s="38" t="s">
        <v>3939</v>
      </c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>
      <c r="A498" t="s">
        <v>1105</v>
      </c>
      <c r="B498" s="40">
        <v>42747</v>
      </c>
      <c r="C498" s="41" t="s">
        <v>1106</v>
      </c>
      <c r="D498" s="41">
        <v>2</v>
      </c>
      <c r="E498" s="41" t="s">
        <v>1107</v>
      </c>
      <c r="F498" s="41" t="s">
        <v>1400</v>
      </c>
      <c r="G498" s="41" t="s">
        <v>1413</v>
      </c>
      <c r="H498" s="41" t="s">
        <v>1004</v>
      </c>
      <c r="I498" s="41">
        <v>960</v>
      </c>
      <c r="J498" s="41">
        <f t="shared" si="14"/>
        <v>6000</v>
      </c>
      <c r="K498" s="41"/>
      <c r="L498" s="19" t="s">
        <v>2985</v>
      </c>
      <c r="M498" s="35" t="s">
        <v>2986</v>
      </c>
      <c r="N498" s="19" t="s">
        <v>2987</v>
      </c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>
      <c r="A499" t="s">
        <v>1108</v>
      </c>
      <c r="B499" s="40">
        <v>42747</v>
      </c>
      <c r="C499" s="41" t="s">
        <v>1109</v>
      </c>
      <c r="D499" s="41">
        <v>2</v>
      </c>
      <c r="E499" s="41" t="s">
        <v>1110</v>
      </c>
      <c r="F499" s="41" t="s">
        <v>1400</v>
      </c>
      <c r="G499" s="41" t="s">
        <v>1419</v>
      </c>
      <c r="H499" s="41" t="s">
        <v>1038</v>
      </c>
      <c r="I499" s="43">
        <v>2368</v>
      </c>
      <c r="J499" s="41">
        <f t="shared" si="14"/>
        <v>14800</v>
      </c>
      <c r="K499" s="41"/>
      <c r="L499" s="35" t="s">
        <v>2988</v>
      </c>
      <c r="M499" s="35" t="s">
        <v>2989</v>
      </c>
      <c r="N499" s="19" t="s">
        <v>2990</v>
      </c>
      <c r="O499" s="35" t="s">
        <v>2991</v>
      </c>
      <c r="P499" s="35" t="s">
        <v>2992</v>
      </c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>
      <c r="A500" t="s">
        <v>1111</v>
      </c>
      <c r="B500" s="40">
        <v>42747</v>
      </c>
      <c r="C500" s="41" t="s">
        <v>1112</v>
      </c>
      <c r="D500" s="41">
        <v>2</v>
      </c>
      <c r="E500" s="41" t="s">
        <v>1113</v>
      </c>
      <c r="F500" s="41" t="s">
        <v>1400</v>
      </c>
      <c r="G500" s="41" t="s">
        <v>1416</v>
      </c>
      <c r="H500" s="41" t="s">
        <v>1019</v>
      </c>
      <c r="I500" s="41">
        <v>304</v>
      </c>
      <c r="J500" s="41">
        <f t="shared" si="14"/>
        <v>1900</v>
      </c>
      <c r="K500" s="41"/>
      <c r="L500" s="35" t="s">
        <v>2993</v>
      </c>
      <c r="M500" s="35" t="s">
        <v>2994</v>
      </c>
      <c r="N500" s="19" t="s">
        <v>2995</v>
      </c>
      <c r="O500" s="19" t="s">
        <v>2996</v>
      </c>
      <c r="P500" s="41" t="s">
        <v>2997</v>
      </c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>
      <c r="A501" t="s">
        <v>1114</v>
      </c>
      <c r="B501" s="40">
        <v>42747</v>
      </c>
      <c r="C501" s="41" t="s">
        <v>1115</v>
      </c>
      <c r="D501" s="41">
        <v>2</v>
      </c>
      <c r="E501" s="41" t="s">
        <v>1116</v>
      </c>
      <c r="F501" s="41" t="s">
        <v>1400</v>
      </c>
      <c r="G501" s="41" t="s">
        <v>1414</v>
      </c>
      <c r="H501" s="41" t="s">
        <v>1008</v>
      </c>
      <c r="I501" s="41">
        <v>167.44</v>
      </c>
      <c r="J501" s="41">
        <f t="shared" si="14"/>
        <v>1046.5</v>
      </c>
      <c r="K501" s="41"/>
      <c r="L501" s="19" t="s">
        <v>2998</v>
      </c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>
      <c r="A502" t="s">
        <v>1117</v>
      </c>
      <c r="B502" s="40">
        <v>42747</v>
      </c>
      <c r="C502" s="41" t="s">
        <v>1118</v>
      </c>
      <c r="D502" s="41">
        <v>2</v>
      </c>
      <c r="E502" s="41" t="s">
        <v>1119</v>
      </c>
      <c r="F502" s="41" t="s">
        <v>1400</v>
      </c>
      <c r="G502" s="41" t="s">
        <v>1428</v>
      </c>
      <c r="H502" s="41" t="s">
        <v>1120</v>
      </c>
      <c r="I502" s="43">
        <v>2560</v>
      </c>
      <c r="J502" s="41">
        <f t="shared" si="14"/>
        <v>16000</v>
      </c>
      <c r="K502" s="41"/>
      <c r="L502" s="35" t="s">
        <v>2999</v>
      </c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>
      <c r="A503" t="s">
        <v>1121</v>
      </c>
      <c r="B503" s="40">
        <v>42747</v>
      </c>
      <c r="C503" s="41" t="s">
        <v>1122</v>
      </c>
      <c r="D503" s="41">
        <v>2</v>
      </c>
      <c r="E503" s="41" t="s">
        <v>1123</v>
      </c>
      <c r="F503" s="41" t="s">
        <v>1400</v>
      </c>
      <c r="G503" s="19" t="s">
        <v>1423</v>
      </c>
      <c r="H503" s="41" t="s">
        <v>1054</v>
      </c>
      <c r="I503" s="41">
        <v>816</v>
      </c>
      <c r="J503" s="41">
        <f t="shared" si="14"/>
        <v>5100</v>
      </c>
      <c r="K503" s="41"/>
      <c r="L503" s="19" t="s">
        <v>3000</v>
      </c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>
      <c r="A504" t="s">
        <v>1124</v>
      </c>
      <c r="B504" s="40">
        <v>42747</v>
      </c>
      <c r="C504" s="41" t="s">
        <v>1125</v>
      </c>
      <c r="D504" s="41">
        <v>2</v>
      </c>
      <c r="E504" s="41" t="s">
        <v>1126</v>
      </c>
      <c r="F504" s="41" t="s">
        <v>1400</v>
      </c>
      <c r="G504" s="41" t="s">
        <v>1415</v>
      </c>
      <c r="H504" s="41" t="s">
        <v>1015</v>
      </c>
      <c r="I504" s="43">
        <v>1183.45</v>
      </c>
      <c r="J504" s="41">
        <f t="shared" ref="J504:J535" si="15">+I504/0.16</f>
        <v>7396.5625</v>
      </c>
      <c r="K504" s="41"/>
      <c r="L504" s="35" t="s">
        <v>3001</v>
      </c>
      <c r="M504" s="35" t="s">
        <v>3002</v>
      </c>
      <c r="N504" s="35" t="s">
        <v>3003</v>
      </c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>
      <c r="A505" t="s">
        <v>1127</v>
      </c>
      <c r="B505" s="40">
        <v>42747</v>
      </c>
      <c r="C505" s="41" t="s">
        <v>1128</v>
      </c>
      <c r="D505" s="41">
        <v>2</v>
      </c>
      <c r="E505" s="41" t="s">
        <v>1129</v>
      </c>
      <c r="F505" s="41" t="s">
        <v>1400</v>
      </c>
      <c r="G505" s="41" t="s">
        <v>1422</v>
      </c>
      <c r="H505" s="41" t="s">
        <v>1050</v>
      </c>
      <c r="I505" s="41">
        <v>480</v>
      </c>
      <c r="J505" s="41">
        <f t="shared" si="15"/>
        <v>3000</v>
      </c>
      <c r="K505" s="41"/>
      <c r="L505" s="19" t="s">
        <v>3004</v>
      </c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>
      <c r="A506" t="s">
        <v>1130</v>
      </c>
      <c r="B506" s="40">
        <v>42747</v>
      </c>
      <c r="C506" s="41" t="s">
        <v>1131</v>
      </c>
      <c r="D506" s="41">
        <v>1</v>
      </c>
      <c r="E506" s="41" t="s">
        <v>1132</v>
      </c>
      <c r="F506" s="41" t="s">
        <v>1400</v>
      </c>
      <c r="G506" s="41" t="s">
        <v>1422</v>
      </c>
      <c r="H506" s="41" t="s">
        <v>1050</v>
      </c>
      <c r="I506" s="43">
        <v>1040</v>
      </c>
      <c r="J506" s="41">
        <f t="shared" si="15"/>
        <v>6500</v>
      </c>
      <c r="K506" s="41"/>
      <c r="L506" s="35" t="s">
        <v>3005</v>
      </c>
      <c r="M506" s="35" t="s">
        <v>3006</v>
      </c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>
      <c r="A507" t="s">
        <v>1133</v>
      </c>
      <c r="B507" s="40">
        <v>42747</v>
      </c>
      <c r="C507" s="41" t="s">
        <v>1134</v>
      </c>
      <c r="D507" s="41">
        <v>1</v>
      </c>
      <c r="E507" s="41" t="s">
        <v>1135</v>
      </c>
      <c r="F507" s="41" t="s">
        <v>1400</v>
      </c>
      <c r="G507" s="41" t="s">
        <v>1420</v>
      </c>
      <c r="H507" s="41" t="s">
        <v>1042</v>
      </c>
      <c r="I507" s="41">
        <v>338.4</v>
      </c>
      <c r="J507" s="41">
        <f t="shared" si="15"/>
        <v>2115</v>
      </c>
      <c r="K507" s="41"/>
      <c r="L507" s="19" t="s">
        <v>3007</v>
      </c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>
      <c r="A508" t="s">
        <v>1136</v>
      </c>
      <c r="B508" s="40">
        <v>42747</v>
      </c>
      <c r="C508" s="41" t="s">
        <v>1137</v>
      </c>
      <c r="D508" s="41">
        <v>1</v>
      </c>
      <c r="E508" s="41" t="s">
        <v>1138</v>
      </c>
      <c r="F508" s="41" t="s">
        <v>1400</v>
      </c>
      <c r="G508" s="41" t="s">
        <v>1429</v>
      </c>
      <c r="H508" s="41" t="s">
        <v>1139</v>
      </c>
      <c r="I508" s="43">
        <v>7618.94</v>
      </c>
      <c r="J508" s="41">
        <f t="shared" si="15"/>
        <v>47618.375</v>
      </c>
      <c r="K508" s="41"/>
      <c r="L508" s="35" t="s">
        <v>3008</v>
      </c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>
      <c r="A509" t="s">
        <v>1140</v>
      </c>
      <c r="B509" s="40">
        <v>42747</v>
      </c>
      <c r="C509" s="41" t="s">
        <v>1141</v>
      </c>
      <c r="D509" s="41">
        <v>1</v>
      </c>
      <c r="E509" s="41" t="s">
        <v>1142</v>
      </c>
      <c r="F509" s="41" t="s">
        <v>1400</v>
      </c>
      <c r="G509" s="41" t="s">
        <v>1417</v>
      </c>
      <c r="H509" s="41" t="s">
        <v>1026</v>
      </c>
      <c r="I509" s="41">
        <v>104.8</v>
      </c>
      <c r="J509" s="41">
        <f t="shared" si="15"/>
        <v>655</v>
      </c>
      <c r="K509" s="41"/>
      <c r="L509" s="35" t="s">
        <v>3009</v>
      </c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>
      <c r="A510" t="s">
        <v>1143</v>
      </c>
      <c r="B510" s="40">
        <v>42747</v>
      </c>
      <c r="C510" s="41" t="s">
        <v>1144</v>
      </c>
      <c r="D510" s="41">
        <v>1</v>
      </c>
      <c r="E510" s="41" t="s">
        <v>1145</v>
      </c>
      <c r="F510" s="41" t="s">
        <v>1400</v>
      </c>
      <c r="G510" s="41" t="s">
        <v>1430</v>
      </c>
      <c r="H510" s="41" t="s">
        <v>1146</v>
      </c>
      <c r="I510" s="41">
        <v>80.59</v>
      </c>
      <c r="J510" s="41">
        <f t="shared" si="15"/>
        <v>503.6875</v>
      </c>
      <c r="K510" s="41"/>
      <c r="L510" s="19" t="s">
        <v>3010</v>
      </c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>
      <c r="A511" t="s">
        <v>1147</v>
      </c>
      <c r="B511" s="40">
        <v>42747</v>
      </c>
      <c r="C511" s="41" t="s">
        <v>1148</v>
      </c>
      <c r="D511" s="41">
        <v>1</v>
      </c>
      <c r="E511" s="41" t="s">
        <v>1149</v>
      </c>
      <c r="F511" s="41" t="s">
        <v>1400</v>
      </c>
      <c r="G511" s="41" t="s">
        <v>1431</v>
      </c>
      <c r="H511" s="41" t="s">
        <v>1150</v>
      </c>
      <c r="I511" s="43">
        <v>29920</v>
      </c>
      <c r="J511" s="41">
        <f t="shared" si="15"/>
        <v>187000</v>
      </c>
      <c r="K511" s="41"/>
      <c r="L511" s="35" t="s">
        <v>3011</v>
      </c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>
      <c r="A512" t="s">
        <v>1151</v>
      </c>
      <c r="B512" s="40">
        <v>42747</v>
      </c>
      <c r="C512" s="41" t="s">
        <v>1152</v>
      </c>
      <c r="D512" s="41">
        <v>1</v>
      </c>
      <c r="E512" s="41" t="s">
        <v>1153</v>
      </c>
      <c r="F512" s="41" t="s">
        <v>1400</v>
      </c>
      <c r="G512" s="41" t="s">
        <v>1432</v>
      </c>
      <c r="H512" s="41" t="s">
        <v>1154</v>
      </c>
      <c r="I512" s="43">
        <v>3344</v>
      </c>
      <c r="J512" s="41">
        <f t="shared" si="15"/>
        <v>20900</v>
      </c>
      <c r="K512" s="41"/>
      <c r="L512" s="19" t="s">
        <v>3012</v>
      </c>
      <c r="M512" s="19" t="s">
        <v>3013</v>
      </c>
      <c r="N512" s="35" t="s">
        <v>3014</v>
      </c>
      <c r="O512" s="35" t="s">
        <v>3015</v>
      </c>
      <c r="P512" s="35" t="s">
        <v>3016</v>
      </c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>
      <c r="A513" t="s">
        <v>1155</v>
      </c>
      <c r="B513" s="40">
        <v>42747</v>
      </c>
      <c r="C513" s="41" t="s">
        <v>1156</v>
      </c>
      <c r="D513" s="41">
        <v>1</v>
      </c>
      <c r="E513" s="41" t="s">
        <v>1157</v>
      </c>
      <c r="F513" s="41" t="s">
        <v>1400</v>
      </c>
      <c r="G513" s="41" t="s">
        <v>1433</v>
      </c>
      <c r="H513" s="41" t="s">
        <v>1158</v>
      </c>
      <c r="I513" s="41">
        <v>605.76</v>
      </c>
      <c r="J513" s="41">
        <f t="shared" si="15"/>
        <v>3786</v>
      </c>
      <c r="K513" s="41"/>
      <c r="L513" s="19" t="s">
        <v>3017</v>
      </c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>
      <c r="A514" t="s">
        <v>1159</v>
      </c>
      <c r="B514" s="40">
        <v>42747</v>
      </c>
      <c r="C514" s="41" t="s">
        <v>1160</v>
      </c>
      <c r="D514" s="41">
        <v>1</v>
      </c>
      <c r="E514" s="41" t="s">
        <v>1161</v>
      </c>
      <c r="F514" s="41" t="s">
        <v>1400</v>
      </c>
      <c r="G514" s="41" t="s">
        <v>1434</v>
      </c>
      <c r="H514" s="41" t="s">
        <v>1162</v>
      </c>
      <c r="I514" s="41">
        <v>694.46</v>
      </c>
      <c r="J514" s="41">
        <f t="shared" si="15"/>
        <v>4340.375</v>
      </c>
      <c r="K514" s="41"/>
      <c r="L514" s="19" t="s">
        <v>3018</v>
      </c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>
      <c r="A515" t="s">
        <v>1163</v>
      </c>
      <c r="B515" s="40">
        <v>42736</v>
      </c>
      <c r="C515" s="41" t="s">
        <v>1164</v>
      </c>
      <c r="D515" s="41">
        <v>1</v>
      </c>
      <c r="E515" s="41" t="s">
        <v>1165</v>
      </c>
      <c r="F515" s="41" t="s">
        <v>1400</v>
      </c>
      <c r="G515" s="41" t="s">
        <v>1411</v>
      </c>
      <c r="H515" s="41" t="s">
        <v>996</v>
      </c>
      <c r="I515" s="41">
        <v>816</v>
      </c>
      <c r="J515" s="41">
        <f t="shared" si="15"/>
        <v>5100</v>
      </c>
      <c r="K515" s="41"/>
      <c r="L515" s="19" t="s">
        <v>3019</v>
      </c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>
      <c r="A516" t="s">
        <v>1166</v>
      </c>
      <c r="B516" s="40">
        <v>42748</v>
      </c>
      <c r="C516" s="41" t="s">
        <v>1167</v>
      </c>
      <c r="D516" s="41">
        <v>1</v>
      </c>
      <c r="E516" s="41" t="s">
        <v>1168</v>
      </c>
      <c r="F516" s="41" t="s">
        <v>1400</v>
      </c>
      <c r="G516" s="41" t="s">
        <v>1411</v>
      </c>
      <c r="H516" s="41" t="s">
        <v>996</v>
      </c>
      <c r="I516" s="43">
        <v>268331.49</v>
      </c>
      <c r="J516" s="41">
        <f t="shared" si="15"/>
        <v>1677071.8125</v>
      </c>
      <c r="K516" s="41"/>
      <c r="L516" s="19" t="s">
        <v>3020</v>
      </c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>
      <c r="A517" t="s">
        <v>1169</v>
      </c>
      <c r="B517" s="40">
        <v>42748</v>
      </c>
      <c r="C517" s="41" t="s">
        <v>1170</v>
      </c>
      <c r="D517" s="41">
        <v>1</v>
      </c>
      <c r="E517" s="41" t="s">
        <v>1171</v>
      </c>
      <c r="F517" s="41" t="s">
        <v>1400</v>
      </c>
      <c r="G517" s="41" t="s">
        <v>1411</v>
      </c>
      <c r="H517" s="41" t="s">
        <v>996</v>
      </c>
      <c r="I517" s="41">
        <v>475.2</v>
      </c>
      <c r="J517" s="41">
        <f t="shared" si="15"/>
        <v>2970</v>
      </c>
      <c r="K517" s="41"/>
      <c r="L517" s="19" t="s">
        <v>3021</v>
      </c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>
      <c r="A518" t="s">
        <v>1172</v>
      </c>
      <c r="B518" s="40">
        <v>42748</v>
      </c>
      <c r="C518" s="41" t="s">
        <v>1173</v>
      </c>
      <c r="D518" s="41">
        <v>1</v>
      </c>
      <c r="E518" s="41" t="s">
        <v>1174</v>
      </c>
      <c r="F518" s="41" t="s">
        <v>1400</v>
      </c>
      <c r="G518" s="41" t="s">
        <v>1411</v>
      </c>
      <c r="H518" s="41" t="s">
        <v>996</v>
      </c>
      <c r="I518" s="43">
        <v>35397.17</v>
      </c>
      <c r="J518" s="41">
        <f t="shared" si="15"/>
        <v>221232.31249999997</v>
      </c>
      <c r="K518" s="41"/>
      <c r="L518" s="19" t="s">
        <v>3022</v>
      </c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>
      <c r="A519" t="s">
        <v>1175</v>
      </c>
      <c r="B519" s="40">
        <v>42749</v>
      </c>
      <c r="C519" s="41" t="s">
        <v>1176</v>
      </c>
      <c r="D519" s="41">
        <v>1</v>
      </c>
      <c r="E519" s="41" t="s">
        <v>1177</v>
      </c>
      <c r="F519" s="41" t="s">
        <v>1400</v>
      </c>
      <c r="G519" s="41" t="s">
        <v>1435</v>
      </c>
      <c r="H519" s="41" t="s">
        <v>1178</v>
      </c>
      <c r="I519" s="41">
        <v>386.4</v>
      </c>
      <c r="J519" s="41">
        <f t="shared" si="15"/>
        <v>2415</v>
      </c>
      <c r="K519" s="41"/>
      <c r="L519" s="19" t="s">
        <v>3023</v>
      </c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>
      <c r="A520" t="s">
        <v>1187</v>
      </c>
      <c r="B520" s="40">
        <v>42751</v>
      </c>
      <c r="C520" s="41" t="s">
        <v>1188</v>
      </c>
      <c r="D520" s="41">
        <v>1</v>
      </c>
      <c r="E520" s="41" t="s">
        <v>1189</v>
      </c>
      <c r="F520" s="41" t="s">
        <v>1400</v>
      </c>
      <c r="G520" s="41" t="s">
        <v>1436</v>
      </c>
      <c r="H520" s="41" t="s">
        <v>1190</v>
      </c>
      <c r="I520" s="43">
        <v>12800</v>
      </c>
      <c r="J520" s="41">
        <f t="shared" si="15"/>
        <v>80000</v>
      </c>
      <c r="K520" s="41">
        <v>8533.34</v>
      </c>
      <c r="L520" s="35" t="s">
        <v>3024</v>
      </c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>
      <c r="A521" t="s">
        <v>1191</v>
      </c>
      <c r="B521" s="40">
        <v>42751</v>
      </c>
      <c r="C521" s="41" t="s">
        <v>1192</v>
      </c>
      <c r="D521" s="41">
        <v>1</v>
      </c>
      <c r="E521" s="41" t="s">
        <v>1193</v>
      </c>
      <c r="F521" s="41" t="s">
        <v>1400</v>
      </c>
      <c r="G521" s="41" t="s">
        <v>1437</v>
      </c>
      <c r="H521" s="41" t="s">
        <v>1194</v>
      </c>
      <c r="I521" s="43">
        <v>3392.22</v>
      </c>
      <c r="J521" s="41">
        <f t="shared" si="15"/>
        <v>21201.375</v>
      </c>
      <c r="K521" s="41">
        <v>2261.48</v>
      </c>
      <c r="L521" s="35" t="s">
        <v>3025</v>
      </c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>
      <c r="A522" t="s">
        <v>1195</v>
      </c>
      <c r="B522" s="40">
        <v>42752</v>
      </c>
      <c r="C522" s="41" t="s">
        <v>1196</v>
      </c>
      <c r="D522" s="41">
        <v>1</v>
      </c>
      <c r="E522" s="41" t="s">
        <v>1197</v>
      </c>
      <c r="F522" s="41" t="s">
        <v>1400</v>
      </c>
      <c r="G522" s="41" t="s">
        <v>1411</v>
      </c>
      <c r="H522" s="41" t="s">
        <v>996</v>
      </c>
      <c r="I522" s="43">
        <v>16723.91</v>
      </c>
      <c r="J522" s="41">
        <f t="shared" si="15"/>
        <v>104524.4375</v>
      </c>
      <c r="K522" s="41"/>
      <c r="L522" s="19" t="s">
        <v>3026</v>
      </c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>
      <c r="A523" t="s">
        <v>1198</v>
      </c>
      <c r="B523" s="40">
        <v>42752</v>
      </c>
      <c r="C523" s="41" t="s">
        <v>1199</v>
      </c>
      <c r="D523" s="41">
        <v>1</v>
      </c>
      <c r="E523" s="41" t="s">
        <v>1200</v>
      </c>
      <c r="F523" s="41" t="s">
        <v>1400</v>
      </c>
      <c r="G523" s="41" t="s">
        <v>1411</v>
      </c>
      <c r="H523" s="41" t="s">
        <v>996</v>
      </c>
      <c r="I523" s="43">
        <v>25397.51</v>
      </c>
      <c r="J523" s="41">
        <f t="shared" si="15"/>
        <v>158734.4375</v>
      </c>
      <c r="K523" s="41"/>
      <c r="L523" s="19" t="s">
        <v>3027</v>
      </c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>
      <c r="A524" t="s">
        <v>1201</v>
      </c>
      <c r="B524" s="40">
        <v>42753</v>
      </c>
      <c r="C524" s="41" t="s">
        <v>1202</v>
      </c>
      <c r="D524" s="41">
        <v>1</v>
      </c>
      <c r="E524" s="41" t="s">
        <v>1203</v>
      </c>
      <c r="F524" s="41" t="s">
        <v>1400</v>
      </c>
      <c r="G524" s="41" t="s">
        <v>1438</v>
      </c>
      <c r="H524" s="41" t="s">
        <v>1204</v>
      </c>
      <c r="I524" s="43">
        <v>4208</v>
      </c>
      <c r="J524" s="41">
        <f t="shared" si="15"/>
        <v>26300</v>
      </c>
      <c r="K524" s="41"/>
      <c r="L524" s="19" t="s">
        <v>3028</v>
      </c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>
      <c r="A525" t="s">
        <v>1205</v>
      </c>
      <c r="B525" s="40">
        <v>42753</v>
      </c>
      <c r="C525" s="41" t="s">
        <v>1206</v>
      </c>
      <c r="D525" s="41">
        <v>1</v>
      </c>
      <c r="E525" s="41" t="s">
        <v>1207</v>
      </c>
      <c r="F525" s="41" t="s">
        <v>1400</v>
      </c>
      <c r="G525" s="41" t="s">
        <v>408</v>
      </c>
      <c r="H525" s="41" t="s">
        <v>1034</v>
      </c>
      <c r="I525" s="41">
        <v>306.83</v>
      </c>
      <c r="J525" s="41">
        <f t="shared" si="15"/>
        <v>1917.6874999999998</v>
      </c>
      <c r="K525" s="41"/>
      <c r="L525" s="35" t="s">
        <v>3029</v>
      </c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>
      <c r="A526" t="s">
        <v>1208</v>
      </c>
      <c r="B526" s="40">
        <v>42753</v>
      </c>
      <c r="C526" s="41" t="s">
        <v>1209</v>
      </c>
      <c r="D526" s="41">
        <v>1</v>
      </c>
      <c r="E526" s="41" t="s">
        <v>1210</v>
      </c>
      <c r="F526" s="41" t="s">
        <v>1400</v>
      </c>
      <c r="G526" s="41" t="s">
        <v>1439</v>
      </c>
      <c r="H526" s="41" t="s">
        <v>1211</v>
      </c>
      <c r="I526" s="43">
        <v>1326.09</v>
      </c>
      <c r="J526" s="41">
        <f t="shared" si="15"/>
        <v>8288.0625</v>
      </c>
      <c r="K526" s="41"/>
      <c r="L526" s="19" t="s">
        <v>3030</v>
      </c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>
      <c r="A527" t="s">
        <v>1212</v>
      </c>
      <c r="B527" s="40">
        <v>42753</v>
      </c>
      <c r="C527" s="41" t="s">
        <v>1213</v>
      </c>
      <c r="D527" s="41">
        <v>1</v>
      </c>
      <c r="E527" s="41" t="s">
        <v>1214</v>
      </c>
      <c r="F527" s="41" t="s">
        <v>1400</v>
      </c>
      <c r="G527" s="41" t="s">
        <v>1430</v>
      </c>
      <c r="H527" s="41" t="s">
        <v>1146</v>
      </c>
      <c r="I527" s="41">
        <v>93.07</v>
      </c>
      <c r="J527" s="41">
        <f t="shared" si="15"/>
        <v>581.6875</v>
      </c>
      <c r="K527" s="41"/>
      <c r="L527" s="35" t="s">
        <v>3031</v>
      </c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>
      <c r="A528" t="s">
        <v>1215</v>
      </c>
      <c r="B528" s="40">
        <v>42753</v>
      </c>
      <c r="C528" s="41" t="s">
        <v>1216</v>
      </c>
      <c r="D528" s="41">
        <v>1</v>
      </c>
      <c r="E528" s="41" t="s">
        <v>1217</v>
      </c>
      <c r="F528" s="41" t="s">
        <v>1400</v>
      </c>
      <c r="G528" s="41" t="s">
        <v>1429</v>
      </c>
      <c r="H528" s="41" t="s">
        <v>1139</v>
      </c>
      <c r="I528" s="43">
        <v>4251.1099999999997</v>
      </c>
      <c r="J528" s="41">
        <f t="shared" si="15"/>
        <v>26569.437499999996</v>
      </c>
      <c r="K528" s="41"/>
      <c r="L528" s="19" t="s">
        <v>3032</v>
      </c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>
      <c r="A529" t="s">
        <v>1218</v>
      </c>
      <c r="B529" s="40">
        <v>42753</v>
      </c>
      <c r="C529" s="41" t="s">
        <v>1219</v>
      </c>
      <c r="D529" s="41">
        <v>1</v>
      </c>
      <c r="E529" s="41" t="s">
        <v>1220</v>
      </c>
      <c r="F529" s="41" t="s">
        <v>1400</v>
      </c>
      <c r="G529" s="41" t="s">
        <v>1414</v>
      </c>
      <c r="H529" s="41" t="s">
        <v>1008</v>
      </c>
      <c r="I529" s="41">
        <v>240</v>
      </c>
      <c r="J529" s="41">
        <f t="shared" si="15"/>
        <v>1500</v>
      </c>
      <c r="K529" s="41"/>
      <c r="L529" s="19" t="s">
        <v>3033</v>
      </c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>
      <c r="A530" t="s">
        <v>1221</v>
      </c>
      <c r="B530" s="40">
        <v>42753</v>
      </c>
      <c r="C530" s="41" t="s">
        <v>1222</v>
      </c>
      <c r="D530" s="41">
        <v>1</v>
      </c>
      <c r="E530" s="41" t="s">
        <v>1223</v>
      </c>
      <c r="F530" s="41" t="s">
        <v>1400</v>
      </c>
      <c r="G530" s="41" t="s">
        <v>1419</v>
      </c>
      <c r="H530" s="41" t="s">
        <v>1038</v>
      </c>
      <c r="I530" s="41">
        <v>160</v>
      </c>
      <c r="J530" s="41">
        <f t="shared" si="15"/>
        <v>1000</v>
      </c>
      <c r="K530" s="41"/>
      <c r="L530" s="35" t="s">
        <v>3034</v>
      </c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>
      <c r="A531" t="s">
        <v>1224</v>
      </c>
      <c r="B531" s="40">
        <v>42753</v>
      </c>
      <c r="C531" s="41" t="s">
        <v>1225</v>
      </c>
      <c r="D531" s="41">
        <v>1</v>
      </c>
      <c r="E531" s="41" t="s">
        <v>1226</v>
      </c>
      <c r="F531" s="41" t="s">
        <v>1400</v>
      </c>
      <c r="G531" s="41" t="s">
        <v>1422</v>
      </c>
      <c r="H531" s="41" t="s">
        <v>1050</v>
      </c>
      <c r="I531" s="43">
        <v>4800</v>
      </c>
      <c r="J531" s="41">
        <f t="shared" si="15"/>
        <v>30000</v>
      </c>
      <c r="K531" s="41"/>
      <c r="L531" s="19" t="s">
        <v>3035</v>
      </c>
      <c r="M531" s="19" t="s">
        <v>2969</v>
      </c>
      <c r="N531" s="35" t="s">
        <v>2970</v>
      </c>
      <c r="O531" s="19" t="s">
        <v>3036</v>
      </c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>
      <c r="A532" t="s">
        <v>1227</v>
      </c>
      <c r="B532" s="40">
        <v>42753</v>
      </c>
      <c r="C532" s="41" t="s">
        <v>1228</v>
      </c>
      <c r="D532" s="41">
        <v>1</v>
      </c>
      <c r="E532" s="41" t="s">
        <v>1229</v>
      </c>
      <c r="F532" s="41" t="s">
        <v>1400</v>
      </c>
      <c r="G532" s="41" t="s">
        <v>1411</v>
      </c>
      <c r="H532" s="41" t="s">
        <v>996</v>
      </c>
      <c r="I532" s="43">
        <v>4927.59</v>
      </c>
      <c r="J532" s="41">
        <f t="shared" si="15"/>
        <v>30797.4375</v>
      </c>
      <c r="K532" s="41"/>
      <c r="L532" s="35" t="s">
        <v>3037</v>
      </c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>
      <c r="A533" t="s">
        <v>1230</v>
      </c>
      <c r="B533" s="40">
        <v>42753</v>
      </c>
      <c r="C533" s="41" t="s">
        <v>1231</v>
      </c>
      <c r="D533" s="41">
        <v>2</v>
      </c>
      <c r="E533" s="41" t="s">
        <v>1232</v>
      </c>
      <c r="F533" s="41" t="s">
        <v>1400</v>
      </c>
      <c r="G533" s="41" t="s">
        <v>1419</v>
      </c>
      <c r="H533" s="41" t="s">
        <v>1038</v>
      </c>
      <c r="I533" s="41">
        <v>208</v>
      </c>
      <c r="J533" s="41">
        <f t="shared" si="15"/>
        <v>1300</v>
      </c>
      <c r="K533" s="41"/>
      <c r="L533" s="35" t="s">
        <v>3038</v>
      </c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>
      <c r="A534" t="s">
        <v>1233</v>
      </c>
      <c r="B534" s="40">
        <v>42753</v>
      </c>
      <c r="C534" s="41" t="s">
        <v>1234</v>
      </c>
      <c r="D534" s="41">
        <v>2</v>
      </c>
      <c r="E534" s="41" t="s">
        <v>1235</v>
      </c>
      <c r="F534" s="41" t="s">
        <v>1400</v>
      </c>
      <c r="G534" s="41" t="s">
        <v>1422</v>
      </c>
      <c r="H534" s="41" t="s">
        <v>1050</v>
      </c>
      <c r="I534" s="41">
        <v>560</v>
      </c>
      <c r="J534" s="41">
        <f t="shared" si="15"/>
        <v>3500</v>
      </c>
      <c r="K534" s="41"/>
      <c r="L534" s="19" t="s">
        <v>3039</v>
      </c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>
      <c r="A535" t="s">
        <v>1236</v>
      </c>
      <c r="B535" s="40">
        <v>42754</v>
      </c>
      <c r="C535" s="41" t="s">
        <v>1237</v>
      </c>
      <c r="D535" s="41">
        <v>2</v>
      </c>
      <c r="E535" s="41" t="s">
        <v>1238</v>
      </c>
      <c r="F535" s="41" t="s">
        <v>1400</v>
      </c>
      <c r="G535" s="41" t="s">
        <v>1413</v>
      </c>
      <c r="H535" s="41" t="s">
        <v>1004</v>
      </c>
      <c r="I535" s="41">
        <v>208</v>
      </c>
      <c r="J535" s="41">
        <f t="shared" si="15"/>
        <v>1300</v>
      </c>
      <c r="K535" s="41"/>
      <c r="L535" s="19" t="s">
        <v>3040</v>
      </c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>
      <c r="A536" t="s">
        <v>1239</v>
      </c>
      <c r="B536" s="40">
        <v>42754</v>
      </c>
      <c r="C536" s="41" t="s">
        <v>1240</v>
      </c>
      <c r="D536" s="41">
        <v>2</v>
      </c>
      <c r="E536" s="41" t="s">
        <v>1241</v>
      </c>
      <c r="F536" s="41" t="s">
        <v>1400</v>
      </c>
      <c r="G536" s="41" t="s">
        <v>1427</v>
      </c>
      <c r="H536" s="41" t="s">
        <v>1101</v>
      </c>
      <c r="I536" s="41">
        <v>965.52</v>
      </c>
      <c r="J536" s="41">
        <f t="shared" ref="J536:J567" si="16">+I536/0.16</f>
        <v>6034.5</v>
      </c>
      <c r="K536" s="41"/>
      <c r="L536" s="35" t="s">
        <v>3041</v>
      </c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>
      <c r="A537" t="s">
        <v>1242</v>
      </c>
      <c r="B537" s="40">
        <v>42753</v>
      </c>
      <c r="C537" s="41" t="s">
        <v>1243</v>
      </c>
      <c r="D537" s="41">
        <v>2</v>
      </c>
      <c r="E537" s="41" t="s">
        <v>1244</v>
      </c>
      <c r="F537" s="41" t="s">
        <v>1400</v>
      </c>
      <c r="G537" s="41" t="s">
        <v>1412</v>
      </c>
      <c r="H537" s="41" t="s">
        <v>1000</v>
      </c>
      <c r="I537" s="41">
        <v>320</v>
      </c>
      <c r="J537" s="41">
        <f t="shared" si="16"/>
        <v>2000</v>
      </c>
      <c r="K537" s="41"/>
      <c r="L537" s="38" t="s">
        <v>3938</v>
      </c>
      <c r="M537" s="38" t="s">
        <v>3940</v>
      </c>
      <c r="N537" s="41" t="s">
        <v>3939</v>
      </c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>
      <c r="A538" t="s">
        <v>1245</v>
      </c>
      <c r="B538" s="40">
        <v>42753</v>
      </c>
      <c r="C538" s="41" t="s">
        <v>1246</v>
      </c>
      <c r="D538" s="41">
        <v>2</v>
      </c>
      <c r="E538" s="41" t="s">
        <v>1247</v>
      </c>
      <c r="F538" s="41" t="s">
        <v>1400</v>
      </c>
      <c r="G538" s="41" t="s">
        <v>1440</v>
      </c>
      <c r="H538" s="41" t="s">
        <v>1248</v>
      </c>
      <c r="I538" s="43">
        <v>1204.3</v>
      </c>
      <c r="J538" s="41">
        <f t="shared" si="16"/>
        <v>7526.875</v>
      </c>
      <c r="K538" s="41"/>
      <c r="L538" s="19" t="s">
        <v>3042</v>
      </c>
      <c r="M538" s="19" t="s">
        <v>3043</v>
      </c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>
      <c r="A539" t="s">
        <v>1249</v>
      </c>
      <c r="B539" s="40">
        <v>42753</v>
      </c>
      <c r="C539" s="41" t="s">
        <v>1250</v>
      </c>
      <c r="D539" s="41">
        <v>2</v>
      </c>
      <c r="E539" s="41" t="s">
        <v>1251</v>
      </c>
      <c r="F539" s="41" t="s">
        <v>1400</v>
      </c>
      <c r="G539" s="36" t="s">
        <v>1423</v>
      </c>
      <c r="H539" s="41" t="s">
        <v>1054</v>
      </c>
      <c r="I539" s="41">
        <v>240</v>
      </c>
      <c r="J539" s="41">
        <f t="shared" si="16"/>
        <v>1500</v>
      </c>
      <c r="K539" s="41"/>
      <c r="L539" s="35" t="s">
        <v>3044</v>
      </c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>
      <c r="A540" t="s">
        <v>1252</v>
      </c>
      <c r="B540" s="40">
        <v>42753</v>
      </c>
      <c r="C540" s="41" t="s">
        <v>1253</v>
      </c>
      <c r="D540" s="41">
        <v>2</v>
      </c>
      <c r="E540" s="41" t="s">
        <v>1254</v>
      </c>
      <c r="F540" s="41" t="s">
        <v>1400</v>
      </c>
      <c r="G540" s="41" t="s">
        <v>1428</v>
      </c>
      <c r="H540" s="41" t="s">
        <v>1120</v>
      </c>
      <c r="I540" s="43">
        <v>1280</v>
      </c>
      <c r="J540" s="41">
        <f t="shared" si="16"/>
        <v>8000</v>
      </c>
      <c r="K540" s="41"/>
      <c r="L540" s="19" t="s">
        <v>3045</v>
      </c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>
      <c r="A541" t="s">
        <v>1255</v>
      </c>
      <c r="B541" s="40">
        <v>42753</v>
      </c>
      <c r="C541" s="41" t="s">
        <v>1256</v>
      </c>
      <c r="D541" s="41">
        <v>2</v>
      </c>
      <c r="E541" s="41" t="s">
        <v>1257</v>
      </c>
      <c r="F541" s="41" t="s">
        <v>1400</v>
      </c>
      <c r="G541" s="41" t="s">
        <v>1415</v>
      </c>
      <c r="H541" s="41" t="s">
        <v>1015</v>
      </c>
      <c r="I541" s="41">
        <v>579.30999999999995</v>
      </c>
      <c r="J541" s="41">
        <f t="shared" si="16"/>
        <v>3620.6874999999995</v>
      </c>
      <c r="K541" s="41"/>
      <c r="L541" s="19" t="s">
        <v>3046</v>
      </c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>
      <c r="A542" t="s">
        <v>1258</v>
      </c>
      <c r="B542" s="40">
        <v>42753</v>
      </c>
      <c r="C542" s="41" t="s">
        <v>1259</v>
      </c>
      <c r="D542" s="41">
        <v>1</v>
      </c>
      <c r="E542" s="41" t="s">
        <v>1260</v>
      </c>
      <c r="F542" s="41" t="s">
        <v>1400</v>
      </c>
      <c r="G542" s="41" t="s">
        <v>1411</v>
      </c>
      <c r="H542" s="41" t="s">
        <v>996</v>
      </c>
      <c r="I542" s="43">
        <v>34042.550000000003</v>
      </c>
      <c r="J542" s="41">
        <f t="shared" si="16"/>
        <v>212765.9375</v>
      </c>
      <c r="K542" s="41"/>
      <c r="L542" s="19" t="s">
        <v>3047</v>
      </c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>
      <c r="A543" t="s">
        <v>1261</v>
      </c>
      <c r="B543" s="40">
        <v>42751</v>
      </c>
      <c r="C543" s="41" t="s">
        <v>1262</v>
      </c>
      <c r="D543" s="41">
        <v>1</v>
      </c>
      <c r="E543" s="41" t="s">
        <v>1263</v>
      </c>
      <c r="F543" s="41" t="s">
        <v>1400</v>
      </c>
      <c r="G543" s="41" t="s">
        <v>1441</v>
      </c>
      <c r="H543" s="41" t="s">
        <v>1264</v>
      </c>
      <c r="I543" s="41">
        <v>1379.31</v>
      </c>
      <c r="J543" s="41">
        <f t="shared" si="16"/>
        <v>8620.6875</v>
      </c>
      <c r="K543" s="41"/>
      <c r="L543" s="35" t="s">
        <v>3937</v>
      </c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>
      <c r="A544" t="s">
        <v>1265</v>
      </c>
      <c r="B544" s="40">
        <v>42753</v>
      </c>
      <c r="C544" s="41" t="s">
        <v>1266</v>
      </c>
      <c r="D544" s="41">
        <v>1</v>
      </c>
      <c r="E544" s="41" t="s">
        <v>1267</v>
      </c>
      <c r="F544" s="41" t="s">
        <v>1400</v>
      </c>
      <c r="G544" s="41" t="s">
        <v>1442</v>
      </c>
      <c r="H544" s="41" t="s">
        <v>1268</v>
      </c>
      <c r="I544" s="43">
        <v>7607.53</v>
      </c>
      <c r="J544" s="41">
        <f t="shared" si="16"/>
        <v>47547.0625</v>
      </c>
      <c r="K544" s="41"/>
      <c r="L544" s="35" t="s">
        <v>3048</v>
      </c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>
      <c r="A545" t="s">
        <v>1269</v>
      </c>
      <c r="B545" s="40">
        <v>42754</v>
      </c>
      <c r="C545" s="41" t="s">
        <v>1270</v>
      </c>
      <c r="D545" s="41">
        <v>1</v>
      </c>
      <c r="E545" s="41" t="s">
        <v>1271</v>
      </c>
      <c r="F545" s="41" t="s">
        <v>1400</v>
      </c>
      <c r="G545" s="41" t="s">
        <v>1411</v>
      </c>
      <c r="H545" s="41" t="s">
        <v>996</v>
      </c>
      <c r="I545" s="43">
        <v>3885.91</v>
      </c>
      <c r="J545" s="41">
        <f t="shared" si="16"/>
        <v>24286.9375</v>
      </c>
      <c r="K545" s="41"/>
      <c r="L545" s="19" t="s">
        <v>3049</v>
      </c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>
      <c r="A546" t="s">
        <v>1272</v>
      </c>
      <c r="B546" s="40">
        <v>42754</v>
      </c>
      <c r="C546" s="41" t="s">
        <v>1273</v>
      </c>
      <c r="D546" s="41">
        <v>1</v>
      </c>
      <c r="E546" s="41" t="s">
        <v>1274</v>
      </c>
      <c r="F546" s="41" t="s">
        <v>1400</v>
      </c>
      <c r="G546" s="41" t="s">
        <v>1443</v>
      </c>
      <c r="H546" s="41" t="s">
        <v>1275</v>
      </c>
      <c r="I546" s="41">
        <v>345.12</v>
      </c>
      <c r="J546" s="41">
        <f t="shared" si="16"/>
        <v>2157</v>
      </c>
      <c r="K546" s="41"/>
      <c r="L546" s="35" t="s">
        <v>3050</v>
      </c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>
      <c r="A547" t="s">
        <v>1276</v>
      </c>
      <c r="B547" s="40">
        <v>42754</v>
      </c>
      <c r="C547" s="41" t="s">
        <v>1277</v>
      </c>
      <c r="D547" s="41">
        <v>1</v>
      </c>
      <c r="E547" s="41" t="s">
        <v>1278</v>
      </c>
      <c r="F547" s="41" t="s">
        <v>1400</v>
      </c>
      <c r="G547" s="41" t="s">
        <v>1450</v>
      </c>
      <c r="H547" s="41" t="s">
        <v>1279</v>
      </c>
      <c r="I547" s="41">
        <v>456</v>
      </c>
      <c r="J547" s="41">
        <f t="shared" si="16"/>
        <v>2850</v>
      </c>
      <c r="K547" s="41"/>
      <c r="L547" s="35" t="s">
        <v>3051</v>
      </c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>
      <c r="A548" t="s">
        <v>1280</v>
      </c>
      <c r="B548" s="40">
        <v>42755</v>
      </c>
      <c r="C548" s="41" t="s">
        <v>1281</v>
      </c>
      <c r="D548" s="41">
        <v>1</v>
      </c>
      <c r="E548" s="41" t="s">
        <v>1282</v>
      </c>
      <c r="F548" s="41" t="s">
        <v>1400</v>
      </c>
      <c r="G548" s="41" t="s">
        <v>1411</v>
      </c>
      <c r="H548" s="41" t="s">
        <v>996</v>
      </c>
      <c r="I548" s="43">
        <v>26263.03</v>
      </c>
      <c r="J548" s="41">
        <f t="shared" si="16"/>
        <v>164143.9375</v>
      </c>
      <c r="K548" s="41"/>
      <c r="L548" s="35" t="s">
        <v>3052</v>
      </c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>
      <c r="A549" t="s">
        <v>1283</v>
      </c>
      <c r="B549" s="40">
        <v>42758</v>
      </c>
      <c r="C549" s="41" t="s">
        <v>1284</v>
      </c>
      <c r="D549" s="41">
        <v>1</v>
      </c>
      <c r="E549" s="41" t="s">
        <v>1285</v>
      </c>
      <c r="F549" s="41" t="s">
        <v>1400</v>
      </c>
      <c r="G549" s="41" t="s">
        <v>1411</v>
      </c>
      <c r="H549" s="41" t="s">
        <v>996</v>
      </c>
      <c r="I549" s="41">
        <v>338.9</v>
      </c>
      <c r="J549" s="41">
        <f t="shared" si="16"/>
        <v>2118.125</v>
      </c>
      <c r="K549" s="41"/>
      <c r="L549" s="35" t="s">
        <v>3053</v>
      </c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>
      <c r="A550" t="s">
        <v>1286</v>
      </c>
      <c r="B550" s="40">
        <v>42758</v>
      </c>
      <c r="C550" s="41" t="s">
        <v>1287</v>
      </c>
      <c r="D550" s="41">
        <v>1</v>
      </c>
      <c r="E550" s="41" t="s">
        <v>1288</v>
      </c>
      <c r="F550" s="41" t="s">
        <v>1400</v>
      </c>
      <c r="G550" s="41" t="s">
        <v>1411</v>
      </c>
      <c r="H550" s="41" t="s">
        <v>996</v>
      </c>
      <c r="I550" s="41">
        <v>340.89</v>
      </c>
      <c r="J550" s="41">
        <f t="shared" si="16"/>
        <v>2130.5625</v>
      </c>
      <c r="K550" s="41"/>
      <c r="L550" s="35" t="s">
        <v>3054</v>
      </c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>
      <c r="A551" t="s">
        <v>1289</v>
      </c>
      <c r="B551" s="40">
        <v>42759</v>
      </c>
      <c r="C551" s="41" t="s">
        <v>1290</v>
      </c>
      <c r="D551" s="41">
        <v>1</v>
      </c>
      <c r="E551" s="41" t="s">
        <v>1291</v>
      </c>
      <c r="F551" s="41" t="s">
        <v>1400</v>
      </c>
      <c r="G551" s="41" t="s">
        <v>1411</v>
      </c>
      <c r="H551" s="41" t="s">
        <v>996</v>
      </c>
      <c r="I551" s="41">
        <v>360.39</v>
      </c>
      <c r="J551" s="41">
        <f t="shared" si="16"/>
        <v>2252.4375</v>
      </c>
      <c r="K551" s="41"/>
      <c r="L551" s="35" t="s">
        <v>3055</v>
      </c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>
      <c r="A552" t="s">
        <v>1292</v>
      </c>
      <c r="B552" s="40">
        <v>42760</v>
      </c>
      <c r="C552" s="41" t="s">
        <v>1293</v>
      </c>
      <c r="D552" s="41">
        <v>1</v>
      </c>
      <c r="E552" s="41" t="s">
        <v>1294</v>
      </c>
      <c r="F552" s="41" t="s">
        <v>1400</v>
      </c>
      <c r="G552" s="41" t="s">
        <v>1444</v>
      </c>
      <c r="H552" s="41" t="s">
        <v>1295</v>
      </c>
      <c r="I552" s="41">
        <v>288.27999999999997</v>
      </c>
      <c r="J552" s="41">
        <f t="shared" si="16"/>
        <v>1801.7499999999998</v>
      </c>
      <c r="K552" s="41"/>
      <c r="L552" s="19" t="s">
        <v>3056</v>
      </c>
      <c r="M552" s="41" t="s">
        <v>3057</v>
      </c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>
      <c r="A553" t="s">
        <v>1296</v>
      </c>
      <c r="B553" s="40">
        <v>42760</v>
      </c>
      <c r="C553" s="41" t="s">
        <v>1297</v>
      </c>
      <c r="D553" s="41">
        <v>1</v>
      </c>
      <c r="E553" s="41" t="s">
        <v>1298</v>
      </c>
      <c r="F553" s="41" t="s">
        <v>1400</v>
      </c>
      <c r="G553" s="41" t="s">
        <v>1419</v>
      </c>
      <c r="H553" s="41" t="s">
        <v>1038</v>
      </c>
      <c r="I553" s="43">
        <v>1478.72</v>
      </c>
      <c r="J553" s="41">
        <f t="shared" si="16"/>
        <v>9242</v>
      </c>
      <c r="K553" s="41"/>
      <c r="L553" s="35" t="s">
        <v>3058</v>
      </c>
      <c r="M553" s="19" t="s">
        <v>3059</v>
      </c>
      <c r="N553" s="19" t="s">
        <v>3060</v>
      </c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>
      <c r="A554" t="s">
        <v>1299</v>
      </c>
      <c r="B554" s="40">
        <v>42760</v>
      </c>
      <c r="C554" s="41" t="s">
        <v>1300</v>
      </c>
      <c r="D554" s="41">
        <v>1</v>
      </c>
      <c r="E554" s="41" t="s">
        <v>1301</v>
      </c>
      <c r="F554" s="41" t="s">
        <v>1400</v>
      </c>
      <c r="G554" s="41" t="s">
        <v>408</v>
      </c>
      <c r="H554" s="41" t="s">
        <v>1034</v>
      </c>
      <c r="I554" s="41">
        <v>92.24</v>
      </c>
      <c r="J554" s="41">
        <f t="shared" si="16"/>
        <v>576.5</v>
      </c>
      <c r="K554" s="41"/>
      <c r="L554" s="35" t="s">
        <v>3061</v>
      </c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>
      <c r="A555" t="s">
        <v>1302</v>
      </c>
      <c r="B555" s="40">
        <v>42760</v>
      </c>
      <c r="C555" s="41" t="s">
        <v>1303</v>
      </c>
      <c r="D555" s="41">
        <v>1</v>
      </c>
      <c r="E555" s="41" t="s">
        <v>1304</v>
      </c>
      <c r="F555" s="41" t="s">
        <v>1400</v>
      </c>
      <c r="G555" s="41" t="s">
        <v>1429</v>
      </c>
      <c r="H555" s="41" t="s">
        <v>1139</v>
      </c>
      <c r="I555" s="43">
        <v>5307.25</v>
      </c>
      <c r="J555" s="41">
        <f t="shared" si="16"/>
        <v>33170.3125</v>
      </c>
      <c r="K555" s="41"/>
      <c r="L555" s="19" t="s">
        <v>3062</v>
      </c>
      <c r="M555" s="41" t="s">
        <v>3063</v>
      </c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>
      <c r="A556" t="s">
        <v>1305</v>
      </c>
      <c r="B556" s="40">
        <v>42760</v>
      </c>
      <c r="C556" s="41" t="s">
        <v>1306</v>
      </c>
      <c r="D556" s="41">
        <v>1</v>
      </c>
      <c r="E556" s="41" t="s">
        <v>1307</v>
      </c>
      <c r="F556" s="41" t="s">
        <v>1400</v>
      </c>
      <c r="G556" s="41" t="s">
        <v>1411</v>
      </c>
      <c r="H556" s="41" t="s">
        <v>996</v>
      </c>
      <c r="I556" s="41">
        <v>914.28</v>
      </c>
      <c r="J556" s="41">
        <f t="shared" si="16"/>
        <v>5714.25</v>
      </c>
      <c r="K556" s="41"/>
      <c r="L556" s="19" t="s">
        <v>3064</v>
      </c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>
      <c r="A557" t="s">
        <v>1308</v>
      </c>
      <c r="B557" s="40">
        <v>42760</v>
      </c>
      <c r="C557" s="41" t="s">
        <v>1309</v>
      </c>
      <c r="D557" s="41">
        <v>1</v>
      </c>
      <c r="E557" s="41" t="s">
        <v>1310</v>
      </c>
      <c r="F557" s="41" t="s">
        <v>1400</v>
      </c>
      <c r="G557" s="41" t="s">
        <v>1422</v>
      </c>
      <c r="H557" s="41" t="s">
        <v>1050</v>
      </c>
      <c r="I557" s="43">
        <v>5120</v>
      </c>
      <c r="J557" s="41">
        <f t="shared" si="16"/>
        <v>32000</v>
      </c>
      <c r="K557" s="41"/>
      <c r="L557" s="19" t="s">
        <v>3065</v>
      </c>
      <c r="M557" s="19" t="s">
        <v>3066</v>
      </c>
      <c r="N557" s="35" t="s">
        <v>3067</v>
      </c>
      <c r="O557" s="35" t="s">
        <v>3068</v>
      </c>
      <c r="P557" s="35" t="s">
        <v>3069</v>
      </c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>
      <c r="A558" t="s">
        <v>1311</v>
      </c>
      <c r="B558" s="40">
        <v>42762</v>
      </c>
      <c r="C558" s="41" t="s">
        <v>1312</v>
      </c>
      <c r="D558" s="41">
        <v>1</v>
      </c>
      <c r="E558" s="41" t="s">
        <v>1313</v>
      </c>
      <c r="F558" s="41" t="s">
        <v>1400</v>
      </c>
      <c r="G558" s="41" t="s">
        <v>1445</v>
      </c>
      <c r="H558" s="41" t="s">
        <v>1314</v>
      </c>
      <c r="I558" s="43">
        <v>6392.17</v>
      </c>
      <c r="J558" s="41">
        <f t="shared" si="16"/>
        <v>39951.0625</v>
      </c>
      <c r="K558" s="41"/>
      <c r="L558" s="19" t="s">
        <v>3070</v>
      </c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>
      <c r="A559" t="s">
        <v>1315</v>
      </c>
      <c r="B559" s="40">
        <v>42762</v>
      </c>
      <c r="C559" s="41" t="s">
        <v>1316</v>
      </c>
      <c r="D559" s="41">
        <v>1</v>
      </c>
      <c r="E559" s="41" t="s">
        <v>1317</v>
      </c>
      <c r="F559" s="41" t="s">
        <v>1400</v>
      </c>
      <c r="G559" s="41" t="s">
        <v>1445</v>
      </c>
      <c r="H559" s="41" t="s">
        <v>1314</v>
      </c>
      <c r="I559" s="41">
        <v>740.74</v>
      </c>
      <c r="J559" s="41">
        <f t="shared" si="16"/>
        <v>4629.625</v>
      </c>
      <c r="K559" s="41"/>
      <c r="L559" s="19" t="s">
        <v>3071</v>
      </c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>
      <c r="A560" t="s">
        <v>1321</v>
      </c>
      <c r="B560" s="40">
        <v>42762</v>
      </c>
      <c r="C560" s="41" t="s">
        <v>1322</v>
      </c>
      <c r="D560" s="41">
        <v>1</v>
      </c>
      <c r="E560" s="41" t="s">
        <v>1323</v>
      </c>
      <c r="F560" s="41" t="s">
        <v>1400</v>
      </c>
      <c r="G560" s="41" t="s">
        <v>1411</v>
      </c>
      <c r="H560" s="41" t="s">
        <v>996</v>
      </c>
      <c r="I560" s="43">
        <v>1802.91</v>
      </c>
      <c r="J560" s="41">
        <f t="shared" si="16"/>
        <v>11268.1875</v>
      </c>
      <c r="K560" s="41"/>
      <c r="L560" s="19" t="s">
        <v>3072</v>
      </c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>
      <c r="A561" t="s">
        <v>1330</v>
      </c>
      <c r="B561" s="40">
        <v>42762</v>
      </c>
      <c r="C561" s="41" t="s">
        <v>1331</v>
      </c>
      <c r="D561" s="41">
        <v>1</v>
      </c>
      <c r="E561" s="41" t="s">
        <v>1332</v>
      </c>
      <c r="F561" s="41" t="s">
        <v>1400</v>
      </c>
      <c r="G561" s="41" t="s">
        <v>1411</v>
      </c>
      <c r="H561" s="41" t="s">
        <v>996</v>
      </c>
      <c r="I561" s="43">
        <v>46068.41</v>
      </c>
      <c r="J561" s="41">
        <f t="shared" si="16"/>
        <v>287927.5625</v>
      </c>
      <c r="K561" s="41"/>
      <c r="L561" s="35" t="s">
        <v>3073</v>
      </c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>
      <c r="A562" t="s">
        <v>1333</v>
      </c>
      <c r="B562" s="40">
        <v>42762</v>
      </c>
      <c r="C562" s="41" t="s">
        <v>1334</v>
      </c>
      <c r="D562" s="41">
        <v>1</v>
      </c>
      <c r="E562" s="41" t="s">
        <v>1335</v>
      </c>
      <c r="F562" s="41" t="s">
        <v>1400</v>
      </c>
      <c r="G562" s="41" t="s">
        <v>1411</v>
      </c>
      <c r="H562" s="41" t="s">
        <v>996</v>
      </c>
      <c r="I562" s="41">
        <v>554.4</v>
      </c>
      <c r="J562" s="41">
        <f t="shared" si="16"/>
        <v>3465</v>
      </c>
      <c r="K562" s="41"/>
      <c r="L562" s="19" t="s">
        <v>3074</v>
      </c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>
      <c r="A563" t="s">
        <v>1336</v>
      </c>
      <c r="B563" s="40">
        <v>42760</v>
      </c>
      <c r="C563" s="41" t="s">
        <v>1337</v>
      </c>
      <c r="D563" s="41">
        <v>2</v>
      </c>
      <c r="E563" s="41" t="s">
        <v>1338</v>
      </c>
      <c r="F563" s="41" t="s">
        <v>1400</v>
      </c>
      <c r="G563" s="41" t="s">
        <v>1422</v>
      </c>
      <c r="H563" s="41" t="s">
        <v>1050</v>
      </c>
      <c r="I563" s="41">
        <v>192</v>
      </c>
      <c r="J563" s="41">
        <f t="shared" si="16"/>
        <v>1200</v>
      </c>
      <c r="K563" s="41"/>
      <c r="L563" s="35" t="s">
        <v>3075</v>
      </c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>
      <c r="A564" t="s">
        <v>1339</v>
      </c>
      <c r="B564" s="40">
        <v>42762</v>
      </c>
      <c r="C564" s="41" t="s">
        <v>1340</v>
      </c>
      <c r="D564" s="41">
        <v>2</v>
      </c>
      <c r="E564" s="41" t="s">
        <v>1341</v>
      </c>
      <c r="F564" s="41" t="s">
        <v>1400</v>
      </c>
      <c r="G564" s="41" t="s">
        <v>1446</v>
      </c>
      <c r="H564" s="41" t="s">
        <v>1342</v>
      </c>
      <c r="I564" s="41">
        <v>176</v>
      </c>
      <c r="J564" s="41">
        <f t="shared" si="16"/>
        <v>1100</v>
      </c>
      <c r="K564" s="41"/>
      <c r="L564" s="19" t="s">
        <v>3076</v>
      </c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>
      <c r="A565" t="s">
        <v>1343</v>
      </c>
      <c r="B565" s="40">
        <v>42760</v>
      </c>
      <c r="C565" s="41" t="s">
        <v>1344</v>
      </c>
      <c r="D565" s="41">
        <v>2</v>
      </c>
      <c r="E565" s="41" t="s">
        <v>1345</v>
      </c>
      <c r="F565" s="41" t="s">
        <v>1400</v>
      </c>
      <c r="G565" s="41" t="s">
        <v>1412</v>
      </c>
      <c r="H565" s="41" t="s">
        <v>1000</v>
      </c>
      <c r="I565" s="43">
        <v>1216</v>
      </c>
      <c r="J565" s="41">
        <f t="shared" si="16"/>
        <v>7600</v>
      </c>
      <c r="K565" s="41"/>
      <c r="L565" s="41" t="s">
        <v>3958</v>
      </c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>
      <c r="A566" t="s">
        <v>1346</v>
      </c>
      <c r="B566" s="40">
        <v>42760</v>
      </c>
      <c r="C566" s="41" t="s">
        <v>1347</v>
      </c>
      <c r="D566" s="41">
        <v>2</v>
      </c>
      <c r="E566" s="41" t="s">
        <v>1348</v>
      </c>
      <c r="F566" s="41" t="s">
        <v>1400</v>
      </c>
      <c r="G566" s="41" t="s">
        <v>1447</v>
      </c>
      <c r="H566" s="41" t="s">
        <v>1349</v>
      </c>
      <c r="I566" s="43">
        <v>2384</v>
      </c>
      <c r="J566" s="41">
        <f t="shared" si="16"/>
        <v>14900</v>
      </c>
      <c r="K566" s="41"/>
      <c r="L566" s="19" t="s">
        <v>3954</v>
      </c>
      <c r="M566" s="35" t="s">
        <v>3955</v>
      </c>
      <c r="N566" s="19" t="s">
        <v>3956</v>
      </c>
      <c r="O566" s="35" t="s">
        <v>3957</v>
      </c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>
      <c r="A567" t="s">
        <v>1350</v>
      </c>
      <c r="B567" s="40">
        <v>42760</v>
      </c>
      <c r="C567" s="41" t="s">
        <v>1351</v>
      </c>
      <c r="D567" s="41">
        <v>2</v>
      </c>
      <c r="E567" s="41" t="s">
        <v>1352</v>
      </c>
      <c r="F567" s="41" t="s">
        <v>1400</v>
      </c>
      <c r="G567" s="41" t="s">
        <v>1416</v>
      </c>
      <c r="H567" s="41" t="s">
        <v>1019</v>
      </c>
      <c r="I567" s="41">
        <v>56</v>
      </c>
      <c r="J567" s="41">
        <f t="shared" si="16"/>
        <v>350</v>
      </c>
      <c r="K567" s="41"/>
      <c r="L567" s="35" t="s">
        <v>3077</v>
      </c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>
      <c r="A568" t="s">
        <v>1353</v>
      </c>
      <c r="B568" s="40">
        <v>42760</v>
      </c>
      <c r="C568" s="41" t="s">
        <v>1354</v>
      </c>
      <c r="D568" s="41">
        <v>2</v>
      </c>
      <c r="E568" s="41" t="s">
        <v>1355</v>
      </c>
      <c r="F568" s="41" t="s">
        <v>1400</v>
      </c>
      <c r="G568" s="41" t="s">
        <v>1428</v>
      </c>
      <c r="H568" s="41" t="s">
        <v>1120</v>
      </c>
      <c r="I568" s="43">
        <v>1280</v>
      </c>
      <c r="J568" s="41">
        <f t="shared" ref="J568:J578" si="17">+I568/0.16</f>
        <v>8000</v>
      </c>
      <c r="K568" s="41"/>
      <c r="L568" s="19" t="s">
        <v>3078</v>
      </c>
      <c r="M568" s="19" t="s">
        <v>3079</v>
      </c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>
      <c r="A569" t="s">
        <v>1356</v>
      </c>
      <c r="B569" s="40">
        <v>42760</v>
      </c>
      <c r="C569" s="41" t="s">
        <v>1357</v>
      </c>
      <c r="D569" s="41">
        <v>2</v>
      </c>
      <c r="E569" s="41" t="s">
        <v>1358</v>
      </c>
      <c r="F569" s="41" t="s">
        <v>1400</v>
      </c>
      <c r="G569" s="41" t="s">
        <v>1414</v>
      </c>
      <c r="H569" s="41" t="s">
        <v>1008</v>
      </c>
      <c r="I569" s="41">
        <v>162.4</v>
      </c>
      <c r="J569" s="41">
        <f t="shared" si="17"/>
        <v>1015</v>
      </c>
      <c r="K569" s="41"/>
      <c r="L569" s="19" t="s">
        <v>3080</v>
      </c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>
      <c r="A570" t="s">
        <v>1359</v>
      </c>
      <c r="B570" s="40">
        <v>42760</v>
      </c>
      <c r="C570" s="41" t="s">
        <v>1360</v>
      </c>
      <c r="D570" s="41">
        <v>2</v>
      </c>
      <c r="E570" s="41" t="s">
        <v>1361</v>
      </c>
      <c r="F570" s="41" t="s">
        <v>1400</v>
      </c>
      <c r="G570" s="41" t="s">
        <v>1448</v>
      </c>
      <c r="H570" s="41" t="s">
        <v>1362</v>
      </c>
      <c r="I570" s="41">
        <v>409.44</v>
      </c>
      <c r="J570" s="41">
        <f t="shared" si="17"/>
        <v>2559</v>
      </c>
      <c r="K570" s="41"/>
      <c r="L570" s="35" t="s">
        <v>3081</v>
      </c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>
      <c r="A571" t="s">
        <v>1363</v>
      </c>
      <c r="B571" s="40">
        <v>42765</v>
      </c>
      <c r="C571" s="41" t="s">
        <v>1364</v>
      </c>
      <c r="D571" s="41">
        <v>1</v>
      </c>
      <c r="E571" s="41" t="s">
        <v>1365</v>
      </c>
      <c r="F571" s="41" t="s">
        <v>1400</v>
      </c>
      <c r="G571" s="41" t="s">
        <v>1449</v>
      </c>
      <c r="H571" s="41" t="s">
        <v>1366</v>
      </c>
      <c r="I571" s="43">
        <v>20303.45</v>
      </c>
      <c r="J571" s="41">
        <f t="shared" si="17"/>
        <v>126896.5625</v>
      </c>
      <c r="K571" s="41"/>
      <c r="L571" s="35" t="s">
        <v>3082</v>
      </c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>
      <c r="A572" t="s">
        <v>1367</v>
      </c>
      <c r="B572" s="40">
        <v>42765</v>
      </c>
      <c r="C572" s="41" t="s">
        <v>1368</v>
      </c>
      <c r="D572" s="41">
        <v>1</v>
      </c>
      <c r="E572" s="41" t="s">
        <v>1369</v>
      </c>
      <c r="F572" s="41" t="s">
        <v>1400</v>
      </c>
      <c r="G572" s="41" t="s">
        <v>1449</v>
      </c>
      <c r="H572" s="41" t="s">
        <v>1366</v>
      </c>
      <c r="I572" s="43">
        <v>13298.48</v>
      </c>
      <c r="J572" s="41">
        <f t="shared" si="17"/>
        <v>83115.5</v>
      </c>
      <c r="K572" s="41"/>
      <c r="L572" s="35" t="s">
        <v>3083</v>
      </c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s="28" customFormat="1">
      <c r="A573" s="29" t="s">
        <v>2917</v>
      </c>
      <c r="B573" s="40">
        <v>42765</v>
      </c>
      <c r="C573" s="41" t="s">
        <v>2931</v>
      </c>
      <c r="D573" s="41">
        <v>1</v>
      </c>
      <c r="E573" s="41" t="s">
        <v>2932</v>
      </c>
      <c r="F573" s="41" t="s">
        <v>1400</v>
      </c>
      <c r="G573" s="41" t="s">
        <v>2930</v>
      </c>
      <c r="H573" s="41" t="s">
        <v>2562</v>
      </c>
      <c r="I573" s="43">
        <v>7196.55</v>
      </c>
      <c r="J573" s="41">
        <f t="shared" si="17"/>
        <v>44978.4375</v>
      </c>
      <c r="K573" s="41"/>
      <c r="L573" s="35" t="s">
        <v>3621</v>
      </c>
      <c r="M573" s="45">
        <v>0.5</v>
      </c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>
      <c r="A574" t="s">
        <v>1370</v>
      </c>
      <c r="B574" s="40">
        <v>42765</v>
      </c>
      <c r="C574" s="41" t="s">
        <v>1371</v>
      </c>
      <c r="D574" s="41">
        <v>1</v>
      </c>
      <c r="E574" s="41" t="s">
        <v>1372</v>
      </c>
      <c r="F574" s="41" t="s">
        <v>1400</v>
      </c>
      <c r="G574" s="41" t="s">
        <v>1411</v>
      </c>
      <c r="H574" s="41" t="s">
        <v>996</v>
      </c>
      <c r="I574" s="43">
        <v>53852.51</v>
      </c>
      <c r="J574" s="41">
        <f t="shared" si="17"/>
        <v>336578.1875</v>
      </c>
      <c r="K574" s="41"/>
      <c r="L574" s="19" t="s">
        <v>3086</v>
      </c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>
      <c r="A575" t="s">
        <v>1373</v>
      </c>
      <c r="B575" s="40">
        <v>42765</v>
      </c>
      <c r="C575" s="41" t="s">
        <v>1374</v>
      </c>
      <c r="D575" s="41">
        <v>1</v>
      </c>
      <c r="E575" s="41" t="s">
        <v>1375</v>
      </c>
      <c r="F575" s="41" t="s">
        <v>1400</v>
      </c>
      <c r="G575" s="41" t="s">
        <v>1450</v>
      </c>
      <c r="H575" s="41" t="s">
        <v>1279</v>
      </c>
      <c r="I575" s="43">
        <v>10205.280000000001</v>
      </c>
      <c r="J575" s="41">
        <f t="shared" si="17"/>
        <v>63783</v>
      </c>
      <c r="K575" s="41"/>
      <c r="L575" s="35" t="s">
        <v>3085</v>
      </c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>
      <c r="A576" t="s">
        <v>1376</v>
      </c>
      <c r="B576" s="40">
        <v>42766</v>
      </c>
      <c r="C576" s="41" t="s">
        <v>1377</v>
      </c>
      <c r="D576" s="41">
        <v>1</v>
      </c>
      <c r="E576" s="41" t="s">
        <v>1378</v>
      </c>
      <c r="F576" s="41" t="s">
        <v>1400</v>
      </c>
      <c r="G576" s="41" t="s">
        <v>1411</v>
      </c>
      <c r="H576" s="41" t="s">
        <v>996</v>
      </c>
      <c r="I576" s="41">
        <v>58.55</v>
      </c>
      <c r="J576" s="41">
        <f t="shared" si="17"/>
        <v>365.9375</v>
      </c>
      <c r="K576" s="41"/>
      <c r="L576" s="19" t="s">
        <v>3084</v>
      </c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>
      <c r="A577" t="s">
        <v>1382</v>
      </c>
      <c r="B577" s="40">
        <v>42766</v>
      </c>
      <c r="C577" s="41" t="s">
        <v>1383</v>
      </c>
      <c r="D577" s="41">
        <v>1</v>
      </c>
      <c r="E577" s="41" t="s">
        <v>1384</v>
      </c>
      <c r="F577" s="41" t="s">
        <v>1402</v>
      </c>
      <c r="G577" s="41" t="s">
        <v>1451</v>
      </c>
      <c r="H577" s="41" t="s">
        <v>1385</v>
      </c>
      <c r="I577" s="41">
        <v>2385.84</v>
      </c>
      <c r="J577" s="41">
        <f t="shared" si="17"/>
        <v>14911.5</v>
      </c>
      <c r="K577" s="41">
        <v>596.46</v>
      </c>
      <c r="L577" s="35" t="s">
        <v>3087</v>
      </c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>
      <c r="A578" t="s">
        <v>1379</v>
      </c>
      <c r="B578" s="40">
        <v>42766</v>
      </c>
      <c r="C578" s="41" t="s">
        <v>1380</v>
      </c>
      <c r="D578" s="41">
        <v>1</v>
      </c>
      <c r="E578" s="41" t="s">
        <v>1381</v>
      </c>
      <c r="F578" s="41" t="s">
        <v>1402</v>
      </c>
      <c r="G578" s="19" t="s">
        <v>1452</v>
      </c>
      <c r="H578" s="19" t="s">
        <v>1453</v>
      </c>
      <c r="I578" s="43">
        <v>162565.10999999999</v>
      </c>
      <c r="J578" s="41">
        <f t="shared" si="17"/>
        <v>1016031.9374999999</v>
      </c>
      <c r="K578" s="41"/>
      <c r="L578" s="41" t="s">
        <v>3449</v>
      </c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s="1" customFormat="1">
      <c r="A579" s="1" t="s">
        <v>255</v>
      </c>
      <c r="B579" s="40">
        <v>42755</v>
      </c>
      <c r="C579" s="41" t="s">
        <v>256</v>
      </c>
      <c r="D579" s="41"/>
      <c r="E579" s="41"/>
      <c r="F579" s="41"/>
      <c r="G579" s="41" t="s">
        <v>1509</v>
      </c>
      <c r="H579" s="41" t="s">
        <v>1513</v>
      </c>
      <c r="I579" s="41">
        <v>295.7</v>
      </c>
      <c r="J579" s="41">
        <f t="shared" ref="J579:J590" si="18">+I579/0.16</f>
        <v>1848.125</v>
      </c>
      <c r="K579" s="41"/>
      <c r="L579" s="35" t="s">
        <v>3463</v>
      </c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s="1" customFormat="1">
      <c r="A580" s="1" t="s">
        <v>255</v>
      </c>
      <c r="B580" s="40">
        <v>42755</v>
      </c>
      <c r="C580" s="41" t="s">
        <v>256</v>
      </c>
      <c r="D580" s="41"/>
      <c r="E580" s="41"/>
      <c r="F580" s="41"/>
      <c r="G580" s="41" t="s">
        <v>1518</v>
      </c>
      <c r="H580" s="41" t="s">
        <v>1519</v>
      </c>
      <c r="I580" s="41">
        <f>29.52+27.45</f>
        <v>56.97</v>
      </c>
      <c r="J580" s="41">
        <f t="shared" si="18"/>
        <v>356.0625</v>
      </c>
      <c r="K580" s="41"/>
      <c r="L580" s="35" t="s">
        <v>3468</v>
      </c>
      <c r="M580" s="19" t="s">
        <v>3469</v>
      </c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s="1" customFormat="1">
      <c r="A581" s="1" t="s">
        <v>255</v>
      </c>
      <c r="B581" s="40">
        <v>42755</v>
      </c>
      <c r="C581" s="41" t="s">
        <v>256</v>
      </c>
      <c r="D581" s="41"/>
      <c r="E581" s="41"/>
      <c r="F581" s="41"/>
      <c r="G581" s="41" t="s">
        <v>441</v>
      </c>
      <c r="H581" s="41" t="s">
        <v>1517</v>
      </c>
      <c r="I581" s="41">
        <f>6.21+38.62+53.51</f>
        <v>98.34</v>
      </c>
      <c r="J581" s="41">
        <f t="shared" si="18"/>
        <v>614.625</v>
      </c>
      <c r="K581" s="41"/>
      <c r="L581" s="35" t="s">
        <v>3451</v>
      </c>
      <c r="M581" s="35" t="s">
        <v>3452</v>
      </c>
      <c r="N581" s="19" t="s">
        <v>3453</v>
      </c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s="1" customFormat="1">
      <c r="A582" s="1" t="s">
        <v>257</v>
      </c>
      <c r="B582" s="40">
        <v>42755</v>
      </c>
      <c r="C582" s="41" t="s">
        <v>256</v>
      </c>
      <c r="D582" s="41"/>
      <c r="E582" s="41"/>
      <c r="F582" s="41"/>
      <c r="G582" s="41" t="s">
        <v>441</v>
      </c>
      <c r="H582" s="41" t="s">
        <v>1517</v>
      </c>
      <c r="I582" s="41">
        <f>51.45+51.45</f>
        <v>102.9</v>
      </c>
      <c r="J582" s="41">
        <f t="shared" si="18"/>
        <v>643.125</v>
      </c>
      <c r="K582" s="41"/>
      <c r="L582" s="35" t="s">
        <v>3454</v>
      </c>
      <c r="M582" s="35" t="s">
        <v>3455</v>
      </c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s="1" customFormat="1">
      <c r="A583" s="1" t="s">
        <v>535</v>
      </c>
      <c r="B583" s="40">
        <v>42765</v>
      </c>
      <c r="C583" s="41" t="s">
        <v>256</v>
      </c>
      <c r="D583" s="41"/>
      <c r="E583" s="41"/>
      <c r="F583" s="41"/>
      <c r="G583" s="41" t="s">
        <v>1509</v>
      </c>
      <c r="H583" s="41" t="s">
        <v>1513</v>
      </c>
      <c r="I583" s="41">
        <v>246.04</v>
      </c>
      <c r="J583" s="41">
        <f t="shared" si="18"/>
        <v>1537.75</v>
      </c>
      <c r="K583" s="41"/>
      <c r="L583" s="35" t="s">
        <v>3464</v>
      </c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s="1" customFormat="1">
      <c r="A584" s="1" t="s">
        <v>535</v>
      </c>
      <c r="B584" s="40">
        <v>42765</v>
      </c>
      <c r="C584" s="41" t="s">
        <v>256</v>
      </c>
      <c r="D584" s="41"/>
      <c r="E584" s="41"/>
      <c r="F584" s="41"/>
      <c r="G584" s="41" t="s">
        <v>441</v>
      </c>
      <c r="H584" s="41" t="s">
        <v>1517</v>
      </c>
      <c r="I584" s="41">
        <f>48.14+53.52</f>
        <v>101.66</v>
      </c>
      <c r="J584" s="41">
        <f t="shared" si="18"/>
        <v>635.375</v>
      </c>
      <c r="K584" s="41"/>
      <c r="L584" s="35" t="s">
        <v>3456</v>
      </c>
      <c r="M584" s="35" t="s">
        <v>3457</v>
      </c>
      <c r="N584" s="35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s="1" customFormat="1">
      <c r="A585" s="1" t="s">
        <v>535</v>
      </c>
      <c r="B585" s="40">
        <v>42765</v>
      </c>
      <c r="C585" s="41" t="s">
        <v>256</v>
      </c>
      <c r="D585" s="41"/>
      <c r="E585" s="41"/>
      <c r="F585" s="41"/>
      <c r="G585" s="41" t="s">
        <v>1515</v>
      </c>
      <c r="H585" s="41" t="s">
        <v>1516</v>
      </c>
      <c r="I585" s="41">
        <v>35.590000000000003</v>
      </c>
      <c r="J585" s="41">
        <f t="shared" si="18"/>
        <v>222.43750000000003</v>
      </c>
      <c r="K585" s="41"/>
      <c r="L585" s="35" t="s">
        <v>3459</v>
      </c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s="1" customFormat="1">
      <c r="A586" s="1" t="s">
        <v>536</v>
      </c>
      <c r="B586" s="40">
        <v>42765</v>
      </c>
      <c r="C586" s="41" t="s">
        <v>256</v>
      </c>
      <c r="D586" s="41"/>
      <c r="E586" s="41"/>
      <c r="F586" s="41"/>
      <c r="G586" s="41" t="s">
        <v>1503</v>
      </c>
      <c r="H586" s="41" t="s">
        <v>1504</v>
      </c>
      <c r="I586" s="41">
        <v>104.83</v>
      </c>
      <c r="J586" s="41">
        <f t="shared" si="18"/>
        <v>655.1875</v>
      </c>
      <c r="K586" s="41"/>
      <c r="L586" s="35" t="s">
        <v>3460</v>
      </c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s="1" customFormat="1">
      <c r="A587" s="1" t="s">
        <v>536</v>
      </c>
      <c r="B587" s="40">
        <v>42765</v>
      </c>
      <c r="C587" s="41" t="s">
        <v>256</v>
      </c>
      <c r="D587" s="41"/>
      <c r="E587" s="41"/>
      <c r="F587" s="41"/>
      <c r="G587" s="41" t="s">
        <v>1505</v>
      </c>
      <c r="H587" s="41" t="s">
        <v>1506</v>
      </c>
      <c r="I587" s="41">
        <v>23.04</v>
      </c>
      <c r="J587" s="41">
        <f t="shared" si="18"/>
        <v>144</v>
      </c>
      <c r="K587" s="41"/>
      <c r="L587" s="35" t="s">
        <v>3461</v>
      </c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s="1" customFormat="1">
      <c r="A588" s="1" t="s">
        <v>536</v>
      </c>
      <c r="B588" s="40">
        <v>42765</v>
      </c>
      <c r="C588" s="41" t="s">
        <v>256</v>
      </c>
      <c r="D588" s="41"/>
      <c r="E588" s="41"/>
      <c r="F588" s="41"/>
      <c r="G588" s="41" t="s">
        <v>1507</v>
      </c>
      <c r="H588" s="41" t="s">
        <v>1508</v>
      </c>
      <c r="I588" s="41">
        <v>41.38</v>
      </c>
      <c r="J588" s="41">
        <f t="shared" si="18"/>
        <v>258.625</v>
      </c>
      <c r="K588" s="41"/>
      <c r="L588" s="19" t="s">
        <v>3471</v>
      </c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s="1" customFormat="1">
      <c r="A589" s="1" t="s">
        <v>536</v>
      </c>
      <c r="B589" s="40">
        <v>42765</v>
      </c>
      <c r="C589" s="41" t="s">
        <v>256</v>
      </c>
      <c r="D589" s="41"/>
      <c r="E589" s="41"/>
      <c r="F589" s="41"/>
      <c r="G589" s="41" t="s">
        <v>1509</v>
      </c>
      <c r="H589" s="41" t="s">
        <v>1510</v>
      </c>
      <c r="I589" s="41">
        <v>394.27</v>
      </c>
      <c r="J589" s="41">
        <f t="shared" si="18"/>
        <v>2464.1875</v>
      </c>
      <c r="K589" s="41"/>
      <c r="L589" s="35" t="s">
        <v>3465</v>
      </c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s="1" customFormat="1">
      <c r="A590" s="1" t="s">
        <v>536</v>
      </c>
      <c r="B590" s="40">
        <v>42765</v>
      </c>
      <c r="C590" s="41" t="s">
        <v>256</v>
      </c>
      <c r="D590" s="41"/>
      <c r="E590" s="41"/>
      <c r="F590" s="41"/>
      <c r="G590" s="41" t="s">
        <v>1511</v>
      </c>
      <c r="H590" s="41" t="s">
        <v>1512</v>
      </c>
      <c r="I590" s="41">
        <v>47.63</v>
      </c>
      <c r="J590" s="41">
        <f t="shared" si="18"/>
        <v>297.6875</v>
      </c>
      <c r="K590" s="41"/>
      <c r="L590" s="35" t="s">
        <v>3470</v>
      </c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s="1" customFormat="1">
      <c r="A591" s="1" t="s">
        <v>992</v>
      </c>
      <c r="B591" s="40">
        <v>42766</v>
      </c>
      <c r="C591" s="41" t="s">
        <v>256</v>
      </c>
      <c r="D591" s="41"/>
      <c r="E591" s="41"/>
      <c r="F591" s="41"/>
      <c r="G591" s="41" t="s">
        <v>1520</v>
      </c>
      <c r="H591" s="41" t="s">
        <v>1521</v>
      </c>
      <c r="I591" s="41">
        <v>57.6</v>
      </c>
      <c r="J591" s="41">
        <f t="shared" ref="J591:J594" si="19">+I591/0.16</f>
        <v>360</v>
      </c>
      <c r="K591" s="41"/>
      <c r="L591" s="35" t="s">
        <v>3466</v>
      </c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s="1" customFormat="1">
      <c r="A592" s="1" t="s">
        <v>992</v>
      </c>
      <c r="B592" s="40">
        <v>42766</v>
      </c>
      <c r="C592" s="41" t="s">
        <v>256</v>
      </c>
      <c r="D592" s="41"/>
      <c r="E592" s="41"/>
      <c r="F592" s="41"/>
      <c r="G592" s="41" t="s">
        <v>1522</v>
      </c>
      <c r="H592" s="41" t="s">
        <v>1523</v>
      </c>
      <c r="I592" s="41">
        <v>182.62</v>
      </c>
      <c r="J592" s="41">
        <f t="shared" si="19"/>
        <v>1141.375</v>
      </c>
      <c r="K592" s="41"/>
      <c r="L592" s="35" t="s">
        <v>3462</v>
      </c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s="1" customFormat="1">
      <c r="A593" s="1" t="s">
        <v>992</v>
      </c>
      <c r="B593" s="40">
        <v>42766</v>
      </c>
      <c r="C593" s="41" t="s">
        <v>256</v>
      </c>
      <c r="D593" s="41"/>
      <c r="E593" s="41"/>
      <c r="F593" s="41"/>
      <c r="G593" s="41" t="s">
        <v>330</v>
      </c>
      <c r="H593" s="41" t="s">
        <v>1524</v>
      </c>
      <c r="I593" s="41">
        <v>123.29</v>
      </c>
      <c r="J593" s="41">
        <f t="shared" si="19"/>
        <v>770.5625</v>
      </c>
      <c r="K593" s="41"/>
      <c r="L593" s="35" t="s">
        <v>3467</v>
      </c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s="1" customFormat="1">
      <c r="A594" s="1" t="s">
        <v>992</v>
      </c>
      <c r="B594" s="40">
        <v>42766</v>
      </c>
      <c r="C594" s="41" t="s">
        <v>256</v>
      </c>
      <c r="D594" s="41"/>
      <c r="E594" s="41"/>
      <c r="F594" s="41"/>
      <c r="G594" s="41" t="s">
        <v>318</v>
      </c>
      <c r="H594" s="41" t="s">
        <v>1525</v>
      </c>
      <c r="I594" s="41">
        <v>17.93</v>
      </c>
      <c r="J594" s="41">
        <f t="shared" si="19"/>
        <v>112.0625</v>
      </c>
      <c r="K594" s="41"/>
      <c r="L594" s="19" t="s">
        <v>3458</v>
      </c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s="1" customFormat="1">
      <c r="G595" s="7"/>
      <c r="H595" s="14"/>
    </row>
    <row r="596" spans="1:26">
      <c r="G596" s="1"/>
      <c r="I596">
        <f>+SUM(I7:I594)</f>
        <v>8522830.5399999954</v>
      </c>
      <c r="J596" s="1">
        <f>+SUM(J10:J594)</f>
        <v>53250749.0625</v>
      </c>
      <c r="K596" s="1">
        <f>+SUM(K10:K594)</f>
        <v>39987.56</v>
      </c>
    </row>
    <row r="597" spans="1:26">
      <c r="I597">
        <f>9745932.46-1223101.92</f>
        <v>8522830.540000001</v>
      </c>
    </row>
    <row r="598" spans="1:26">
      <c r="I598">
        <f>+I596-I597</f>
        <v>0</v>
      </c>
      <c r="J598" s="1"/>
    </row>
    <row r="600" spans="1:26">
      <c r="B600" s="2"/>
      <c r="C600" s="2"/>
      <c r="D600" s="2"/>
      <c r="E600" s="2"/>
      <c r="F600" s="2"/>
      <c r="G600" s="13" t="s">
        <v>1386</v>
      </c>
      <c r="H600" s="2"/>
      <c r="I600" s="2"/>
      <c r="J600" s="5"/>
      <c r="K600" s="1"/>
    </row>
    <row r="601" spans="1:26">
      <c r="A601" s="1"/>
      <c r="B601" s="2"/>
      <c r="C601" s="2"/>
      <c r="D601" s="2"/>
      <c r="E601" s="2"/>
      <c r="F601" s="2"/>
      <c r="G601" s="13" t="s">
        <v>1403</v>
      </c>
      <c r="H601" s="2"/>
      <c r="I601" s="2"/>
      <c r="J601" s="5"/>
      <c r="K601" s="1"/>
    </row>
    <row r="602" spans="1:26">
      <c r="A602" s="1"/>
      <c r="B602" s="2"/>
      <c r="C602" s="2"/>
      <c r="D602" s="2"/>
      <c r="E602" s="2"/>
      <c r="F602" s="2"/>
      <c r="G602" s="13" t="s">
        <v>0</v>
      </c>
      <c r="H602" s="2"/>
      <c r="I602" s="2"/>
      <c r="J602" s="5"/>
      <c r="K602" s="1"/>
    </row>
    <row r="603" spans="1:26">
      <c r="A603" s="1"/>
      <c r="B603" s="2"/>
      <c r="C603" s="2"/>
      <c r="D603" s="2"/>
      <c r="E603" s="2"/>
      <c r="F603" s="2"/>
      <c r="G603" s="3"/>
      <c r="H603" s="2"/>
      <c r="I603" s="2"/>
      <c r="J603" s="2"/>
      <c r="K603" s="1"/>
    </row>
    <row r="604" spans="1:26">
      <c r="A604" s="1"/>
      <c r="B604" s="2"/>
      <c r="C604" s="2"/>
      <c r="D604" s="2"/>
      <c r="E604" s="2"/>
      <c r="F604" s="2"/>
      <c r="G604" s="6"/>
      <c r="H604" s="4"/>
      <c r="I604" s="4"/>
      <c r="J604" s="4"/>
      <c r="K604" s="1"/>
    </row>
    <row r="605" spans="1:26" ht="17.25" thickBot="1">
      <c r="A605" s="8" t="s">
        <v>1387</v>
      </c>
      <c r="B605" s="8" t="s">
        <v>1388</v>
      </c>
      <c r="C605" s="8" t="s">
        <v>1389</v>
      </c>
      <c r="D605" s="8"/>
      <c r="E605" s="8"/>
      <c r="F605" s="8"/>
      <c r="G605" s="9" t="s">
        <v>1390</v>
      </c>
      <c r="H605" s="10" t="s">
        <v>1391</v>
      </c>
      <c r="I605" s="11" t="s">
        <v>1392</v>
      </c>
      <c r="J605" s="11" t="s">
        <v>1393</v>
      </c>
      <c r="K605" s="12" t="s">
        <v>1394</v>
      </c>
    </row>
  </sheetData>
  <autoFilter ref="A6:P594">
    <filterColumn colId="6"/>
    <sortState ref="A9:P177">
      <sortCondition ref="C6:C591"/>
    </sortState>
  </autoFilter>
  <sortState ref="A1:J624">
    <sortCondition ref="C1:C624"/>
  </sortState>
  <conditionalFormatting sqref="G194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17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0"/>
  <sheetViews>
    <sheetView tabSelected="1" topLeftCell="A555" workbookViewId="0">
      <selection activeCell="C574" sqref="C574"/>
    </sheetView>
  </sheetViews>
  <sheetFormatPr baseColWidth="10" defaultRowHeight="15"/>
  <cols>
    <col min="4" max="4" width="2" bestFit="1" customWidth="1"/>
    <col min="5" max="5" width="1.42578125" customWidth="1"/>
    <col min="6" max="6" width="18.28515625" customWidth="1"/>
    <col min="7" max="7" width="16.7109375" customWidth="1"/>
    <col min="8" max="8" width="40.140625" bestFit="1" customWidth="1"/>
    <col min="9" max="9" width="11.7109375" bestFit="1" customWidth="1"/>
    <col min="10" max="10" width="15.85546875" bestFit="1" customWidth="1"/>
    <col min="11" max="11" width="11.5703125" bestFit="1" customWidth="1"/>
    <col min="12" max="12" width="34.5703125" customWidth="1"/>
    <col min="13" max="13" width="38.5703125" customWidth="1"/>
  </cols>
  <sheetData>
    <row r="1" spans="1:21">
      <c r="A1" s="1"/>
      <c r="B1" s="2"/>
      <c r="C1" s="2"/>
      <c r="D1" s="2"/>
      <c r="E1" s="2"/>
      <c r="F1" s="2"/>
      <c r="G1" s="13" t="s">
        <v>1386</v>
      </c>
      <c r="H1" s="2"/>
      <c r="I1" s="2"/>
      <c r="J1" s="5"/>
    </row>
    <row r="2" spans="1:21">
      <c r="A2" s="1"/>
      <c r="B2" s="2"/>
      <c r="C2" s="2"/>
      <c r="D2" s="2"/>
      <c r="E2" s="2"/>
      <c r="F2" s="2"/>
      <c r="G2" s="13" t="s">
        <v>1530</v>
      </c>
      <c r="H2" s="2"/>
      <c r="I2" s="2"/>
      <c r="J2" s="5"/>
    </row>
    <row r="3" spans="1:21">
      <c r="A3" s="1"/>
      <c r="B3" s="2"/>
      <c r="C3" s="2"/>
      <c r="D3" s="2"/>
      <c r="E3" s="2"/>
      <c r="F3" s="2"/>
      <c r="G3" s="13" t="s">
        <v>0</v>
      </c>
      <c r="H3" s="2"/>
      <c r="I3" s="2"/>
      <c r="J3" s="5"/>
    </row>
    <row r="4" spans="1:21">
      <c r="A4" s="1"/>
      <c r="B4" s="2"/>
      <c r="C4" s="2"/>
      <c r="D4" s="2"/>
      <c r="E4" s="2"/>
      <c r="F4" s="2"/>
      <c r="G4" s="3"/>
      <c r="H4" s="2"/>
      <c r="I4" s="2"/>
      <c r="J4" s="2"/>
    </row>
    <row r="5" spans="1:21">
      <c r="A5" s="1"/>
      <c r="B5" s="2"/>
      <c r="C5" s="2"/>
      <c r="D5" s="2"/>
      <c r="E5" s="2"/>
      <c r="F5" s="2"/>
      <c r="G5" s="6"/>
      <c r="H5" s="4"/>
      <c r="I5" s="4"/>
      <c r="J5" s="4"/>
    </row>
    <row r="6" spans="1:21" ht="17.25" thickBot="1">
      <c r="A6" s="8" t="s">
        <v>1387</v>
      </c>
      <c r="B6" s="8" t="s">
        <v>1388</v>
      </c>
      <c r="C6" s="8" t="s">
        <v>1389</v>
      </c>
      <c r="D6" s="8"/>
      <c r="E6" s="8"/>
      <c r="F6" s="8"/>
      <c r="G6" s="9" t="s">
        <v>1390</v>
      </c>
      <c r="H6" s="10" t="s">
        <v>1391</v>
      </c>
      <c r="I6" s="11" t="s">
        <v>1392</v>
      </c>
      <c r="J6" s="11" t="s">
        <v>1393</v>
      </c>
      <c r="K6" s="11" t="s">
        <v>1394</v>
      </c>
    </row>
    <row r="7" spans="1:21">
      <c r="A7" s="41" t="s">
        <v>1531</v>
      </c>
      <c r="B7" s="40">
        <v>42768</v>
      </c>
      <c r="C7" s="41" t="s">
        <v>1532</v>
      </c>
      <c r="D7" s="41">
        <v>1</v>
      </c>
      <c r="E7" s="41" t="s">
        <v>1533</v>
      </c>
      <c r="F7" s="41" t="s">
        <v>1395</v>
      </c>
      <c r="G7" s="19" t="s">
        <v>1452</v>
      </c>
      <c r="H7" s="19" t="s">
        <v>1453</v>
      </c>
      <c r="I7" s="43">
        <v>48218.59</v>
      </c>
      <c r="J7" s="50">
        <f>+I7/0.16</f>
        <v>301366.1875</v>
      </c>
      <c r="K7" s="41"/>
      <c r="L7" s="41" t="s">
        <v>3449</v>
      </c>
      <c r="M7" s="41"/>
      <c r="N7" s="41"/>
      <c r="O7" s="41"/>
      <c r="P7" s="41"/>
      <c r="Q7" s="41"/>
      <c r="R7" s="41"/>
      <c r="S7" s="41"/>
      <c r="T7" s="41"/>
      <c r="U7" s="41"/>
    </row>
    <row r="8" spans="1:21">
      <c r="A8" s="41" t="s">
        <v>1534</v>
      </c>
      <c r="B8" s="40">
        <v>42770</v>
      </c>
      <c r="C8" s="41" t="s">
        <v>1535</v>
      </c>
      <c r="D8" s="41">
        <v>1</v>
      </c>
      <c r="E8" s="41" t="s">
        <v>1536</v>
      </c>
      <c r="F8" s="41" t="s">
        <v>1395</v>
      </c>
      <c r="G8" s="19" t="s">
        <v>1466</v>
      </c>
      <c r="H8" s="41" t="s">
        <v>1537</v>
      </c>
      <c r="I8" s="43">
        <v>32802.19</v>
      </c>
      <c r="J8" s="50">
        <f t="shared" ref="J8:J71" si="0">+I8/0.16</f>
        <v>205013.6875</v>
      </c>
      <c r="K8" s="41"/>
      <c r="L8" s="35" t="s">
        <v>3855</v>
      </c>
      <c r="M8" s="41"/>
      <c r="N8" s="41"/>
      <c r="O8" s="41"/>
      <c r="P8" s="41"/>
      <c r="Q8" s="41"/>
      <c r="R8" s="41"/>
      <c r="S8" s="41"/>
      <c r="T8" s="41"/>
      <c r="U8" s="41"/>
    </row>
    <row r="9" spans="1:21">
      <c r="A9" s="41" t="s">
        <v>1538</v>
      </c>
      <c r="B9" s="40">
        <v>42770</v>
      </c>
      <c r="C9" s="41" t="s">
        <v>1539</v>
      </c>
      <c r="D9" s="41">
        <v>1</v>
      </c>
      <c r="E9" s="41" t="s">
        <v>1540</v>
      </c>
      <c r="F9" s="41" t="s">
        <v>1395</v>
      </c>
      <c r="G9" s="19" t="s">
        <v>1477</v>
      </c>
      <c r="H9" s="19" t="s">
        <v>1478</v>
      </c>
      <c r="I9" s="43">
        <v>32802.03</v>
      </c>
      <c r="J9" s="50">
        <f t="shared" si="0"/>
        <v>205012.6875</v>
      </c>
      <c r="K9" s="41"/>
      <c r="L9" s="19" t="s">
        <v>3878</v>
      </c>
      <c r="M9" s="41"/>
      <c r="N9" s="41"/>
      <c r="O9" s="41"/>
      <c r="P9" s="41"/>
      <c r="Q9" s="41"/>
      <c r="R9" s="41"/>
      <c r="S9" s="41"/>
      <c r="T9" s="41"/>
      <c r="U9" s="41"/>
    </row>
    <row r="10" spans="1:21">
      <c r="A10" s="41" t="s">
        <v>1541</v>
      </c>
      <c r="B10" s="40">
        <v>42770</v>
      </c>
      <c r="C10" s="41" t="s">
        <v>1542</v>
      </c>
      <c r="D10" s="41">
        <v>1</v>
      </c>
      <c r="E10" s="41" t="s">
        <v>1543</v>
      </c>
      <c r="F10" s="41" t="s">
        <v>1395</v>
      </c>
      <c r="G10" s="19" t="s">
        <v>1477</v>
      </c>
      <c r="H10" s="19" t="s">
        <v>1478</v>
      </c>
      <c r="I10" s="43">
        <v>32482.23</v>
      </c>
      <c r="J10" s="50">
        <f t="shared" si="0"/>
        <v>203013.9375</v>
      </c>
      <c r="K10" s="41"/>
      <c r="L10" s="35" t="s">
        <v>3879</v>
      </c>
      <c r="M10" s="41"/>
      <c r="N10" s="41"/>
      <c r="O10" s="41"/>
      <c r="P10" s="41"/>
      <c r="Q10" s="41"/>
      <c r="R10" s="41"/>
      <c r="S10" s="41"/>
      <c r="T10" s="41"/>
      <c r="U10" s="41"/>
    </row>
    <row r="11" spans="1:21">
      <c r="A11" s="41" t="s">
        <v>1545</v>
      </c>
      <c r="B11" s="40">
        <v>42773</v>
      </c>
      <c r="C11" s="41" t="s">
        <v>1546</v>
      </c>
      <c r="D11" s="41">
        <v>1</v>
      </c>
      <c r="E11" s="41" t="s">
        <v>1547</v>
      </c>
      <c r="F11" s="41" t="s">
        <v>1395</v>
      </c>
      <c r="G11" s="19" t="s">
        <v>1454</v>
      </c>
      <c r="H11" s="41" t="s">
        <v>1548</v>
      </c>
      <c r="I11" s="43">
        <v>28363.46</v>
      </c>
      <c r="J11" s="50">
        <f t="shared" si="0"/>
        <v>177271.625</v>
      </c>
      <c r="K11" s="41"/>
      <c r="L11" s="35" t="s">
        <v>3859</v>
      </c>
      <c r="M11" s="41"/>
      <c r="N11" s="41"/>
      <c r="O11" s="41"/>
      <c r="P11" s="41"/>
      <c r="Q11" s="41"/>
      <c r="R11" s="41"/>
      <c r="S11" s="41"/>
      <c r="T11" s="41"/>
      <c r="U11" s="41"/>
    </row>
    <row r="12" spans="1:21">
      <c r="A12" s="41" t="s">
        <v>1550</v>
      </c>
      <c r="B12" s="40">
        <v>42773</v>
      </c>
      <c r="C12" s="41" t="s">
        <v>1549</v>
      </c>
      <c r="D12" s="41">
        <v>1</v>
      </c>
      <c r="E12" s="41" t="s">
        <v>1551</v>
      </c>
      <c r="F12" s="41" t="s">
        <v>1395</v>
      </c>
      <c r="G12" s="52" t="s">
        <v>2898</v>
      </c>
      <c r="H12" s="41" t="s">
        <v>2855</v>
      </c>
      <c r="I12" s="43">
        <v>29102.880000000001</v>
      </c>
      <c r="J12" s="50">
        <f t="shared" si="0"/>
        <v>181893</v>
      </c>
      <c r="K12" s="41"/>
      <c r="L12" s="35" t="s">
        <v>3870</v>
      </c>
      <c r="M12" s="41"/>
      <c r="N12" s="41"/>
      <c r="O12" s="41"/>
      <c r="P12" s="41"/>
      <c r="Q12" s="41"/>
      <c r="R12" s="41"/>
      <c r="S12" s="41"/>
      <c r="T12" s="41"/>
      <c r="U12" s="41"/>
    </row>
    <row r="13" spans="1:21">
      <c r="A13" s="41" t="s">
        <v>1552</v>
      </c>
      <c r="B13" s="40">
        <v>42773</v>
      </c>
      <c r="C13" s="41" t="s">
        <v>1553</v>
      </c>
      <c r="D13" s="41">
        <v>1</v>
      </c>
      <c r="E13" s="41" t="s">
        <v>1554</v>
      </c>
      <c r="F13" s="41" t="s">
        <v>1395</v>
      </c>
      <c r="G13" s="19" t="s">
        <v>1452</v>
      </c>
      <c r="H13" s="19" t="s">
        <v>1453</v>
      </c>
      <c r="I13" s="43">
        <v>37928.9</v>
      </c>
      <c r="J13" s="50">
        <f t="shared" si="0"/>
        <v>237055.625</v>
      </c>
      <c r="K13" s="41"/>
      <c r="L13" s="41" t="s">
        <v>3449</v>
      </c>
      <c r="M13" s="41"/>
      <c r="N13" s="41"/>
      <c r="O13" s="41"/>
      <c r="P13" s="41"/>
      <c r="Q13" s="41"/>
      <c r="R13" s="41"/>
      <c r="S13" s="41"/>
      <c r="T13" s="41"/>
      <c r="U13" s="41"/>
    </row>
    <row r="14" spans="1:21">
      <c r="A14" s="41" t="s">
        <v>1555</v>
      </c>
      <c r="B14" s="40">
        <v>42773</v>
      </c>
      <c r="C14" s="41" t="s">
        <v>1556</v>
      </c>
      <c r="D14" s="41">
        <v>1</v>
      </c>
      <c r="E14" s="41" t="s">
        <v>1557</v>
      </c>
      <c r="F14" s="41" t="s">
        <v>1395</v>
      </c>
      <c r="G14" s="19" t="s">
        <v>1484</v>
      </c>
      <c r="H14" s="19" t="s">
        <v>2859</v>
      </c>
      <c r="I14" s="43">
        <v>87135.76</v>
      </c>
      <c r="J14" s="50">
        <f t="shared" si="0"/>
        <v>544598.5</v>
      </c>
      <c r="K14" s="41"/>
      <c r="L14" s="35" t="s">
        <v>3881</v>
      </c>
      <c r="M14" s="41"/>
      <c r="N14" s="41"/>
      <c r="O14" s="41"/>
      <c r="P14" s="41"/>
      <c r="Q14" s="41"/>
      <c r="R14" s="41"/>
      <c r="S14" s="41"/>
      <c r="T14" s="41"/>
      <c r="U14" s="41"/>
    </row>
    <row r="15" spans="1:21">
      <c r="A15" s="41" t="s">
        <v>1558</v>
      </c>
      <c r="B15" s="40">
        <v>42774</v>
      </c>
      <c r="C15" s="41" t="s">
        <v>1559</v>
      </c>
      <c r="D15" s="41">
        <v>1</v>
      </c>
      <c r="E15" s="41" t="s">
        <v>1560</v>
      </c>
      <c r="F15" s="41" t="s">
        <v>1395</v>
      </c>
      <c r="G15" s="19" t="s">
        <v>1452</v>
      </c>
      <c r="H15" s="19" t="s">
        <v>1453</v>
      </c>
      <c r="I15" s="43">
        <v>52163.29</v>
      </c>
      <c r="J15" s="50">
        <f t="shared" si="0"/>
        <v>326020.5625</v>
      </c>
      <c r="K15" s="41"/>
      <c r="L15" s="41" t="s">
        <v>3449</v>
      </c>
      <c r="M15" s="41"/>
      <c r="N15" s="41"/>
      <c r="O15" s="41"/>
      <c r="P15" s="41"/>
      <c r="Q15" s="41"/>
      <c r="R15" s="41"/>
      <c r="S15" s="41"/>
      <c r="T15" s="41"/>
      <c r="U15" s="41"/>
    </row>
    <row r="16" spans="1:21">
      <c r="A16" s="41" t="s">
        <v>1561</v>
      </c>
      <c r="B16" s="40">
        <v>42774</v>
      </c>
      <c r="C16" s="41" t="s">
        <v>1562</v>
      </c>
      <c r="D16" s="41">
        <v>1</v>
      </c>
      <c r="E16" s="41" t="s">
        <v>1563</v>
      </c>
      <c r="F16" s="41" t="s">
        <v>1395</v>
      </c>
      <c r="G16" s="19" t="s">
        <v>1452</v>
      </c>
      <c r="H16" s="19" t="s">
        <v>1453</v>
      </c>
      <c r="I16" s="43">
        <v>45386.69</v>
      </c>
      <c r="J16" s="50">
        <f t="shared" si="0"/>
        <v>283666.8125</v>
      </c>
      <c r="K16" s="41"/>
      <c r="L16" s="41" t="s">
        <v>3449</v>
      </c>
      <c r="M16" s="41"/>
      <c r="N16" s="41"/>
      <c r="O16" s="41"/>
      <c r="P16" s="41"/>
      <c r="Q16" s="41"/>
      <c r="R16" s="41"/>
      <c r="S16" s="41"/>
      <c r="T16" s="41"/>
      <c r="U16" s="41"/>
    </row>
    <row r="17" spans="1:21">
      <c r="A17" s="41" t="s">
        <v>1564</v>
      </c>
      <c r="B17" s="40">
        <v>42774</v>
      </c>
      <c r="C17" s="41" t="s">
        <v>1565</v>
      </c>
      <c r="D17" s="41">
        <v>1</v>
      </c>
      <c r="E17" s="41" t="s">
        <v>1566</v>
      </c>
      <c r="F17" s="41" t="s">
        <v>1395</v>
      </c>
      <c r="G17" s="19" t="s">
        <v>1452</v>
      </c>
      <c r="H17" s="19" t="s">
        <v>1453</v>
      </c>
      <c r="I17" s="43">
        <v>28306.58</v>
      </c>
      <c r="J17" s="50">
        <f t="shared" si="0"/>
        <v>176916.125</v>
      </c>
      <c r="K17" s="41"/>
      <c r="L17" s="41" t="s">
        <v>3449</v>
      </c>
      <c r="M17" s="41"/>
      <c r="N17" s="41"/>
      <c r="O17" s="41"/>
      <c r="P17" s="41"/>
      <c r="Q17" s="41"/>
      <c r="R17" s="41"/>
      <c r="S17" s="41"/>
      <c r="T17" s="41"/>
      <c r="U17" s="41"/>
    </row>
    <row r="18" spans="1:21">
      <c r="A18" s="41" t="s">
        <v>1567</v>
      </c>
      <c r="B18" s="40">
        <v>42776</v>
      </c>
      <c r="C18" s="41" t="s">
        <v>1568</v>
      </c>
      <c r="D18" s="41">
        <v>1</v>
      </c>
      <c r="E18" s="41" t="s">
        <v>1569</v>
      </c>
      <c r="F18" s="41" t="s">
        <v>1395</v>
      </c>
      <c r="G18" s="19" t="s">
        <v>1475</v>
      </c>
      <c r="H18" s="41" t="s">
        <v>1570</v>
      </c>
      <c r="I18" s="43">
        <v>58665.03</v>
      </c>
      <c r="J18" s="50">
        <f t="shared" si="0"/>
        <v>366656.4375</v>
      </c>
      <c r="K18" s="41"/>
      <c r="L18" s="19" t="s">
        <v>3875</v>
      </c>
      <c r="M18" s="41"/>
      <c r="N18" s="41"/>
      <c r="O18" s="41"/>
      <c r="P18" s="41"/>
      <c r="Q18" s="41"/>
      <c r="R18" s="41"/>
      <c r="S18" s="41"/>
      <c r="T18" s="41"/>
      <c r="U18" s="41"/>
    </row>
    <row r="19" spans="1:21">
      <c r="A19" s="41" t="s">
        <v>1572</v>
      </c>
      <c r="B19" s="40">
        <v>42776</v>
      </c>
      <c r="C19" s="41" t="s">
        <v>1573</v>
      </c>
      <c r="D19" s="41">
        <v>1</v>
      </c>
      <c r="E19" s="41" t="s">
        <v>1574</v>
      </c>
      <c r="F19" s="41" t="s">
        <v>1395</v>
      </c>
      <c r="G19" s="19" t="s">
        <v>1452</v>
      </c>
      <c r="H19" s="19" t="s">
        <v>1453</v>
      </c>
      <c r="I19" s="43">
        <v>72545.8</v>
      </c>
      <c r="J19" s="50">
        <f t="shared" si="0"/>
        <v>453411.25</v>
      </c>
      <c r="K19" s="41"/>
      <c r="L19" s="41" t="s">
        <v>3449</v>
      </c>
      <c r="M19" s="41"/>
      <c r="N19" s="41"/>
      <c r="O19" s="41"/>
      <c r="P19" s="41"/>
      <c r="Q19" s="41"/>
      <c r="R19" s="41"/>
      <c r="S19" s="41"/>
      <c r="T19" s="41"/>
      <c r="U19" s="41"/>
    </row>
    <row r="20" spans="1:21">
      <c r="A20" s="41" t="s">
        <v>1575</v>
      </c>
      <c r="B20" s="40">
        <v>42776</v>
      </c>
      <c r="C20" s="41" t="s">
        <v>1576</v>
      </c>
      <c r="D20" s="41">
        <v>1</v>
      </c>
      <c r="E20" s="41" t="s">
        <v>1577</v>
      </c>
      <c r="F20" s="41" t="s">
        <v>1395</v>
      </c>
      <c r="G20" s="19" t="s">
        <v>1452</v>
      </c>
      <c r="H20" s="19" t="s">
        <v>1453</v>
      </c>
      <c r="I20" s="43">
        <v>72545.8</v>
      </c>
      <c r="J20" s="50">
        <f t="shared" si="0"/>
        <v>453411.25</v>
      </c>
      <c r="K20" s="41"/>
      <c r="L20" s="41" t="s">
        <v>3449</v>
      </c>
      <c r="M20" s="41"/>
      <c r="N20" s="41"/>
      <c r="O20" s="41"/>
      <c r="P20" s="41"/>
      <c r="Q20" s="41"/>
      <c r="R20" s="41"/>
      <c r="S20" s="41"/>
      <c r="T20" s="41"/>
      <c r="U20" s="41"/>
    </row>
    <row r="21" spans="1:21" s="1" customFormat="1">
      <c r="A21" s="41" t="s">
        <v>1578</v>
      </c>
      <c r="B21" s="40">
        <v>42777</v>
      </c>
      <c r="C21" s="41" t="s">
        <v>256</v>
      </c>
      <c r="D21" s="41">
        <v>1</v>
      </c>
      <c r="E21" s="41" t="s">
        <v>1579</v>
      </c>
      <c r="F21" s="41" t="s">
        <v>1396</v>
      </c>
      <c r="G21" s="41" t="s">
        <v>789</v>
      </c>
      <c r="H21" s="41" t="s">
        <v>2864</v>
      </c>
      <c r="I21" s="41">
        <f>10.21+10.21+10.21+10.21</f>
        <v>40.840000000000003</v>
      </c>
      <c r="J21" s="50">
        <f t="shared" si="0"/>
        <v>255.25000000000003</v>
      </c>
      <c r="K21" s="41"/>
      <c r="L21" s="35" t="s">
        <v>3894</v>
      </c>
      <c r="M21" s="35" t="s">
        <v>3895</v>
      </c>
      <c r="N21" s="35" t="s">
        <v>3896</v>
      </c>
      <c r="O21" s="35" t="s">
        <v>3897</v>
      </c>
      <c r="P21" s="41"/>
      <c r="Q21" s="41"/>
      <c r="R21" s="41"/>
      <c r="S21" s="41"/>
      <c r="T21" s="41"/>
      <c r="U21" s="41"/>
    </row>
    <row r="22" spans="1:21" s="1" customFormat="1">
      <c r="A22" s="41" t="s">
        <v>1578</v>
      </c>
      <c r="B22" s="40">
        <v>42777</v>
      </c>
      <c r="C22" s="41" t="s">
        <v>256</v>
      </c>
      <c r="D22" s="41">
        <v>1</v>
      </c>
      <c r="E22" s="41" t="s">
        <v>1579</v>
      </c>
      <c r="F22" s="41" t="s">
        <v>1396</v>
      </c>
      <c r="G22" s="41" t="s">
        <v>2867</v>
      </c>
      <c r="H22" s="41" t="s">
        <v>2868</v>
      </c>
      <c r="I22" s="41">
        <v>40</v>
      </c>
      <c r="J22" s="50">
        <f t="shared" si="0"/>
        <v>250</v>
      </c>
      <c r="K22" s="41"/>
      <c r="L22" s="19" t="s">
        <v>3915</v>
      </c>
      <c r="M22" s="41"/>
      <c r="N22" s="41"/>
      <c r="O22" s="41"/>
      <c r="P22" s="41"/>
      <c r="Q22" s="41"/>
      <c r="R22" s="41"/>
      <c r="S22" s="41"/>
      <c r="T22" s="41"/>
      <c r="U22" s="41"/>
    </row>
    <row r="23" spans="1:21" s="1" customFormat="1">
      <c r="A23" s="41" t="s">
        <v>1578</v>
      </c>
      <c r="B23" s="40">
        <v>42777</v>
      </c>
      <c r="C23" s="41" t="s">
        <v>256</v>
      </c>
      <c r="D23" s="41">
        <v>1</v>
      </c>
      <c r="E23" s="41" t="s">
        <v>1579</v>
      </c>
      <c r="F23" s="41" t="s">
        <v>1396</v>
      </c>
      <c r="G23" s="41" t="s">
        <v>2869</v>
      </c>
      <c r="H23" s="41" t="s">
        <v>2870</v>
      </c>
      <c r="I23" s="41">
        <v>54.75</v>
      </c>
      <c r="J23" s="50">
        <f t="shared" si="0"/>
        <v>342.1875</v>
      </c>
      <c r="K23" s="41"/>
      <c r="L23" s="35" t="s">
        <v>3920</v>
      </c>
      <c r="M23" s="41"/>
      <c r="N23" s="41"/>
      <c r="O23" s="41"/>
      <c r="P23" s="41"/>
      <c r="Q23" s="41"/>
      <c r="R23" s="41"/>
      <c r="S23" s="41"/>
      <c r="T23" s="41"/>
      <c r="U23" s="41"/>
    </row>
    <row r="24" spans="1:21">
      <c r="A24" s="41" t="s">
        <v>1582</v>
      </c>
      <c r="B24" s="40">
        <v>42777</v>
      </c>
      <c r="C24" s="41" t="s">
        <v>1583</v>
      </c>
      <c r="D24" s="41">
        <v>1</v>
      </c>
      <c r="E24" s="41" t="s">
        <v>1584</v>
      </c>
      <c r="F24" s="41" t="s">
        <v>1395</v>
      </c>
      <c r="G24" s="19" t="s">
        <v>1452</v>
      </c>
      <c r="H24" s="19" t="s">
        <v>1453</v>
      </c>
      <c r="I24" s="43">
        <v>30982.560000000001</v>
      </c>
      <c r="J24" s="50">
        <f t="shared" si="0"/>
        <v>193641</v>
      </c>
      <c r="K24" s="41"/>
      <c r="L24" s="41" t="s">
        <v>3449</v>
      </c>
      <c r="M24" s="41"/>
      <c r="N24" s="41"/>
      <c r="O24" s="41"/>
      <c r="P24" s="41"/>
      <c r="Q24" s="41"/>
      <c r="R24" s="41"/>
      <c r="S24" s="41"/>
      <c r="T24" s="41"/>
      <c r="U24" s="41"/>
    </row>
    <row r="25" spans="1:21" s="1" customFormat="1">
      <c r="A25" s="41" t="s">
        <v>1580</v>
      </c>
      <c r="B25" s="40">
        <v>42777</v>
      </c>
      <c r="C25" s="41" t="s">
        <v>256</v>
      </c>
      <c r="D25" s="41">
        <v>1</v>
      </c>
      <c r="E25" s="41" t="s">
        <v>1581</v>
      </c>
      <c r="F25" s="41" t="s">
        <v>1396</v>
      </c>
      <c r="G25" s="19" t="s">
        <v>441</v>
      </c>
      <c r="H25" s="19" t="s">
        <v>1517</v>
      </c>
      <c r="I25" s="43">
        <f>48.28+53.52</f>
        <v>101.80000000000001</v>
      </c>
      <c r="J25" s="50">
        <f t="shared" si="0"/>
        <v>636.25000000000011</v>
      </c>
      <c r="K25" s="41"/>
      <c r="L25" s="35" t="s">
        <v>3884</v>
      </c>
      <c r="M25" s="19" t="s">
        <v>3885</v>
      </c>
      <c r="N25" s="41"/>
      <c r="O25" s="41"/>
      <c r="P25" s="41"/>
      <c r="Q25" s="41"/>
      <c r="R25" s="41"/>
      <c r="S25" s="41"/>
      <c r="T25" s="41"/>
      <c r="U25" s="41"/>
    </row>
    <row r="26" spans="1:21" s="1" customFormat="1">
      <c r="A26" s="41" t="s">
        <v>1580</v>
      </c>
      <c r="B26" s="40">
        <v>42777</v>
      </c>
      <c r="C26" s="41" t="s">
        <v>256</v>
      </c>
      <c r="D26" s="41">
        <v>1</v>
      </c>
      <c r="E26" s="41" t="s">
        <v>1581</v>
      </c>
      <c r="F26" s="41" t="s">
        <v>1396</v>
      </c>
      <c r="G26" s="19" t="s">
        <v>1518</v>
      </c>
      <c r="H26" s="19" t="s">
        <v>1519</v>
      </c>
      <c r="I26" s="43">
        <v>30.9</v>
      </c>
      <c r="J26" s="50">
        <f t="shared" si="0"/>
        <v>193.125</v>
      </c>
      <c r="K26" s="41"/>
      <c r="L26" s="19" t="s">
        <v>3918</v>
      </c>
      <c r="M26" s="41"/>
      <c r="N26" s="41"/>
      <c r="O26" s="41"/>
      <c r="P26" s="41"/>
      <c r="Q26" s="41"/>
      <c r="R26" s="41"/>
      <c r="S26" s="41"/>
      <c r="T26" s="41"/>
      <c r="U26" s="41"/>
    </row>
    <row r="27" spans="1:21" s="1" customFormat="1">
      <c r="A27" s="41" t="s">
        <v>1580</v>
      </c>
      <c r="B27" s="40">
        <v>42777</v>
      </c>
      <c r="C27" s="41" t="s">
        <v>256</v>
      </c>
      <c r="D27" s="41">
        <v>1</v>
      </c>
      <c r="E27" s="41" t="s">
        <v>1581</v>
      </c>
      <c r="F27" s="41" t="s">
        <v>1396</v>
      </c>
      <c r="G27" s="19" t="s">
        <v>1509</v>
      </c>
      <c r="H27" s="19" t="s">
        <v>1513</v>
      </c>
      <c r="I27" s="43">
        <v>197.143</v>
      </c>
      <c r="J27" s="50">
        <f t="shared" si="0"/>
        <v>1232.14375</v>
      </c>
      <c r="K27" s="41"/>
      <c r="L27" s="19" t="s">
        <v>3905</v>
      </c>
      <c r="M27" s="41"/>
      <c r="N27" s="41"/>
      <c r="O27" s="41"/>
      <c r="P27" s="41"/>
      <c r="Q27" s="41"/>
      <c r="R27" s="41"/>
      <c r="S27" s="41"/>
      <c r="T27" s="41"/>
      <c r="U27" s="41"/>
    </row>
    <row r="28" spans="1:21">
      <c r="A28" s="41" t="s">
        <v>1585</v>
      </c>
      <c r="B28" s="40">
        <v>42777</v>
      </c>
      <c r="C28" s="41" t="s">
        <v>1586</v>
      </c>
      <c r="D28" s="41">
        <v>1</v>
      </c>
      <c r="E28" s="41" t="s">
        <v>1587</v>
      </c>
      <c r="F28" s="41" t="s">
        <v>1395</v>
      </c>
      <c r="G28" s="19" t="s">
        <v>1452</v>
      </c>
      <c r="H28" s="19" t="s">
        <v>1453</v>
      </c>
      <c r="I28" s="43">
        <v>33851.379999999997</v>
      </c>
      <c r="J28" s="50">
        <f t="shared" si="0"/>
        <v>211571.12499999997</v>
      </c>
      <c r="K28" s="41"/>
      <c r="L28" s="41" t="s">
        <v>3449</v>
      </c>
      <c r="M28" s="41"/>
      <c r="N28" s="41"/>
      <c r="O28" s="41"/>
      <c r="P28" s="41"/>
      <c r="Q28" s="41"/>
      <c r="R28" s="41"/>
      <c r="S28" s="41"/>
      <c r="T28" s="41"/>
      <c r="U28" s="41"/>
    </row>
    <row r="29" spans="1:21">
      <c r="A29" s="41" t="s">
        <v>1588</v>
      </c>
      <c r="B29" s="40">
        <v>42779</v>
      </c>
      <c r="C29" s="41" t="s">
        <v>1571</v>
      </c>
      <c r="D29" s="41">
        <v>1</v>
      </c>
      <c r="E29" s="41" t="s">
        <v>1589</v>
      </c>
      <c r="F29" s="41" t="s">
        <v>1395</v>
      </c>
      <c r="G29" s="19" t="s">
        <v>1458</v>
      </c>
      <c r="H29" s="41" t="s">
        <v>1590</v>
      </c>
      <c r="I29" s="43">
        <v>88203.18</v>
      </c>
      <c r="J29" s="50">
        <f t="shared" si="0"/>
        <v>551269.875</v>
      </c>
      <c r="K29" s="41"/>
      <c r="L29" s="19" t="s">
        <v>3865</v>
      </c>
      <c r="M29" s="41"/>
      <c r="N29" s="41"/>
      <c r="O29" s="41"/>
      <c r="P29" s="41"/>
      <c r="Q29" s="41"/>
      <c r="R29" s="41"/>
      <c r="S29" s="41"/>
      <c r="T29" s="41"/>
      <c r="U29" s="41"/>
    </row>
    <row r="30" spans="1:21">
      <c r="A30" s="41" t="s">
        <v>127</v>
      </c>
      <c r="B30" s="40">
        <v>42779</v>
      </c>
      <c r="C30" s="41" t="s">
        <v>1591</v>
      </c>
      <c r="D30" s="41">
        <v>1</v>
      </c>
      <c r="E30" s="41" t="s">
        <v>1592</v>
      </c>
      <c r="F30" s="41" t="s">
        <v>1395</v>
      </c>
      <c r="G30" s="19" t="s">
        <v>1452</v>
      </c>
      <c r="H30" s="19" t="s">
        <v>1453</v>
      </c>
      <c r="I30" s="43">
        <v>45386.69</v>
      </c>
      <c r="J30" s="50">
        <f t="shared" si="0"/>
        <v>283666.8125</v>
      </c>
      <c r="K30" s="41"/>
      <c r="L30" s="41" t="s">
        <v>3449</v>
      </c>
      <c r="M30" s="41"/>
      <c r="N30" s="41"/>
      <c r="O30" s="41"/>
      <c r="P30" s="41"/>
      <c r="Q30" s="41"/>
      <c r="R30" s="41"/>
      <c r="S30" s="41"/>
      <c r="T30" s="41"/>
      <c r="U30" s="41"/>
    </row>
    <row r="31" spans="1:21">
      <c r="A31" s="41" t="s">
        <v>1593</v>
      </c>
      <c r="B31" s="40">
        <v>42779</v>
      </c>
      <c r="C31" s="41" t="s">
        <v>1594</v>
      </c>
      <c r="D31" s="41">
        <v>1</v>
      </c>
      <c r="E31" s="41" t="s">
        <v>1595</v>
      </c>
      <c r="F31" s="41" t="s">
        <v>1395</v>
      </c>
      <c r="G31" s="19" t="s">
        <v>1452</v>
      </c>
      <c r="H31" s="19" t="s">
        <v>1453</v>
      </c>
      <c r="I31" s="43">
        <v>40708.300000000003</v>
      </c>
      <c r="J31" s="50">
        <f t="shared" si="0"/>
        <v>254426.875</v>
      </c>
      <c r="K31" s="41"/>
      <c r="L31" s="41" t="s">
        <v>3449</v>
      </c>
      <c r="M31" s="41"/>
      <c r="N31" s="41"/>
      <c r="O31" s="41"/>
      <c r="P31" s="41"/>
      <c r="Q31" s="41"/>
      <c r="R31" s="41"/>
      <c r="S31" s="41"/>
      <c r="T31" s="41"/>
      <c r="U31" s="41"/>
    </row>
    <row r="32" spans="1:21">
      <c r="A32" s="41" t="s">
        <v>1596</v>
      </c>
      <c r="B32" s="40">
        <v>42779</v>
      </c>
      <c r="C32" s="41" t="s">
        <v>1597</v>
      </c>
      <c r="D32" s="41">
        <v>1</v>
      </c>
      <c r="E32" s="41" t="s">
        <v>1598</v>
      </c>
      <c r="F32" s="41" t="s">
        <v>1395</v>
      </c>
      <c r="G32" s="19" t="s">
        <v>1452</v>
      </c>
      <c r="H32" s="19" t="s">
        <v>1453</v>
      </c>
      <c r="I32" s="43">
        <v>61239.82</v>
      </c>
      <c r="J32" s="50">
        <f t="shared" si="0"/>
        <v>382748.875</v>
      </c>
      <c r="K32" s="41"/>
      <c r="L32" s="41" t="s">
        <v>3449</v>
      </c>
      <c r="M32" s="41"/>
      <c r="N32" s="41"/>
      <c r="O32" s="41"/>
      <c r="P32" s="41"/>
      <c r="Q32" s="41"/>
      <c r="R32" s="41"/>
      <c r="S32" s="41"/>
      <c r="T32" s="41"/>
      <c r="U32" s="41"/>
    </row>
    <row r="33" spans="1:21">
      <c r="A33" s="41" t="s">
        <v>1599</v>
      </c>
      <c r="B33" s="40">
        <v>42779</v>
      </c>
      <c r="C33" s="41" t="s">
        <v>1600</v>
      </c>
      <c r="D33" s="41">
        <v>1</v>
      </c>
      <c r="E33" s="41" t="s">
        <v>1601</v>
      </c>
      <c r="F33" s="41" t="s">
        <v>1395</v>
      </c>
      <c r="G33" s="19" t="s">
        <v>1452</v>
      </c>
      <c r="H33" s="19" t="s">
        <v>1453</v>
      </c>
      <c r="I33" s="43">
        <v>52163.29</v>
      </c>
      <c r="J33" s="50">
        <f t="shared" si="0"/>
        <v>326020.5625</v>
      </c>
      <c r="K33" s="41"/>
      <c r="L33" s="41" t="s">
        <v>3449</v>
      </c>
      <c r="M33" s="41"/>
      <c r="N33" s="41"/>
      <c r="O33" s="41"/>
      <c r="P33" s="41"/>
      <c r="Q33" s="41"/>
      <c r="R33" s="41"/>
      <c r="S33" s="41"/>
      <c r="T33" s="41"/>
      <c r="U33" s="41"/>
    </row>
    <row r="34" spans="1:21">
      <c r="A34" s="41" t="s">
        <v>130</v>
      </c>
      <c r="B34" s="40">
        <v>42779</v>
      </c>
      <c r="C34" s="41" t="s">
        <v>1602</v>
      </c>
      <c r="D34" s="41">
        <v>1</v>
      </c>
      <c r="E34" s="41" t="s">
        <v>1603</v>
      </c>
      <c r="F34" s="41" t="s">
        <v>1395</v>
      </c>
      <c r="G34" s="19" t="s">
        <v>1452</v>
      </c>
      <c r="H34" s="19" t="s">
        <v>1453</v>
      </c>
      <c r="I34" s="43">
        <v>44360.1</v>
      </c>
      <c r="J34" s="50">
        <f t="shared" si="0"/>
        <v>277250.625</v>
      </c>
      <c r="K34" s="41"/>
      <c r="L34" s="41" t="s">
        <v>3449</v>
      </c>
      <c r="M34" s="41"/>
      <c r="N34" s="41"/>
      <c r="O34" s="41"/>
      <c r="P34" s="41"/>
      <c r="Q34" s="41"/>
      <c r="R34" s="41"/>
      <c r="S34" s="41"/>
      <c r="T34" s="41"/>
      <c r="U34" s="41"/>
    </row>
    <row r="35" spans="1:21">
      <c r="A35" s="41" t="s">
        <v>1604</v>
      </c>
      <c r="B35" s="40">
        <v>42780</v>
      </c>
      <c r="C35" s="41" t="s">
        <v>1605</v>
      </c>
      <c r="D35" s="41">
        <v>1</v>
      </c>
      <c r="E35" s="41" t="s">
        <v>1606</v>
      </c>
      <c r="F35" s="41" t="s">
        <v>1395</v>
      </c>
      <c r="G35" s="19" t="s">
        <v>1452</v>
      </c>
      <c r="H35" s="19" t="s">
        <v>1453</v>
      </c>
      <c r="I35" s="43">
        <v>28306.58</v>
      </c>
      <c r="J35" s="50">
        <f t="shared" si="0"/>
        <v>176916.125</v>
      </c>
      <c r="K35" s="41"/>
      <c r="L35" s="41" t="s">
        <v>3449</v>
      </c>
      <c r="M35" s="41"/>
      <c r="N35" s="41"/>
      <c r="O35" s="41"/>
      <c r="P35" s="41"/>
      <c r="Q35" s="41"/>
      <c r="R35" s="41"/>
      <c r="S35" s="41"/>
      <c r="T35" s="41"/>
      <c r="U35" s="41"/>
    </row>
    <row r="36" spans="1:21">
      <c r="A36" s="41" t="s">
        <v>1608</v>
      </c>
      <c r="B36" s="40">
        <v>42780</v>
      </c>
      <c r="C36" s="41" t="s">
        <v>1609</v>
      </c>
      <c r="D36" s="41">
        <v>1</v>
      </c>
      <c r="E36" s="41" t="s">
        <v>1610</v>
      </c>
      <c r="F36" s="41" t="s">
        <v>1395</v>
      </c>
      <c r="G36" s="19" t="s">
        <v>1452</v>
      </c>
      <c r="H36" s="19" t="s">
        <v>1453</v>
      </c>
      <c r="I36" s="43">
        <v>29046</v>
      </c>
      <c r="J36" s="50">
        <f t="shared" si="0"/>
        <v>181537.5</v>
      </c>
      <c r="K36" s="41"/>
      <c r="L36" s="41" t="s">
        <v>3449</v>
      </c>
      <c r="M36" s="41"/>
      <c r="N36" s="41"/>
      <c r="O36" s="41"/>
      <c r="P36" s="41"/>
      <c r="Q36" s="41"/>
      <c r="R36" s="41"/>
      <c r="S36" s="41"/>
      <c r="T36" s="41"/>
      <c r="U36" s="41"/>
    </row>
    <row r="37" spans="1:21">
      <c r="A37" s="41" t="s">
        <v>1611</v>
      </c>
      <c r="B37" s="40">
        <v>42780</v>
      </c>
      <c r="C37" s="41" t="s">
        <v>1612</v>
      </c>
      <c r="D37" s="41">
        <v>1</v>
      </c>
      <c r="E37" s="41" t="s">
        <v>1613</v>
      </c>
      <c r="F37" s="41" t="s">
        <v>1395</v>
      </c>
      <c r="G37" s="19" t="s">
        <v>1452</v>
      </c>
      <c r="H37" s="19" t="s">
        <v>1453</v>
      </c>
      <c r="I37" s="43">
        <v>30982.560000000001</v>
      </c>
      <c r="J37" s="50">
        <f t="shared" si="0"/>
        <v>193641</v>
      </c>
      <c r="K37" s="41"/>
      <c r="L37" s="41" t="s">
        <v>3449</v>
      </c>
      <c r="M37" s="41"/>
      <c r="N37" s="41"/>
      <c r="O37" s="41"/>
      <c r="P37" s="41"/>
      <c r="Q37" s="41"/>
      <c r="R37" s="41"/>
      <c r="S37" s="41"/>
      <c r="T37" s="41"/>
      <c r="U37" s="41"/>
    </row>
    <row r="38" spans="1:21">
      <c r="A38" s="41" t="s">
        <v>1614</v>
      </c>
      <c r="B38" s="40">
        <v>42780</v>
      </c>
      <c r="C38" s="41" t="s">
        <v>1615</v>
      </c>
      <c r="D38" s="41">
        <v>1</v>
      </c>
      <c r="E38" s="41" t="s">
        <v>1616</v>
      </c>
      <c r="F38" s="41" t="s">
        <v>1395</v>
      </c>
      <c r="G38" s="19" t="s">
        <v>1452</v>
      </c>
      <c r="H38" s="19" t="s">
        <v>1453</v>
      </c>
      <c r="I38" s="43">
        <v>44360.1</v>
      </c>
      <c r="J38" s="50">
        <f t="shared" si="0"/>
        <v>277250.625</v>
      </c>
      <c r="K38" s="41"/>
      <c r="L38" s="41" t="s">
        <v>3449</v>
      </c>
      <c r="M38" s="41"/>
      <c r="N38" s="41"/>
      <c r="O38" s="41"/>
      <c r="P38" s="41"/>
      <c r="Q38" s="41"/>
      <c r="R38" s="41"/>
      <c r="S38" s="41"/>
      <c r="T38" s="41"/>
      <c r="U38" s="41"/>
    </row>
    <row r="39" spans="1:21">
      <c r="A39" s="41" t="s">
        <v>1617</v>
      </c>
      <c r="B39" s="40">
        <v>42780</v>
      </c>
      <c r="C39" s="41" t="s">
        <v>1618</v>
      </c>
      <c r="D39" s="41">
        <v>1</v>
      </c>
      <c r="E39" s="41" t="s">
        <v>1619</v>
      </c>
      <c r="F39" s="41" t="s">
        <v>1395</v>
      </c>
      <c r="G39" s="19" t="s">
        <v>1452</v>
      </c>
      <c r="H39" s="19" t="s">
        <v>1453</v>
      </c>
      <c r="I39" s="43">
        <v>53716.44</v>
      </c>
      <c r="J39" s="50">
        <f t="shared" si="0"/>
        <v>335727.75</v>
      </c>
      <c r="K39" s="41"/>
      <c r="L39" s="41" t="s">
        <v>3449</v>
      </c>
      <c r="M39" s="41"/>
      <c r="N39" s="41"/>
      <c r="O39" s="41"/>
      <c r="P39" s="41"/>
      <c r="Q39" s="41"/>
      <c r="R39" s="41"/>
      <c r="S39" s="41"/>
      <c r="T39" s="41"/>
      <c r="U39" s="41"/>
    </row>
    <row r="40" spans="1:21">
      <c r="A40" s="41" t="s">
        <v>1620</v>
      </c>
      <c r="B40" s="40">
        <v>42780</v>
      </c>
      <c r="C40" s="41" t="s">
        <v>1621</v>
      </c>
      <c r="D40" s="41">
        <v>1</v>
      </c>
      <c r="E40" s="41" t="s">
        <v>1622</v>
      </c>
      <c r="F40" s="41" t="s">
        <v>1395</v>
      </c>
      <c r="G40" s="19" t="s">
        <v>1452</v>
      </c>
      <c r="H40" s="19" t="s">
        <v>1453</v>
      </c>
      <c r="I40" s="43">
        <v>52163.29</v>
      </c>
      <c r="J40" s="50">
        <f t="shared" si="0"/>
        <v>326020.5625</v>
      </c>
      <c r="K40" s="41"/>
      <c r="L40" s="41" t="s">
        <v>3449</v>
      </c>
      <c r="M40" s="41"/>
      <c r="N40" s="41"/>
      <c r="O40" s="41"/>
      <c r="P40" s="41"/>
      <c r="Q40" s="41"/>
      <c r="R40" s="41"/>
      <c r="S40" s="41"/>
      <c r="T40" s="41"/>
      <c r="U40" s="41"/>
    </row>
    <row r="41" spans="1:21">
      <c r="A41" s="41" t="s">
        <v>1623</v>
      </c>
      <c r="B41" s="40">
        <v>42780</v>
      </c>
      <c r="C41" s="41" t="s">
        <v>1624</v>
      </c>
      <c r="D41" s="41">
        <v>1</v>
      </c>
      <c r="E41" s="41" t="s">
        <v>1625</v>
      </c>
      <c r="F41" s="41" t="s">
        <v>1395</v>
      </c>
      <c r="G41" s="19" t="s">
        <v>1452</v>
      </c>
      <c r="H41" s="19" t="s">
        <v>1453</v>
      </c>
      <c r="I41" s="43">
        <v>53716.44</v>
      </c>
      <c r="J41" s="50">
        <f t="shared" si="0"/>
        <v>335727.75</v>
      </c>
      <c r="K41" s="41"/>
      <c r="L41" s="41" t="s">
        <v>3449</v>
      </c>
      <c r="M41" s="41"/>
      <c r="N41" s="41"/>
      <c r="O41" s="41"/>
      <c r="P41" s="41"/>
      <c r="Q41" s="41"/>
      <c r="R41" s="41"/>
      <c r="S41" s="41"/>
      <c r="T41" s="41"/>
      <c r="U41" s="41"/>
    </row>
    <row r="42" spans="1:21">
      <c r="A42" s="41" t="s">
        <v>1626</v>
      </c>
      <c r="B42" s="40">
        <v>42780</v>
      </c>
      <c r="C42" s="41" t="s">
        <v>1627</v>
      </c>
      <c r="D42" s="41">
        <v>1</v>
      </c>
      <c r="E42" s="41" t="s">
        <v>1628</v>
      </c>
      <c r="F42" s="41" t="s">
        <v>1395</v>
      </c>
      <c r="G42" s="19" t="s">
        <v>1452</v>
      </c>
      <c r="H42" s="19" t="s">
        <v>1453</v>
      </c>
      <c r="I42" s="43">
        <v>53716.44</v>
      </c>
      <c r="J42" s="50">
        <f t="shared" si="0"/>
        <v>335727.75</v>
      </c>
      <c r="K42" s="41"/>
      <c r="L42" s="41" t="s">
        <v>3449</v>
      </c>
      <c r="M42" s="41"/>
      <c r="N42" s="41"/>
      <c r="O42" s="41"/>
      <c r="P42" s="41"/>
      <c r="Q42" s="41"/>
      <c r="R42" s="41"/>
      <c r="S42" s="41"/>
      <c r="T42" s="41"/>
      <c r="U42" s="41"/>
    </row>
    <row r="43" spans="1:21">
      <c r="A43" s="41" t="s">
        <v>1629</v>
      </c>
      <c r="B43" s="40">
        <v>42780</v>
      </c>
      <c r="C43" s="41" t="s">
        <v>1630</v>
      </c>
      <c r="D43" s="41">
        <v>1</v>
      </c>
      <c r="E43" s="41" t="s">
        <v>1631</v>
      </c>
      <c r="F43" s="41" t="s">
        <v>1395</v>
      </c>
      <c r="G43" s="19" t="s">
        <v>1452</v>
      </c>
      <c r="H43" s="19" t="s">
        <v>1453</v>
      </c>
      <c r="I43" s="43">
        <v>53716.44</v>
      </c>
      <c r="J43" s="50">
        <f t="shared" si="0"/>
        <v>335727.75</v>
      </c>
      <c r="K43" s="41"/>
      <c r="L43" s="41" t="s">
        <v>3449</v>
      </c>
      <c r="M43" s="41"/>
      <c r="N43" s="41"/>
      <c r="O43" s="41"/>
      <c r="P43" s="41"/>
      <c r="Q43" s="41"/>
      <c r="R43" s="41"/>
      <c r="S43" s="41"/>
      <c r="T43" s="41"/>
      <c r="U43" s="41"/>
    </row>
    <row r="44" spans="1:21">
      <c r="A44" s="41" t="s">
        <v>1632</v>
      </c>
      <c r="B44" s="40">
        <v>42780</v>
      </c>
      <c r="C44" s="41" t="s">
        <v>1633</v>
      </c>
      <c r="D44" s="41">
        <v>1</v>
      </c>
      <c r="E44" s="41" t="s">
        <v>1634</v>
      </c>
      <c r="F44" s="41" t="s">
        <v>1395</v>
      </c>
      <c r="G44" s="19" t="s">
        <v>1452</v>
      </c>
      <c r="H44" s="19" t="s">
        <v>1453</v>
      </c>
      <c r="I44" s="43">
        <v>53716.44</v>
      </c>
      <c r="J44" s="50">
        <f t="shared" si="0"/>
        <v>335727.75</v>
      </c>
      <c r="K44" s="41"/>
      <c r="L44" s="41" t="s">
        <v>3449</v>
      </c>
      <c r="M44" s="41"/>
      <c r="N44" s="41"/>
      <c r="O44" s="41"/>
      <c r="P44" s="41"/>
      <c r="Q44" s="41"/>
      <c r="R44" s="41"/>
      <c r="S44" s="41"/>
      <c r="T44" s="41"/>
      <c r="U44" s="41"/>
    </row>
    <row r="45" spans="1:21">
      <c r="A45" s="41" t="s">
        <v>1635</v>
      </c>
      <c r="B45" s="40">
        <v>42780</v>
      </c>
      <c r="C45" s="41" t="s">
        <v>1636</v>
      </c>
      <c r="D45" s="41">
        <v>1</v>
      </c>
      <c r="E45" s="41" t="s">
        <v>1637</v>
      </c>
      <c r="F45" s="41" t="s">
        <v>1395</v>
      </c>
      <c r="G45" s="19" t="s">
        <v>1452</v>
      </c>
      <c r="H45" s="19" t="s">
        <v>1453</v>
      </c>
      <c r="I45" s="43">
        <v>40502.699999999997</v>
      </c>
      <c r="J45" s="50">
        <f t="shared" si="0"/>
        <v>253141.87499999997</v>
      </c>
      <c r="K45" s="41"/>
      <c r="L45" s="41" t="s">
        <v>3449</v>
      </c>
      <c r="M45" s="41"/>
      <c r="N45" s="41"/>
      <c r="O45" s="41"/>
      <c r="P45" s="41"/>
      <c r="Q45" s="41"/>
      <c r="R45" s="41"/>
      <c r="S45" s="41"/>
      <c r="T45" s="41"/>
      <c r="U45" s="41"/>
    </row>
    <row r="46" spans="1:21">
      <c r="A46" s="41" t="s">
        <v>1638</v>
      </c>
      <c r="B46" s="40">
        <v>42780</v>
      </c>
      <c r="C46" s="41" t="s">
        <v>1639</v>
      </c>
      <c r="D46" s="41">
        <v>1</v>
      </c>
      <c r="E46" s="41" t="s">
        <v>1640</v>
      </c>
      <c r="F46" s="41" t="s">
        <v>1395</v>
      </c>
      <c r="G46" s="19" t="s">
        <v>1452</v>
      </c>
      <c r="H46" s="19" t="s">
        <v>1453</v>
      </c>
      <c r="I46" s="43">
        <v>36716.120000000003</v>
      </c>
      <c r="J46" s="50">
        <f t="shared" si="0"/>
        <v>229475.75</v>
      </c>
      <c r="K46" s="41"/>
      <c r="L46" s="41" t="s">
        <v>3449</v>
      </c>
      <c r="M46" s="41"/>
      <c r="N46" s="41"/>
      <c r="O46" s="41"/>
      <c r="P46" s="41"/>
      <c r="Q46" s="41"/>
      <c r="R46" s="41"/>
      <c r="S46" s="41"/>
      <c r="T46" s="41"/>
      <c r="U46" s="41"/>
    </row>
    <row r="47" spans="1:21">
      <c r="A47" s="41" t="s">
        <v>1641</v>
      </c>
      <c r="B47" s="40">
        <v>42780</v>
      </c>
      <c r="C47" s="41" t="s">
        <v>1607</v>
      </c>
      <c r="D47" s="41">
        <v>1</v>
      </c>
      <c r="E47" s="41" t="s">
        <v>1642</v>
      </c>
      <c r="F47" s="41" t="s">
        <v>1395</v>
      </c>
      <c r="G47" s="19" t="s">
        <v>1452</v>
      </c>
      <c r="H47" s="19" t="s">
        <v>1453</v>
      </c>
      <c r="I47" s="43">
        <v>30982.560000000001</v>
      </c>
      <c r="J47" s="50">
        <f t="shared" si="0"/>
        <v>193641</v>
      </c>
      <c r="K47" s="41"/>
      <c r="L47" s="41" t="s">
        <v>3449</v>
      </c>
      <c r="M47" s="41"/>
      <c r="N47" s="41"/>
      <c r="O47" s="41"/>
      <c r="P47" s="41"/>
      <c r="Q47" s="41"/>
      <c r="R47" s="41"/>
      <c r="S47" s="41"/>
      <c r="T47" s="41"/>
      <c r="U47" s="41"/>
    </row>
    <row r="48" spans="1:21">
      <c r="A48" s="41" t="s">
        <v>1643</v>
      </c>
      <c r="B48" s="40">
        <v>42780</v>
      </c>
      <c r="C48" s="41" t="s">
        <v>1644</v>
      </c>
      <c r="D48" s="41">
        <v>1</v>
      </c>
      <c r="E48" s="41" t="s">
        <v>1645</v>
      </c>
      <c r="F48" s="41" t="s">
        <v>1395</v>
      </c>
      <c r="G48" s="19" t="s">
        <v>2853</v>
      </c>
      <c r="H48" s="41" t="s">
        <v>1646</v>
      </c>
      <c r="I48" s="43">
        <v>61296.69</v>
      </c>
      <c r="J48" s="50">
        <f t="shared" si="0"/>
        <v>383104.3125</v>
      </c>
      <c r="K48" s="41"/>
      <c r="L48" s="19" t="s">
        <v>3853</v>
      </c>
      <c r="M48" s="41"/>
      <c r="N48" s="41"/>
      <c r="O48" s="41"/>
      <c r="P48" s="41"/>
      <c r="Q48" s="41"/>
      <c r="R48" s="41"/>
      <c r="S48" s="41"/>
      <c r="T48" s="41"/>
      <c r="U48" s="41"/>
    </row>
    <row r="49" spans="1:21">
      <c r="A49" s="41" t="s">
        <v>1647</v>
      </c>
      <c r="B49" s="40">
        <v>42780</v>
      </c>
      <c r="C49" s="41" t="s">
        <v>1648</v>
      </c>
      <c r="D49" s="41">
        <v>1</v>
      </c>
      <c r="E49" s="41" t="s">
        <v>1649</v>
      </c>
      <c r="F49" s="41" t="s">
        <v>1395</v>
      </c>
      <c r="G49" s="19" t="s">
        <v>1452</v>
      </c>
      <c r="H49" s="19" t="s">
        <v>1453</v>
      </c>
      <c r="I49" s="43">
        <v>40868.300000000003</v>
      </c>
      <c r="J49" s="50">
        <f t="shared" si="0"/>
        <v>255426.875</v>
      </c>
      <c r="K49" s="41"/>
      <c r="L49" s="41" t="s">
        <v>3449</v>
      </c>
      <c r="M49" s="41"/>
      <c r="N49" s="41"/>
      <c r="O49" s="41"/>
      <c r="P49" s="41"/>
      <c r="Q49" s="41"/>
      <c r="R49" s="41"/>
      <c r="S49" s="41"/>
      <c r="T49" s="41"/>
      <c r="U49" s="41"/>
    </row>
    <row r="50" spans="1:21">
      <c r="A50" s="41" t="s">
        <v>1650</v>
      </c>
      <c r="B50" s="40">
        <v>42781</v>
      </c>
      <c r="C50" s="41" t="s">
        <v>1651</v>
      </c>
      <c r="D50" s="41">
        <v>1</v>
      </c>
      <c r="E50" s="41" t="s">
        <v>1652</v>
      </c>
      <c r="F50" s="41" t="s">
        <v>1395</v>
      </c>
      <c r="G50" s="19" t="s">
        <v>2860</v>
      </c>
      <c r="H50" s="19" t="s">
        <v>2861</v>
      </c>
      <c r="I50" s="43">
        <v>32482.2</v>
      </c>
      <c r="J50" s="50">
        <f t="shared" si="0"/>
        <v>203013.75</v>
      </c>
      <c r="K50" s="41"/>
      <c r="L50" s="35" t="s">
        <v>3874</v>
      </c>
      <c r="M50" s="41"/>
      <c r="N50" s="41"/>
      <c r="O50" s="41"/>
      <c r="P50" s="41"/>
      <c r="Q50" s="41"/>
      <c r="R50" s="41"/>
      <c r="S50" s="41"/>
      <c r="T50" s="41"/>
      <c r="U50" s="41"/>
    </row>
    <row r="51" spans="1:21">
      <c r="A51" s="41" t="s">
        <v>1653</v>
      </c>
      <c r="B51" s="40">
        <v>42781</v>
      </c>
      <c r="C51" s="41" t="s">
        <v>1654</v>
      </c>
      <c r="D51" s="41">
        <v>1</v>
      </c>
      <c r="E51" s="41" t="s">
        <v>1655</v>
      </c>
      <c r="F51" s="41" t="s">
        <v>1395</v>
      </c>
      <c r="G51" s="19" t="s">
        <v>2852</v>
      </c>
      <c r="H51" s="19" t="s">
        <v>2854</v>
      </c>
      <c r="I51" s="43">
        <v>47500.43</v>
      </c>
      <c r="J51" s="50">
        <f t="shared" si="0"/>
        <v>296877.6875</v>
      </c>
      <c r="K51" s="41"/>
      <c r="L51" s="35" t="s">
        <v>3856</v>
      </c>
      <c r="M51" s="41"/>
      <c r="N51" s="41"/>
      <c r="O51" s="41"/>
      <c r="P51" s="41"/>
      <c r="Q51" s="41"/>
      <c r="R51" s="41"/>
      <c r="S51" s="41"/>
      <c r="T51" s="41"/>
      <c r="U51" s="41"/>
    </row>
    <row r="52" spans="1:21">
      <c r="A52" s="41" t="s">
        <v>1656</v>
      </c>
      <c r="B52" s="40">
        <v>42781</v>
      </c>
      <c r="C52" s="41" t="s">
        <v>1657</v>
      </c>
      <c r="D52" s="41">
        <v>1</v>
      </c>
      <c r="E52" s="41" t="s">
        <v>1658</v>
      </c>
      <c r="F52" s="41" t="s">
        <v>1395</v>
      </c>
      <c r="G52" s="19" t="s">
        <v>1460</v>
      </c>
      <c r="H52" s="19" t="s">
        <v>2856</v>
      </c>
      <c r="I52" s="43">
        <v>25803.22</v>
      </c>
      <c r="J52" s="50">
        <f t="shared" si="0"/>
        <v>161270.125</v>
      </c>
      <c r="K52" s="41"/>
      <c r="L52" s="35" t="s">
        <v>3872</v>
      </c>
      <c r="M52" s="41"/>
      <c r="N52" s="41"/>
      <c r="O52" s="41"/>
      <c r="P52" s="41"/>
      <c r="Q52" s="41"/>
      <c r="R52" s="41"/>
      <c r="S52" s="41"/>
      <c r="T52" s="41"/>
      <c r="U52" s="41"/>
    </row>
    <row r="53" spans="1:21">
      <c r="A53" s="41" t="s">
        <v>1659</v>
      </c>
      <c r="B53" s="40">
        <v>42781</v>
      </c>
      <c r="C53" s="41" t="s">
        <v>1660</v>
      </c>
      <c r="D53" s="41">
        <v>1</v>
      </c>
      <c r="E53" s="41" t="s">
        <v>1661</v>
      </c>
      <c r="F53" s="41" t="s">
        <v>1395</v>
      </c>
      <c r="G53" s="19" t="s">
        <v>1452</v>
      </c>
      <c r="H53" s="19" t="s">
        <v>1453</v>
      </c>
      <c r="I53" s="43">
        <v>34913.18</v>
      </c>
      <c r="J53" s="50">
        <f t="shared" si="0"/>
        <v>218207.375</v>
      </c>
      <c r="K53" s="41"/>
      <c r="L53" s="41" t="s">
        <v>3449</v>
      </c>
      <c r="M53" s="41"/>
      <c r="N53" s="41"/>
      <c r="O53" s="41"/>
      <c r="P53" s="41"/>
      <c r="Q53" s="41"/>
      <c r="R53" s="41"/>
      <c r="S53" s="41"/>
      <c r="T53" s="41"/>
      <c r="U53" s="41"/>
    </row>
    <row r="54" spans="1:21" s="1" customFormat="1">
      <c r="A54" s="41" t="s">
        <v>2904</v>
      </c>
      <c r="B54" s="40">
        <v>42777</v>
      </c>
      <c r="C54" s="41" t="s">
        <v>256</v>
      </c>
      <c r="D54" s="41"/>
      <c r="E54" s="41"/>
      <c r="F54" s="41"/>
      <c r="G54" s="19" t="s">
        <v>2871</v>
      </c>
      <c r="H54" s="19" t="s">
        <v>2872</v>
      </c>
      <c r="I54" s="43">
        <v>512.83000000000004</v>
      </c>
      <c r="J54" s="50">
        <f t="shared" si="0"/>
        <v>3205.1875</v>
      </c>
      <c r="K54" s="41"/>
      <c r="L54" s="35" t="s">
        <v>3908</v>
      </c>
      <c r="M54" s="41"/>
      <c r="N54" s="41"/>
      <c r="O54" s="41"/>
      <c r="P54" s="41"/>
      <c r="Q54" s="41"/>
      <c r="R54" s="41"/>
      <c r="S54" s="41"/>
      <c r="T54" s="41"/>
      <c r="U54" s="41"/>
    </row>
    <row r="55" spans="1:21">
      <c r="A55" s="41" t="s">
        <v>1667</v>
      </c>
      <c r="B55" s="40">
        <v>42782</v>
      </c>
      <c r="C55" s="41" t="s">
        <v>1662</v>
      </c>
      <c r="D55" s="41">
        <v>1</v>
      </c>
      <c r="E55" s="41" t="s">
        <v>1668</v>
      </c>
      <c r="F55" s="41" t="s">
        <v>1395</v>
      </c>
      <c r="G55" s="19" t="s">
        <v>1452</v>
      </c>
      <c r="H55" s="19" t="s">
        <v>1453</v>
      </c>
      <c r="I55" s="43">
        <v>52163.29</v>
      </c>
      <c r="J55" s="50">
        <f t="shared" si="0"/>
        <v>326020.5625</v>
      </c>
      <c r="K55" s="41"/>
      <c r="L55" s="41" t="s">
        <v>3449</v>
      </c>
      <c r="M55" s="41"/>
      <c r="N55" s="41"/>
      <c r="O55" s="41"/>
      <c r="P55" s="41"/>
      <c r="Q55" s="41"/>
      <c r="R55" s="41"/>
      <c r="S55" s="41"/>
      <c r="T55" s="41"/>
      <c r="U55" s="41"/>
    </row>
    <row r="56" spans="1:21">
      <c r="A56" s="41" t="s">
        <v>1669</v>
      </c>
      <c r="B56" s="40">
        <v>42782</v>
      </c>
      <c r="C56" s="41" t="s">
        <v>1670</v>
      </c>
      <c r="D56" s="41">
        <v>1</v>
      </c>
      <c r="E56" s="41" t="s">
        <v>1671</v>
      </c>
      <c r="F56" s="41" t="s">
        <v>1395</v>
      </c>
      <c r="G56" s="19" t="s">
        <v>1452</v>
      </c>
      <c r="H56" s="19" t="s">
        <v>1453</v>
      </c>
      <c r="I56" s="43">
        <v>40708.300000000003</v>
      </c>
      <c r="J56" s="50">
        <f t="shared" si="0"/>
        <v>254426.875</v>
      </c>
      <c r="K56" s="41"/>
      <c r="L56" s="41" t="s">
        <v>3449</v>
      </c>
      <c r="M56" s="41"/>
      <c r="N56" s="41"/>
      <c r="O56" s="41"/>
      <c r="P56" s="41"/>
      <c r="Q56" s="41"/>
      <c r="R56" s="41"/>
      <c r="S56" s="41"/>
      <c r="T56" s="41"/>
      <c r="U56" s="41"/>
    </row>
    <row r="57" spans="1:21">
      <c r="A57" s="41" t="s">
        <v>1672</v>
      </c>
      <c r="B57" s="40">
        <v>42783</v>
      </c>
      <c r="C57" s="41" t="s">
        <v>1673</v>
      </c>
      <c r="D57" s="41">
        <v>1</v>
      </c>
      <c r="E57" s="41" t="s">
        <v>1674</v>
      </c>
      <c r="F57" s="41" t="s">
        <v>1395</v>
      </c>
      <c r="G57" s="19" t="s">
        <v>1468</v>
      </c>
      <c r="H57" s="19" t="s">
        <v>1469</v>
      </c>
      <c r="I57" s="43">
        <v>78863.990000000005</v>
      </c>
      <c r="J57" s="50">
        <f t="shared" si="0"/>
        <v>492899.9375</v>
      </c>
      <c r="K57" s="41"/>
      <c r="L57" s="35" t="s">
        <v>3869</v>
      </c>
      <c r="M57" s="41"/>
      <c r="N57" s="41"/>
      <c r="O57" s="41"/>
      <c r="P57" s="41"/>
      <c r="Q57" s="41"/>
      <c r="R57" s="41"/>
      <c r="S57" s="41"/>
      <c r="T57" s="41"/>
      <c r="U57" s="41"/>
    </row>
    <row r="58" spans="1:21">
      <c r="A58" s="41" t="s">
        <v>1675</v>
      </c>
      <c r="B58" s="40">
        <v>42783</v>
      </c>
      <c r="C58" s="41" t="s">
        <v>1663</v>
      </c>
      <c r="D58" s="41">
        <v>1</v>
      </c>
      <c r="E58" s="41" t="s">
        <v>1676</v>
      </c>
      <c r="F58" s="41" t="s">
        <v>1395</v>
      </c>
      <c r="G58" s="19" t="s">
        <v>2852</v>
      </c>
      <c r="H58" s="41" t="s">
        <v>1677</v>
      </c>
      <c r="I58" s="43">
        <v>45443.41</v>
      </c>
      <c r="J58" s="50">
        <f t="shared" si="0"/>
        <v>284021.3125</v>
      </c>
      <c r="K58" s="41"/>
      <c r="L58" s="35" t="s">
        <v>3857</v>
      </c>
      <c r="M58" s="41"/>
      <c r="N58" s="41"/>
      <c r="O58" s="41"/>
      <c r="P58" s="41"/>
      <c r="Q58" s="41"/>
      <c r="R58" s="41"/>
      <c r="S58" s="41"/>
      <c r="T58" s="41"/>
      <c r="U58" s="41"/>
    </row>
    <row r="59" spans="1:21">
      <c r="A59" s="41" t="s">
        <v>1678</v>
      </c>
      <c r="B59" s="40">
        <v>42783</v>
      </c>
      <c r="C59" s="41" t="s">
        <v>1679</v>
      </c>
      <c r="D59" s="41">
        <v>1</v>
      </c>
      <c r="E59" s="41" t="s">
        <v>1680</v>
      </c>
      <c r="F59" s="41" t="s">
        <v>1395</v>
      </c>
      <c r="G59" s="19" t="s">
        <v>1475</v>
      </c>
      <c r="H59" s="41" t="s">
        <v>1681</v>
      </c>
      <c r="I59" s="43">
        <v>29313.919999999998</v>
      </c>
      <c r="J59" s="50">
        <f t="shared" si="0"/>
        <v>183211.99999999997</v>
      </c>
      <c r="K59" s="41"/>
      <c r="L59" s="19" t="s">
        <v>3876</v>
      </c>
      <c r="M59" s="41"/>
      <c r="N59" s="41"/>
      <c r="O59" s="41"/>
      <c r="P59" s="41"/>
      <c r="Q59" s="41"/>
      <c r="R59" s="41"/>
      <c r="S59" s="41"/>
      <c r="T59" s="41"/>
      <c r="U59" s="41"/>
    </row>
    <row r="60" spans="1:21">
      <c r="A60" s="41" t="s">
        <v>1682</v>
      </c>
      <c r="B60" s="40">
        <v>42783</v>
      </c>
      <c r="C60" s="41" t="s">
        <v>1683</v>
      </c>
      <c r="D60" s="41">
        <v>1</v>
      </c>
      <c r="E60" s="41" t="s">
        <v>1684</v>
      </c>
      <c r="F60" s="41" t="s">
        <v>1395</v>
      </c>
      <c r="G60" s="19" t="s">
        <v>1458</v>
      </c>
      <c r="H60" s="19" t="s">
        <v>1459</v>
      </c>
      <c r="I60" s="43">
        <v>25803.4</v>
      </c>
      <c r="J60" s="50">
        <f t="shared" si="0"/>
        <v>161271.25</v>
      </c>
      <c r="K60" s="41"/>
      <c r="L60" s="19" t="s">
        <v>3866</v>
      </c>
      <c r="M60" s="41"/>
      <c r="N60" s="41"/>
      <c r="O60" s="41"/>
      <c r="P60" s="41"/>
      <c r="Q60" s="41"/>
      <c r="R60" s="41"/>
      <c r="S60" s="41"/>
      <c r="T60" s="41"/>
      <c r="U60" s="41"/>
    </row>
    <row r="61" spans="1:21">
      <c r="A61" s="41" t="s">
        <v>1685</v>
      </c>
      <c r="B61" s="40">
        <v>42784</v>
      </c>
      <c r="C61" s="41" t="s">
        <v>1686</v>
      </c>
      <c r="D61" s="41">
        <v>1</v>
      </c>
      <c r="E61" s="41" t="s">
        <v>1687</v>
      </c>
      <c r="F61" s="41" t="s">
        <v>1395</v>
      </c>
      <c r="G61" s="19" t="s">
        <v>1458</v>
      </c>
      <c r="H61" s="19" t="s">
        <v>1459</v>
      </c>
      <c r="I61" s="43">
        <v>28363.48</v>
      </c>
      <c r="J61" s="50">
        <f t="shared" si="0"/>
        <v>177271.75</v>
      </c>
      <c r="K61" s="41"/>
      <c r="L61" s="35" t="s">
        <v>3867</v>
      </c>
      <c r="M61" s="41"/>
      <c r="N61" s="41"/>
      <c r="O61" s="41"/>
      <c r="P61" s="41"/>
      <c r="Q61" s="41"/>
      <c r="R61" s="41"/>
      <c r="S61" s="41"/>
      <c r="T61" s="41"/>
      <c r="U61" s="41"/>
    </row>
    <row r="62" spans="1:21">
      <c r="A62" s="41" t="s">
        <v>1688</v>
      </c>
      <c r="B62" s="40">
        <v>42784</v>
      </c>
      <c r="C62" s="41" t="s">
        <v>1689</v>
      </c>
      <c r="D62" s="41">
        <v>1</v>
      </c>
      <c r="E62" s="41" t="s">
        <v>1690</v>
      </c>
      <c r="F62" s="41" t="s">
        <v>1395</v>
      </c>
      <c r="G62" s="19" t="s">
        <v>1452</v>
      </c>
      <c r="H62" s="19" t="s">
        <v>1453</v>
      </c>
      <c r="I62" s="43">
        <v>32829.279999999999</v>
      </c>
      <c r="J62" s="50">
        <f t="shared" si="0"/>
        <v>205183</v>
      </c>
      <c r="K62" s="41"/>
      <c r="L62" s="41" t="s">
        <v>3449</v>
      </c>
      <c r="M62" s="41"/>
      <c r="N62" s="41"/>
      <c r="O62" s="41"/>
      <c r="P62" s="41"/>
      <c r="Q62" s="41"/>
      <c r="R62" s="41"/>
      <c r="S62" s="41"/>
      <c r="T62" s="41"/>
      <c r="U62" s="41"/>
    </row>
    <row r="63" spans="1:21">
      <c r="A63" s="41" t="s">
        <v>1691</v>
      </c>
      <c r="B63" s="40">
        <v>42784</v>
      </c>
      <c r="C63" s="41" t="s">
        <v>1692</v>
      </c>
      <c r="D63" s="41">
        <v>1</v>
      </c>
      <c r="E63" s="41" t="s">
        <v>1693</v>
      </c>
      <c r="F63" s="41" t="s">
        <v>1395</v>
      </c>
      <c r="G63" s="19" t="s">
        <v>1452</v>
      </c>
      <c r="H63" s="19" t="s">
        <v>1453</v>
      </c>
      <c r="I63" s="43">
        <v>42347.040000000001</v>
      </c>
      <c r="J63" s="50">
        <f t="shared" si="0"/>
        <v>264669</v>
      </c>
      <c r="K63" s="41"/>
      <c r="L63" s="41" t="s">
        <v>3449</v>
      </c>
      <c r="M63" s="41"/>
      <c r="N63" s="41"/>
      <c r="O63" s="41"/>
      <c r="P63" s="41"/>
      <c r="Q63" s="41"/>
      <c r="R63" s="41"/>
      <c r="S63" s="41"/>
      <c r="T63" s="41"/>
      <c r="U63" s="41"/>
    </row>
    <row r="64" spans="1:21">
      <c r="A64" s="41" t="s">
        <v>1694</v>
      </c>
      <c r="B64" s="40">
        <v>42784</v>
      </c>
      <c r="C64" s="41" t="s">
        <v>1695</v>
      </c>
      <c r="D64" s="41">
        <v>1</v>
      </c>
      <c r="E64" s="41" t="s">
        <v>1696</v>
      </c>
      <c r="F64" s="41" t="s">
        <v>1395</v>
      </c>
      <c r="G64" s="19" t="s">
        <v>1452</v>
      </c>
      <c r="H64" s="19" t="s">
        <v>1453</v>
      </c>
      <c r="I64" s="43">
        <v>74528.960000000006</v>
      </c>
      <c r="J64" s="50">
        <f t="shared" si="0"/>
        <v>465806.00000000006</v>
      </c>
      <c r="K64" s="41"/>
      <c r="L64" s="41" t="s">
        <v>3449</v>
      </c>
      <c r="M64" s="41"/>
      <c r="N64" s="41"/>
      <c r="O64" s="41"/>
      <c r="P64" s="41"/>
      <c r="Q64" s="41"/>
      <c r="R64" s="41"/>
      <c r="S64" s="41"/>
      <c r="T64" s="41"/>
      <c r="U64" s="41"/>
    </row>
    <row r="65" spans="1:21">
      <c r="A65" s="41" t="s">
        <v>1697</v>
      </c>
      <c r="B65" s="40">
        <v>42784</v>
      </c>
      <c r="C65" s="41" t="s">
        <v>1698</v>
      </c>
      <c r="D65" s="41">
        <v>1</v>
      </c>
      <c r="E65" s="41" t="s">
        <v>1699</v>
      </c>
      <c r="F65" s="41" t="s">
        <v>1395</v>
      </c>
      <c r="G65" s="19" t="s">
        <v>1452</v>
      </c>
      <c r="H65" s="19" t="s">
        <v>1453</v>
      </c>
      <c r="I65" s="43">
        <v>52163.29</v>
      </c>
      <c r="J65" s="50">
        <f t="shared" si="0"/>
        <v>326020.5625</v>
      </c>
      <c r="K65" s="41"/>
      <c r="L65" s="41" t="s">
        <v>3449</v>
      </c>
      <c r="M65" s="41"/>
      <c r="N65" s="41"/>
      <c r="O65" s="41"/>
      <c r="P65" s="41"/>
      <c r="Q65" s="41"/>
      <c r="R65" s="41"/>
      <c r="S65" s="41"/>
      <c r="T65" s="41"/>
      <c r="U65" s="41"/>
    </row>
    <row r="66" spans="1:21">
      <c r="A66" s="41" t="s">
        <v>209</v>
      </c>
      <c r="B66" s="40">
        <v>42786</v>
      </c>
      <c r="C66" s="41" t="s">
        <v>1700</v>
      </c>
      <c r="D66" s="41">
        <v>1</v>
      </c>
      <c r="E66" s="41" t="s">
        <v>1701</v>
      </c>
      <c r="F66" s="41" t="s">
        <v>1395</v>
      </c>
      <c r="G66" s="19" t="s">
        <v>1461</v>
      </c>
      <c r="H66" s="41" t="s">
        <v>1702</v>
      </c>
      <c r="I66" s="43">
        <v>25803.38</v>
      </c>
      <c r="J66" s="50">
        <f t="shared" si="0"/>
        <v>161271.125</v>
      </c>
      <c r="K66" s="41"/>
      <c r="L66" s="35" t="s">
        <v>3873</v>
      </c>
      <c r="M66" s="41"/>
      <c r="N66" s="41"/>
      <c r="O66" s="41"/>
      <c r="P66" s="41"/>
      <c r="Q66" s="41"/>
      <c r="R66" s="41"/>
      <c r="S66" s="41"/>
      <c r="T66" s="41"/>
      <c r="U66" s="41"/>
    </row>
    <row r="67" spans="1:21">
      <c r="A67" s="41" t="s">
        <v>1703</v>
      </c>
      <c r="B67" s="40">
        <v>42787</v>
      </c>
      <c r="C67" s="41" t="s">
        <v>1704</v>
      </c>
      <c r="D67" s="41">
        <v>1</v>
      </c>
      <c r="E67" s="41" t="s">
        <v>1705</v>
      </c>
      <c r="F67" s="41" t="s">
        <v>1395</v>
      </c>
      <c r="G67" s="19" t="s">
        <v>1477</v>
      </c>
      <c r="H67" s="19" t="s">
        <v>1478</v>
      </c>
      <c r="I67" s="43">
        <v>52220.17</v>
      </c>
      <c r="J67" s="50">
        <f t="shared" si="0"/>
        <v>326376.0625</v>
      </c>
      <c r="K67" s="41"/>
      <c r="L67" s="35" t="s">
        <v>3880</v>
      </c>
      <c r="M67" s="41"/>
      <c r="N67" s="41"/>
      <c r="O67" s="41"/>
      <c r="P67" s="41"/>
      <c r="Q67" s="41"/>
      <c r="R67" s="41"/>
      <c r="S67" s="41"/>
      <c r="T67" s="41"/>
      <c r="U67" s="41"/>
    </row>
    <row r="68" spans="1:21">
      <c r="A68" s="41" t="s">
        <v>1706</v>
      </c>
      <c r="B68" s="40">
        <v>42787</v>
      </c>
      <c r="C68" s="41" t="s">
        <v>1707</v>
      </c>
      <c r="D68" s="41">
        <v>1</v>
      </c>
      <c r="E68" s="41" t="s">
        <v>1708</v>
      </c>
      <c r="F68" s="41" t="s">
        <v>1395</v>
      </c>
      <c r="G68" s="19" t="s">
        <v>1452</v>
      </c>
      <c r="H68" s="19" t="s">
        <v>1453</v>
      </c>
      <c r="I68" s="43">
        <v>40868.300000000003</v>
      </c>
      <c r="J68" s="50">
        <f t="shared" si="0"/>
        <v>255426.875</v>
      </c>
      <c r="K68" s="41"/>
      <c r="L68" s="41" t="s">
        <v>3449</v>
      </c>
      <c r="M68" s="41"/>
      <c r="N68" s="41"/>
      <c r="O68" s="41"/>
      <c r="P68" s="41"/>
      <c r="Q68" s="41"/>
      <c r="R68" s="41"/>
      <c r="S68" s="41"/>
      <c r="T68" s="41"/>
      <c r="U68" s="41"/>
    </row>
    <row r="69" spans="1:21">
      <c r="A69" s="41" t="s">
        <v>1710</v>
      </c>
      <c r="B69" s="40">
        <v>42787</v>
      </c>
      <c r="C69" s="41" t="s">
        <v>1709</v>
      </c>
      <c r="D69" s="41">
        <v>1</v>
      </c>
      <c r="E69" s="41" t="s">
        <v>1711</v>
      </c>
      <c r="F69" s="41" t="s">
        <v>1395</v>
      </c>
      <c r="G69" s="19" t="s">
        <v>1472</v>
      </c>
      <c r="H69" s="19" t="s">
        <v>1473</v>
      </c>
      <c r="I69" s="43">
        <v>31039.43</v>
      </c>
      <c r="J69" s="50">
        <f t="shared" si="0"/>
        <v>193996.4375</v>
      </c>
      <c r="K69" s="41"/>
      <c r="L69" s="35" t="s">
        <v>3871</v>
      </c>
      <c r="M69" s="41"/>
      <c r="N69" s="41"/>
      <c r="O69" s="41"/>
      <c r="P69" s="41"/>
      <c r="Q69" s="41"/>
      <c r="R69" s="41"/>
      <c r="S69" s="41"/>
      <c r="T69" s="41"/>
      <c r="U69" s="41"/>
    </row>
    <row r="70" spans="1:21">
      <c r="A70" s="41" t="s">
        <v>1712</v>
      </c>
      <c r="B70" s="40">
        <v>42787</v>
      </c>
      <c r="C70" s="41" t="s">
        <v>1713</v>
      </c>
      <c r="D70" s="41">
        <v>1</v>
      </c>
      <c r="E70" s="41" t="s">
        <v>1714</v>
      </c>
      <c r="F70" s="41" t="s">
        <v>1395</v>
      </c>
      <c r="G70" s="19" t="s">
        <v>1452</v>
      </c>
      <c r="H70" s="19" t="s">
        <v>1453</v>
      </c>
      <c r="I70" s="43">
        <v>43055.21</v>
      </c>
      <c r="J70" s="50">
        <f t="shared" si="0"/>
        <v>269095.0625</v>
      </c>
      <c r="K70" s="41"/>
      <c r="L70" s="41" t="s">
        <v>3449</v>
      </c>
      <c r="M70" s="41"/>
      <c r="N70" s="41"/>
      <c r="O70" s="41"/>
      <c r="P70" s="41"/>
      <c r="Q70" s="41"/>
      <c r="R70" s="41"/>
      <c r="S70" s="41"/>
      <c r="T70" s="41"/>
      <c r="U70" s="41"/>
    </row>
    <row r="71" spans="1:21">
      <c r="A71" s="41" t="s">
        <v>1715</v>
      </c>
      <c r="B71" s="40">
        <v>42787</v>
      </c>
      <c r="C71" s="41" t="s">
        <v>1716</v>
      </c>
      <c r="D71" s="41">
        <v>1</v>
      </c>
      <c r="E71" s="41" t="s">
        <v>1717</v>
      </c>
      <c r="F71" s="41" t="s">
        <v>1395</v>
      </c>
      <c r="G71" s="19" t="s">
        <v>1471</v>
      </c>
      <c r="H71" s="19" t="s">
        <v>1470</v>
      </c>
      <c r="I71" s="43">
        <v>32689.38</v>
      </c>
      <c r="J71" s="50">
        <f t="shared" si="0"/>
        <v>204308.625</v>
      </c>
      <c r="K71" s="41"/>
      <c r="L71" s="19" t="s">
        <v>3868</v>
      </c>
      <c r="M71" s="41"/>
      <c r="N71" s="41"/>
      <c r="O71" s="41"/>
      <c r="P71" s="41"/>
      <c r="Q71" s="41"/>
      <c r="R71" s="41"/>
      <c r="S71" s="41"/>
      <c r="T71" s="41"/>
      <c r="U71" s="41"/>
    </row>
    <row r="72" spans="1:21">
      <c r="A72" s="41" t="s">
        <v>1718</v>
      </c>
      <c r="B72" s="40">
        <v>42787</v>
      </c>
      <c r="C72" s="41" t="s">
        <v>1719</v>
      </c>
      <c r="D72" s="41">
        <v>1</v>
      </c>
      <c r="E72" s="41" t="s">
        <v>1720</v>
      </c>
      <c r="F72" s="41" t="s">
        <v>1395</v>
      </c>
      <c r="G72" s="19" t="s">
        <v>1452</v>
      </c>
      <c r="H72" s="19" t="s">
        <v>1453</v>
      </c>
      <c r="I72" s="43">
        <v>40868.300000000003</v>
      </c>
      <c r="J72" s="50">
        <f t="shared" ref="J72:J135" si="1">+I72/0.16</f>
        <v>255426.875</v>
      </c>
      <c r="K72" s="41"/>
      <c r="L72" s="41" t="s">
        <v>3449</v>
      </c>
      <c r="M72" s="41"/>
      <c r="N72" s="41"/>
      <c r="O72" s="41"/>
      <c r="P72" s="41"/>
      <c r="Q72" s="41"/>
      <c r="R72" s="41"/>
      <c r="S72" s="41"/>
      <c r="T72" s="41"/>
      <c r="U72" s="41"/>
    </row>
    <row r="73" spans="1:21">
      <c r="A73" s="41" t="s">
        <v>1721</v>
      </c>
      <c r="B73" s="40">
        <v>42788</v>
      </c>
      <c r="C73" s="41" t="s">
        <v>1722</v>
      </c>
      <c r="D73" s="41">
        <v>1</v>
      </c>
      <c r="E73" s="41" t="s">
        <v>1723</v>
      </c>
      <c r="F73" s="41" t="s">
        <v>1395</v>
      </c>
      <c r="G73" s="19" t="s">
        <v>1452</v>
      </c>
      <c r="H73" s="19" t="s">
        <v>1453</v>
      </c>
      <c r="I73" s="43">
        <v>38088.9</v>
      </c>
      <c r="J73" s="50">
        <f t="shared" si="1"/>
        <v>238055.625</v>
      </c>
      <c r="K73" s="41"/>
      <c r="L73" s="41" t="s">
        <v>3449</v>
      </c>
      <c r="M73" s="41"/>
      <c r="N73" s="41"/>
      <c r="O73" s="41"/>
      <c r="P73" s="41"/>
      <c r="Q73" s="41"/>
      <c r="R73" s="41"/>
      <c r="S73" s="41"/>
      <c r="T73" s="41"/>
      <c r="U73" s="41"/>
    </row>
    <row r="74" spans="1:21">
      <c r="A74" s="41" t="s">
        <v>1724</v>
      </c>
      <c r="B74" s="40">
        <v>42788</v>
      </c>
      <c r="C74" s="41" t="s">
        <v>1725</v>
      </c>
      <c r="D74" s="41">
        <v>1</v>
      </c>
      <c r="E74" s="41" t="s">
        <v>1726</v>
      </c>
      <c r="F74" s="41" t="s">
        <v>1395</v>
      </c>
      <c r="G74" s="19" t="s">
        <v>1452</v>
      </c>
      <c r="H74" s="19" t="s">
        <v>1453</v>
      </c>
      <c r="I74" s="43">
        <v>33851.379999999997</v>
      </c>
      <c r="J74" s="50">
        <f t="shared" si="1"/>
        <v>211571.12499999997</v>
      </c>
      <c r="K74" s="41"/>
      <c r="L74" s="41" t="s">
        <v>3449</v>
      </c>
      <c r="M74" s="41"/>
      <c r="N74" s="41"/>
      <c r="O74" s="41"/>
      <c r="P74" s="41"/>
      <c r="Q74" s="41"/>
      <c r="R74" s="41"/>
      <c r="S74" s="41"/>
      <c r="T74" s="41"/>
      <c r="U74" s="41"/>
    </row>
    <row r="75" spans="1:21">
      <c r="A75" s="41" t="s">
        <v>1727</v>
      </c>
      <c r="B75" s="40">
        <v>42788</v>
      </c>
      <c r="C75" s="41" t="s">
        <v>1728</v>
      </c>
      <c r="D75" s="41">
        <v>1</v>
      </c>
      <c r="E75" s="41" t="s">
        <v>1729</v>
      </c>
      <c r="F75" s="41" t="s">
        <v>1395</v>
      </c>
      <c r="G75" s="19" t="s">
        <v>1452</v>
      </c>
      <c r="H75" s="19" t="s">
        <v>1453</v>
      </c>
      <c r="I75" s="43">
        <v>33851.379999999997</v>
      </c>
      <c r="J75" s="50">
        <f t="shared" si="1"/>
        <v>211571.12499999997</v>
      </c>
      <c r="K75" s="41"/>
      <c r="L75" s="41" t="s">
        <v>3449</v>
      </c>
      <c r="M75" s="41"/>
      <c r="N75" s="41"/>
      <c r="O75" s="41"/>
      <c r="P75" s="41"/>
      <c r="Q75" s="41"/>
      <c r="R75" s="41"/>
      <c r="S75" s="41"/>
      <c r="T75" s="41"/>
      <c r="U75" s="41"/>
    </row>
    <row r="76" spans="1:21">
      <c r="A76" s="41" t="s">
        <v>1730</v>
      </c>
      <c r="B76" s="40">
        <v>42788</v>
      </c>
      <c r="C76" s="41" t="s">
        <v>1731</v>
      </c>
      <c r="D76" s="41">
        <v>1</v>
      </c>
      <c r="E76" s="41" t="s">
        <v>1732</v>
      </c>
      <c r="F76" s="41" t="s">
        <v>1395</v>
      </c>
      <c r="G76" s="19" t="s">
        <v>1452</v>
      </c>
      <c r="H76" s="19" t="s">
        <v>1453</v>
      </c>
      <c r="I76" s="43">
        <v>32829.279999999999</v>
      </c>
      <c r="J76" s="50">
        <f t="shared" si="1"/>
        <v>205183</v>
      </c>
      <c r="K76" s="41"/>
      <c r="L76" s="41" t="s">
        <v>3449</v>
      </c>
      <c r="M76" s="41"/>
      <c r="N76" s="41"/>
      <c r="O76" s="41"/>
      <c r="P76" s="41"/>
      <c r="Q76" s="41"/>
      <c r="R76" s="41"/>
      <c r="S76" s="41"/>
      <c r="T76" s="41"/>
      <c r="U76" s="41"/>
    </row>
    <row r="77" spans="1:21">
      <c r="A77" s="41" t="s">
        <v>275</v>
      </c>
      <c r="B77" s="40">
        <v>42788</v>
      </c>
      <c r="C77" s="41" t="s">
        <v>1733</v>
      </c>
      <c r="D77" s="41">
        <v>1</v>
      </c>
      <c r="E77" s="41" t="s">
        <v>1734</v>
      </c>
      <c r="F77" s="41" t="s">
        <v>1395</v>
      </c>
      <c r="G77" s="19" t="s">
        <v>1452</v>
      </c>
      <c r="H77" s="19" t="s">
        <v>1453</v>
      </c>
      <c r="I77" s="43">
        <v>53716.44</v>
      </c>
      <c r="J77" s="50">
        <f t="shared" si="1"/>
        <v>335727.75</v>
      </c>
      <c r="K77" s="41"/>
      <c r="L77" s="41" t="s">
        <v>3449</v>
      </c>
      <c r="M77" s="41"/>
      <c r="N77" s="41"/>
      <c r="O77" s="41"/>
      <c r="P77" s="41"/>
      <c r="Q77" s="41"/>
      <c r="R77" s="41"/>
      <c r="S77" s="41"/>
      <c r="T77" s="41"/>
      <c r="U77" s="41"/>
    </row>
    <row r="78" spans="1:21">
      <c r="A78" s="41" t="s">
        <v>278</v>
      </c>
      <c r="B78" s="40">
        <v>42788</v>
      </c>
      <c r="C78" s="41" t="s">
        <v>1735</v>
      </c>
      <c r="D78" s="41">
        <v>1</v>
      </c>
      <c r="E78" s="41" t="s">
        <v>1736</v>
      </c>
      <c r="F78" s="41" t="s">
        <v>1395</v>
      </c>
      <c r="G78" s="19" t="s">
        <v>2857</v>
      </c>
      <c r="H78" s="19" t="s">
        <v>2858</v>
      </c>
      <c r="I78" s="43">
        <v>28363.58</v>
      </c>
      <c r="J78" s="50">
        <f t="shared" si="1"/>
        <v>177272.375</v>
      </c>
      <c r="K78" s="41"/>
      <c r="L78" s="35" t="s">
        <v>3877</v>
      </c>
      <c r="M78" s="41"/>
      <c r="N78" s="41"/>
      <c r="O78" s="41"/>
      <c r="P78" s="41"/>
      <c r="Q78" s="41"/>
      <c r="R78" s="41"/>
      <c r="S78" s="41"/>
      <c r="T78" s="41"/>
      <c r="U78" s="41"/>
    </row>
    <row r="79" spans="1:21">
      <c r="A79" s="41" t="s">
        <v>1737</v>
      </c>
      <c r="B79" s="40">
        <v>42788</v>
      </c>
      <c r="C79" s="41" t="s">
        <v>1738</v>
      </c>
      <c r="D79" s="41">
        <v>1</v>
      </c>
      <c r="E79" s="41" t="s">
        <v>1739</v>
      </c>
      <c r="F79" s="41" t="s">
        <v>1395</v>
      </c>
      <c r="G79" s="19" t="s">
        <v>1452</v>
      </c>
      <c r="H79" s="19" t="s">
        <v>1453</v>
      </c>
      <c r="I79" s="43">
        <v>25746.5</v>
      </c>
      <c r="J79" s="50">
        <f t="shared" si="1"/>
        <v>160915.625</v>
      </c>
      <c r="K79" s="41"/>
      <c r="L79" s="41" t="s">
        <v>3449</v>
      </c>
      <c r="M79" s="41"/>
      <c r="N79" s="41"/>
      <c r="O79" s="41"/>
      <c r="P79" s="41"/>
      <c r="Q79" s="41"/>
      <c r="R79" s="41"/>
      <c r="S79" s="41"/>
      <c r="T79" s="41"/>
      <c r="U79" s="41"/>
    </row>
    <row r="80" spans="1:21" s="1" customFormat="1">
      <c r="A80" s="41" t="s">
        <v>1664</v>
      </c>
      <c r="B80" s="40">
        <v>42781</v>
      </c>
      <c r="C80" s="41" t="s">
        <v>1665</v>
      </c>
      <c r="D80" s="41">
        <v>1</v>
      </c>
      <c r="E80" s="41" t="s">
        <v>1666</v>
      </c>
      <c r="F80" s="41" t="s">
        <v>1396</v>
      </c>
      <c r="G80" s="19" t="s">
        <v>2852</v>
      </c>
      <c r="H80" s="41" t="s">
        <v>2854</v>
      </c>
      <c r="I80" s="43">
        <v>1653.05</v>
      </c>
      <c r="J80" s="50">
        <f t="shared" si="1"/>
        <v>10331.5625</v>
      </c>
      <c r="K80" s="41"/>
      <c r="L80" s="35" t="s">
        <v>3935</v>
      </c>
      <c r="M80" s="41"/>
      <c r="N80" s="41"/>
      <c r="O80" s="41"/>
      <c r="P80" s="41"/>
      <c r="Q80" s="41"/>
      <c r="R80" s="41"/>
      <c r="S80" s="41"/>
      <c r="T80" s="41"/>
      <c r="U80" s="41"/>
    </row>
    <row r="81" spans="1:21" s="1" customFormat="1">
      <c r="A81" s="41" t="s">
        <v>1740</v>
      </c>
      <c r="B81" s="40">
        <v>42789</v>
      </c>
      <c r="C81" s="41" t="s">
        <v>256</v>
      </c>
      <c r="D81" s="41">
        <v>1</v>
      </c>
      <c r="E81" s="41" t="s">
        <v>1741</v>
      </c>
      <c r="F81" s="41" t="s">
        <v>1396</v>
      </c>
      <c r="G81" s="41" t="s">
        <v>441</v>
      </c>
      <c r="H81" s="41" t="s">
        <v>1517</v>
      </c>
      <c r="I81" s="41">
        <v>101.67</v>
      </c>
      <c r="J81" s="50">
        <f t="shared" si="1"/>
        <v>635.4375</v>
      </c>
      <c r="K81" s="41"/>
      <c r="L81" s="35" t="s">
        <v>3886</v>
      </c>
      <c r="M81" s="41"/>
      <c r="N81" s="41"/>
      <c r="O81" s="41"/>
      <c r="P81" s="41"/>
      <c r="Q81" s="41"/>
      <c r="R81" s="41"/>
      <c r="S81" s="41"/>
      <c r="T81" s="41"/>
      <c r="U81" s="41"/>
    </row>
    <row r="82" spans="1:21" s="1" customFormat="1">
      <c r="A82" s="41" t="s">
        <v>1740</v>
      </c>
      <c r="B82" s="40">
        <v>42789</v>
      </c>
      <c r="C82" s="41" t="s">
        <v>256</v>
      </c>
      <c r="D82" s="41">
        <v>1</v>
      </c>
      <c r="E82" s="41" t="s">
        <v>1741</v>
      </c>
      <c r="F82" s="41" t="s">
        <v>1396</v>
      </c>
      <c r="G82" s="41" t="s">
        <v>1509</v>
      </c>
      <c r="H82" s="41" t="s">
        <v>1513</v>
      </c>
      <c r="I82" s="41">
        <v>217.82</v>
      </c>
      <c r="J82" s="50">
        <f t="shared" si="1"/>
        <v>1361.375</v>
      </c>
      <c r="K82" s="41"/>
      <c r="L82" s="19" t="s">
        <v>3906</v>
      </c>
      <c r="M82" s="41"/>
      <c r="N82" s="41"/>
      <c r="O82" s="41"/>
      <c r="P82" s="41"/>
      <c r="Q82" s="41"/>
      <c r="R82" s="41"/>
      <c r="S82" s="41"/>
      <c r="T82" s="41"/>
      <c r="U82" s="41"/>
    </row>
    <row r="83" spans="1:21" s="1" customFormat="1">
      <c r="A83" s="41" t="s">
        <v>1740</v>
      </c>
      <c r="B83" s="40">
        <v>42789</v>
      </c>
      <c r="C83" s="41" t="s">
        <v>256</v>
      </c>
      <c r="D83" s="41">
        <v>1</v>
      </c>
      <c r="E83" s="41" t="s">
        <v>1741</v>
      </c>
      <c r="F83" s="41" t="s">
        <v>1396</v>
      </c>
      <c r="G83" s="41" t="s">
        <v>1515</v>
      </c>
      <c r="H83" s="41" t="s">
        <v>1516</v>
      </c>
      <c r="I83" s="41">
        <v>30.19</v>
      </c>
      <c r="J83" s="50">
        <f t="shared" si="1"/>
        <v>188.6875</v>
      </c>
      <c r="K83" s="41"/>
      <c r="L83" s="35" t="s">
        <v>3889</v>
      </c>
      <c r="M83" s="41"/>
      <c r="N83" s="41"/>
      <c r="O83" s="41"/>
      <c r="P83" s="41"/>
      <c r="Q83" s="41"/>
      <c r="R83" s="41"/>
      <c r="S83" s="41"/>
      <c r="T83" s="41"/>
      <c r="U83" s="41"/>
    </row>
    <row r="84" spans="1:21">
      <c r="A84" s="41" t="s">
        <v>1745</v>
      </c>
      <c r="B84" s="40">
        <v>42789</v>
      </c>
      <c r="C84" s="41" t="s">
        <v>1746</v>
      </c>
      <c r="D84" s="41">
        <v>1</v>
      </c>
      <c r="E84" s="41" t="s">
        <v>1747</v>
      </c>
      <c r="F84" s="41" t="s">
        <v>1395</v>
      </c>
      <c r="G84" s="19" t="s">
        <v>1452</v>
      </c>
      <c r="H84" s="19" t="s">
        <v>1453</v>
      </c>
      <c r="I84" s="43">
        <v>42032.43</v>
      </c>
      <c r="J84" s="50">
        <f t="shared" si="1"/>
        <v>262702.6875</v>
      </c>
      <c r="K84" s="41"/>
      <c r="L84" s="41" t="s">
        <v>3449</v>
      </c>
      <c r="M84" s="41"/>
      <c r="N84" s="41"/>
      <c r="O84" s="41"/>
      <c r="P84" s="41"/>
      <c r="Q84" s="41"/>
      <c r="R84" s="41"/>
      <c r="S84" s="41"/>
      <c r="T84" s="41"/>
      <c r="U84" s="41"/>
    </row>
    <row r="85" spans="1:21">
      <c r="A85" s="41" t="s">
        <v>1748</v>
      </c>
      <c r="B85" s="40">
        <v>42789</v>
      </c>
      <c r="C85" s="41" t="s">
        <v>1749</v>
      </c>
      <c r="D85" s="41">
        <v>1</v>
      </c>
      <c r="E85" s="41" t="s">
        <v>1750</v>
      </c>
      <c r="F85" s="41" t="s">
        <v>1395</v>
      </c>
      <c r="G85" s="19" t="s">
        <v>1452</v>
      </c>
      <c r="H85" s="19" t="s">
        <v>1453</v>
      </c>
      <c r="I85" s="43">
        <v>46259.64</v>
      </c>
      <c r="J85" s="50">
        <f t="shared" si="1"/>
        <v>289122.75</v>
      </c>
      <c r="K85" s="41"/>
      <c r="L85" s="41" t="s">
        <v>3449</v>
      </c>
      <c r="M85" s="41"/>
      <c r="N85" s="41"/>
      <c r="O85" s="41"/>
      <c r="P85" s="41"/>
      <c r="Q85" s="41"/>
      <c r="R85" s="41"/>
      <c r="S85" s="41"/>
      <c r="T85" s="41"/>
      <c r="U85" s="41"/>
    </row>
    <row r="86" spans="1:21">
      <c r="A86" s="41" t="s">
        <v>1751</v>
      </c>
      <c r="B86" s="40">
        <v>42789</v>
      </c>
      <c r="C86" s="41" t="s">
        <v>1752</v>
      </c>
      <c r="D86" s="41">
        <v>1</v>
      </c>
      <c r="E86" s="41" t="s">
        <v>1753</v>
      </c>
      <c r="F86" s="41" t="s">
        <v>1395</v>
      </c>
      <c r="G86" s="19" t="s">
        <v>1452</v>
      </c>
      <c r="H86" s="19" t="s">
        <v>1453</v>
      </c>
      <c r="I86" s="43">
        <v>48538.59</v>
      </c>
      <c r="J86" s="50">
        <f t="shared" si="1"/>
        <v>303366.1875</v>
      </c>
      <c r="K86" s="41"/>
      <c r="L86" s="41" t="s">
        <v>3449</v>
      </c>
      <c r="M86" s="41"/>
      <c r="N86" s="41"/>
      <c r="O86" s="41"/>
      <c r="P86" s="41"/>
      <c r="Q86" s="41"/>
      <c r="R86" s="41"/>
      <c r="S86" s="41"/>
      <c r="T86" s="41"/>
      <c r="U86" s="41"/>
    </row>
    <row r="87" spans="1:21">
      <c r="A87" s="41" t="s">
        <v>1754</v>
      </c>
      <c r="B87" s="40">
        <v>42789</v>
      </c>
      <c r="C87" s="41" t="s">
        <v>1755</v>
      </c>
      <c r="D87" s="41">
        <v>1</v>
      </c>
      <c r="E87" s="41" t="s">
        <v>1756</v>
      </c>
      <c r="F87" s="41" t="s">
        <v>1395</v>
      </c>
      <c r="G87" s="19" t="s">
        <v>1452</v>
      </c>
      <c r="H87" s="19" t="s">
        <v>1453</v>
      </c>
      <c r="I87" s="43">
        <v>57053.37</v>
      </c>
      <c r="J87" s="50">
        <f t="shared" si="1"/>
        <v>356583.5625</v>
      </c>
      <c r="K87" s="41"/>
      <c r="L87" s="41" t="s">
        <v>3449</v>
      </c>
      <c r="M87" s="41"/>
      <c r="N87" s="41"/>
      <c r="O87" s="41"/>
      <c r="P87" s="41"/>
      <c r="Q87" s="41"/>
      <c r="R87" s="41"/>
      <c r="S87" s="41"/>
      <c r="T87" s="41"/>
      <c r="U87" s="41"/>
    </row>
    <row r="88" spans="1:21">
      <c r="A88" s="41" t="s">
        <v>1757</v>
      </c>
      <c r="B88" s="40">
        <v>42789</v>
      </c>
      <c r="C88" s="41" t="s">
        <v>1758</v>
      </c>
      <c r="D88" s="41">
        <v>1</v>
      </c>
      <c r="E88" s="41" t="s">
        <v>1759</v>
      </c>
      <c r="F88" s="41" t="s">
        <v>1395</v>
      </c>
      <c r="G88" s="19" t="s">
        <v>1452</v>
      </c>
      <c r="H88" s="19" t="s">
        <v>1453</v>
      </c>
      <c r="I88" s="43">
        <v>34913.18</v>
      </c>
      <c r="J88" s="50">
        <f t="shared" si="1"/>
        <v>218207.375</v>
      </c>
      <c r="K88" s="41"/>
      <c r="L88" s="41" t="s">
        <v>3449</v>
      </c>
      <c r="M88" s="41"/>
      <c r="N88" s="41"/>
      <c r="O88" s="41"/>
      <c r="P88" s="41"/>
      <c r="Q88" s="41"/>
      <c r="R88" s="41"/>
      <c r="S88" s="41"/>
      <c r="T88" s="41"/>
      <c r="U88" s="41"/>
    </row>
    <row r="89" spans="1:21">
      <c r="A89" s="41" t="s">
        <v>1760</v>
      </c>
      <c r="B89" s="40">
        <v>42790</v>
      </c>
      <c r="C89" s="41" t="s">
        <v>1761</v>
      </c>
      <c r="D89" s="41">
        <v>1</v>
      </c>
      <c r="E89" s="41" t="s">
        <v>1762</v>
      </c>
      <c r="F89" s="41" t="s">
        <v>1396</v>
      </c>
      <c r="G89" s="41" t="s">
        <v>1763</v>
      </c>
      <c r="H89" s="19" t="s">
        <v>2863</v>
      </c>
      <c r="I89" s="41">
        <v>29.52</v>
      </c>
      <c r="J89" s="50">
        <f t="shared" si="1"/>
        <v>184.5</v>
      </c>
      <c r="K89" s="41"/>
      <c r="L89" s="19" t="s">
        <v>3839</v>
      </c>
      <c r="M89" s="41"/>
      <c r="N89" s="41"/>
      <c r="O89" s="41"/>
      <c r="P89" s="41"/>
      <c r="Q89" s="41"/>
      <c r="R89" s="41"/>
      <c r="S89" s="41"/>
      <c r="T89" s="41"/>
      <c r="U89" s="41"/>
    </row>
    <row r="90" spans="1:21">
      <c r="A90" s="41" t="s">
        <v>1764</v>
      </c>
      <c r="B90" s="40">
        <v>42790</v>
      </c>
      <c r="C90" s="41" t="s">
        <v>1765</v>
      </c>
      <c r="D90" s="41">
        <v>1</v>
      </c>
      <c r="E90" s="41" t="s">
        <v>1766</v>
      </c>
      <c r="F90" s="41" t="s">
        <v>1396</v>
      </c>
      <c r="G90" s="41" t="s">
        <v>1763</v>
      </c>
      <c r="H90" s="19" t="s">
        <v>2863</v>
      </c>
      <c r="I90" s="41">
        <v>32.409999999999997</v>
      </c>
      <c r="J90" s="50">
        <f t="shared" si="1"/>
        <v>202.56249999999997</v>
      </c>
      <c r="K90" s="41"/>
      <c r="L90" s="19" t="s">
        <v>3840</v>
      </c>
      <c r="M90" s="41"/>
      <c r="N90" s="41"/>
      <c r="O90" s="41"/>
      <c r="P90" s="41"/>
      <c r="Q90" s="41"/>
      <c r="R90" s="41"/>
      <c r="S90" s="41"/>
      <c r="T90" s="41"/>
      <c r="U90" s="41"/>
    </row>
    <row r="91" spans="1:21">
      <c r="A91" s="41" t="s">
        <v>1767</v>
      </c>
      <c r="B91" s="40">
        <v>42790</v>
      </c>
      <c r="C91" s="41" t="s">
        <v>1768</v>
      </c>
      <c r="D91" s="41">
        <v>1</v>
      </c>
      <c r="E91" s="41" t="s">
        <v>1769</v>
      </c>
      <c r="F91" s="41" t="s">
        <v>1396</v>
      </c>
      <c r="G91" s="41" t="s">
        <v>1763</v>
      </c>
      <c r="H91" s="19" t="s">
        <v>2863</v>
      </c>
      <c r="I91" s="41">
        <v>133.79</v>
      </c>
      <c r="J91" s="50">
        <f t="shared" si="1"/>
        <v>836.18749999999989</v>
      </c>
      <c r="K91" s="41"/>
      <c r="L91" s="35" t="s">
        <v>3841</v>
      </c>
      <c r="M91" s="41"/>
      <c r="N91" s="41"/>
      <c r="O91" s="41"/>
      <c r="P91" s="41"/>
      <c r="Q91" s="41"/>
      <c r="R91" s="41"/>
      <c r="S91" s="41"/>
      <c r="T91" s="41"/>
      <c r="U91" s="41"/>
    </row>
    <row r="92" spans="1:21">
      <c r="A92" s="41" t="s">
        <v>1770</v>
      </c>
      <c r="B92" s="40">
        <v>42790</v>
      </c>
      <c r="C92" s="41" t="s">
        <v>1771</v>
      </c>
      <c r="D92" s="41">
        <v>1</v>
      </c>
      <c r="E92" s="41" t="s">
        <v>1772</v>
      </c>
      <c r="F92" s="41" t="s">
        <v>1396</v>
      </c>
      <c r="G92" s="19" t="s">
        <v>302</v>
      </c>
      <c r="H92" s="19" t="s">
        <v>3189</v>
      </c>
      <c r="I92" s="41">
        <v>40</v>
      </c>
      <c r="J92" s="50">
        <f t="shared" si="1"/>
        <v>250</v>
      </c>
      <c r="K92" s="41"/>
      <c r="L92" s="19" t="s">
        <v>3848</v>
      </c>
      <c r="M92" s="41"/>
      <c r="N92" s="41"/>
      <c r="O92" s="41"/>
      <c r="P92" s="41"/>
      <c r="Q92" s="41"/>
      <c r="R92" s="41"/>
      <c r="S92" s="41"/>
      <c r="T92" s="41"/>
      <c r="U92" s="41"/>
    </row>
    <row r="93" spans="1:21">
      <c r="A93" s="41" t="s">
        <v>1773</v>
      </c>
      <c r="B93" s="40">
        <v>42790</v>
      </c>
      <c r="C93" s="41" t="s">
        <v>1774</v>
      </c>
      <c r="D93" s="41">
        <v>1</v>
      </c>
      <c r="E93" s="41" t="s">
        <v>1775</v>
      </c>
      <c r="F93" s="41" t="s">
        <v>1396</v>
      </c>
      <c r="G93" s="41" t="s">
        <v>1763</v>
      </c>
      <c r="H93" s="19" t="s">
        <v>2863</v>
      </c>
      <c r="I93" s="41">
        <v>320.83</v>
      </c>
      <c r="J93" s="50">
        <f t="shared" si="1"/>
        <v>2005.1874999999998</v>
      </c>
      <c r="K93" s="41"/>
      <c r="L93" s="35" t="s">
        <v>3842</v>
      </c>
      <c r="M93" s="41"/>
      <c r="N93" s="41"/>
      <c r="O93" s="41"/>
      <c r="P93" s="41"/>
      <c r="Q93" s="41"/>
      <c r="R93" s="41"/>
      <c r="S93" s="41"/>
      <c r="T93" s="41"/>
      <c r="U93" s="41"/>
    </row>
    <row r="94" spans="1:21">
      <c r="A94" s="41" t="s">
        <v>1776</v>
      </c>
      <c r="B94" s="40">
        <v>42790</v>
      </c>
      <c r="C94" s="41" t="s">
        <v>1777</v>
      </c>
      <c r="D94" s="41">
        <v>1</v>
      </c>
      <c r="E94" s="41" t="s">
        <v>1778</v>
      </c>
      <c r="F94" s="41" t="s">
        <v>1396</v>
      </c>
      <c r="G94" s="19" t="s">
        <v>1779</v>
      </c>
      <c r="H94" s="19" t="s">
        <v>3847</v>
      </c>
      <c r="I94" s="41">
        <v>68.41</v>
      </c>
      <c r="J94" s="50">
        <f t="shared" si="1"/>
        <v>427.56249999999994</v>
      </c>
      <c r="K94" s="41"/>
      <c r="L94" s="19" t="s">
        <v>3846</v>
      </c>
      <c r="M94" s="41"/>
      <c r="N94" s="41"/>
      <c r="O94" s="41"/>
      <c r="P94" s="41"/>
      <c r="Q94" s="41"/>
      <c r="R94" s="41"/>
      <c r="S94" s="41"/>
      <c r="T94" s="41"/>
      <c r="U94" s="41"/>
    </row>
    <row r="95" spans="1:21">
      <c r="A95" s="41" t="s">
        <v>1780</v>
      </c>
      <c r="B95" s="40">
        <v>42790</v>
      </c>
      <c r="C95" s="41" t="s">
        <v>1781</v>
      </c>
      <c r="D95" s="41">
        <v>1</v>
      </c>
      <c r="E95" s="41" t="s">
        <v>1782</v>
      </c>
      <c r="F95" s="41" t="s">
        <v>1396</v>
      </c>
      <c r="G95" s="19" t="s">
        <v>306</v>
      </c>
      <c r="H95" s="19" t="s">
        <v>2866</v>
      </c>
      <c r="I95" s="41">
        <v>246.26</v>
      </c>
      <c r="J95" s="50">
        <f t="shared" si="1"/>
        <v>1539.125</v>
      </c>
      <c r="K95" s="41"/>
      <c r="L95" s="19" t="s">
        <v>3838</v>
      </c>
      <c r="M95" s="41"/>
      <c r="N95" s="41"/>
      <c r="O95" s="41"/>
      <c r="P95" s="41"/>
      <c r="Q95" s="41"/>
      <c r="R95" s="41"/>
      <c r="S95" s="41"/>
      <c r="T95" s="41"/>
      <c r="U95" s="41"/>
    </row>
    <row r="96" spans="1:21">
      <c r="A96" s="41" t="s">
        <v>1783</v>
      </c>
      <c r="B96" s="40">
        <v>42790</v>
      </c>
      <c r="C96" s="41" t="s">
        <v>1784</v>
      </c>
      <c r="D96" s="41">
        <v>1</v>
      </c>
      <c r="E96" s="41" t="s">
        <v>1785</v>
      </c>
      <c r="F96" s="41" t="s">
        <v>1396</v>
      </c>
      <c r="G96" s="41" t="s">
        <v>1763</v>
      </c>
      <c r="H96" s="19" t="s">
        <v>2863</v>
      </c>
      <c r="I96" s="41">
        <v>114.9</v>
      </c>
      <c r="J96" s="50">
        <f t="shared" si="1"/>
        <v>718.125</v>
      </c>
      <c r="K96" s="41"/>
      <c r="L96" s="35" t="s">
        <v>3843</v>
      </c>
      <c r="M96" s="41"/>
      <c r="N96" s="41"/>
      <c r="O96" s="41"/>
      <c r="P96" s="41"/>
      <c r="Q96" s="41"/>
      <c r="R96" s="41"/>
      <c r="S96" s="41"/>
      <c r="T96" s="41"/>
      <c r="U96" s="41"/>
    </row>
    <row r="97" spans="1:21">
      <c r="A97" s="41" t="s">
        <v>1786</v>
      </c>
      <c r="B97" s="40">
        <v>42790</v>
      </c>
      <c r="C97" s="41" t="s">
        <v>1787</v>
      </c>
      <c r="D97" s="41">
        <v>1</v>
      </c>
      <c r="E97" s="41" t="s">
        <v>1788</v>
      </c>
      <c r="F97" s="41" t="s">
        <v>1396</v>
      </c>
      <c r="G97" s="19" t="s">
        <v>400</v>
      </c>
      <c r="H97" s="19" t="s">
        <v>3301</v>
      </c>
      <c r="I97" s="41">
        <v>8.16</v>
      </c>
      <c r="J97" s="50">
        <f t="shared" si="1"/>
        <v>51</v>
      </c>
      <c r="K97" s="41"/>
      <c r="L97" s="19" t="s">
        <v>3781</v>
      </c>
      <c r="M97" s="41"/>
      <c r="N97" s="41"/>
      <c r="O97" s="41"/>
      <c r="P97" s="41"/>
      <c r="Q97" s="41"/>
      <c r="R97" s="41"/>
      <c r="S97" s="41"/>
      <c r="T97" s="41"/>
      <c r="U97" s="41"/>
    </row>
    <row r="98" spans="1:21">
      <c r="A98" s="41" t="s">
        <v>346</v>
      </c>
      <c r="B98" s="40">
        <v>42790</v>
      </c>
      <c r="C98" s="41" t="s">
        <v>1789</v>
      </c>
      <c r="D98" s="41">
        <v>1</v>
      </c>
      <c r="E98" s="41" t="s">
        <v>1790</v>
      </c>
      <c r="F98" s="41" t="s">
        <v>1396</v>
      </c>
      <c r="G98" s="19" t="s">
        <v>423</v>
      </c>
      <c r="H98" s="19" t="s">
        <v>3835</v>
      </c>
      <c r="I98" s="41">
        <v>220.64</v>
      </c>
      <c r="J98" s="50">
        <f t="shared" si="1"/>
        <v>1378.9999999999998</v>
      </c>
      <c r="K98" s="41"/>
      <c r="L98" s="19" t="s">
        <v>3834</v>
      </c>
      <c r="M98" s="41"/>
      <c r="N98" s="41"/>
      <c r="O98" s="41"/>
      <c r="P98" s="41"/>
      <c r="Q98" s="41"/>
      <c r="R98" s="41"/>
      <c r="S98" s="41"/>
      <c r="T98" s="41"/>
      <c r="U98" s="41"/>
    </row>
    <row r="99" spans="1:21">
      <c r="A99" s="41" t="s">
        <v>358</v>
      </c>
      <c r="B99" s="40">
        <v>42790</v>
      </c>
      <c r="C99" s="41" t="s">
        <v>1791</v>
      </c>
      <c r="D99" s="41">
        <v>1</v>
      </c>
      <c r="E99" s="41" t="s">
        <v>1792</v>
      </c>
      <c r="F99" s="41" t="s">
        <v>1396</v>
      </c>
      <c r="G99" s="41" t="s">
        <v>441</v>
      </c>
      <c r="H99" s="19" t="s">
        <v>2862</v>
      </c>
      <c r="I99" s="41">
        <v>55.86</v>
      </c>
      <c r="J99" s="50">
        <f t="shared" si="1"/>
        <v>349.125</v>
      </c>
      <c r="K99" s="41"/>
      <c r="L99" s="19" t="s">
        <v>3652</v>
      </c>
      <c r="M99" s="41"/>
      <c r="N99" s="41"/>
      <c r="O99" s="41"/>
      <c r="P99" s="41"/>
      <c r="Q99" s="41"/>
      <c r="R99" s="41"/>
      <c r="S99" s="41"/>
      <c r="T99" s="41"/>
      <c r="U99" s="41"/>
    </row>
    <row r="100" spans="1:21">
      <c r="A100" s="41" t="s">
        <v>358</v>
      </c>
      <c r="B100" s="40">
        <v>42790</v>
      </c>
      <c r="C100" s="41" t="s">
        <v>1791</v>
      </c>
      <c r="D100" s="41">
        <v>1</v>
      </c>
      <c r="E100" s="41" t="s">
        <v>1792</v>
      </c>
      <c r="F100" s="41" t="s">
        <v>1396</v>
      </c>
      <c r="G100" s="41" t="s">
        <v>789</v>
      </c>
      <c r="H100" s="19" t="s">
        <v>2864</v>
      </c>
      <c r="I100" s="41">
        <v>29.8</v>
      </c>
      <c r="J100" s="50">
        <f t="shared" si="1"/>
        <v>186.25</v>
      </c>
      <c r="K100" s="41"/>
      <c r="L100" s="35" t="s">
        <v>3729</v>
      </c>
      <c r="M100" s="41"/>
      <c r="N100" s="41"/>
      <c r="O100" s="41"/>
      <c r="P100" s="41"/>
      <c r="Q100" s="41"/>
      <c r="R100" s="41"/>
      <c r="S100" s="41"/>
      <c r="T100" s="41"/>
      <c r="U100" s="41"/>
    </row>
    <row r="101" spans="1:21">
      <c r="A101" s="41" t="s">
        <v>358</v>
      </c>
      <c r="B101" s="40">
        <v>42790</v>
      </c>
      <c r="C101" s="41" t="s">
        <v>1791</v>
      </c>
      <c r="D101" s="41">
        <v>1</v>
      </c>
      <c r="E101" s="41" t="s">
        <v>1792</v>
      </c>
      <c r="F101" s="41" t="s">
        <v>1396</v>
      </c>
      <c r="G101" s="19" t="s">
        <v>790</v>
      </c>
      <c r="H101" s="19" t="s">
        <v>3267</v>
      </c>
      <c r="I101" s="41">
        <v>67.349999999999994</v>
      </c>
      <c r="J101" s="50">
        <f t="shared" si="1"/>
        <v>420.93749999999994</v>
      </c>
      <c r="K101" s="41"/>
      <c r="L101" s="19" t="s">
        <v>3762</v>
      </c>
      <c r="M101" s="41"/>
      <c r="N101" s="41"/>
      <c r="O101" s="41"/>
      <c r="P101" s="41"/>
      <c r="Q101" s="41"/>
      <c r="R101" s="41"/>
      <c r="S101" s="41"/>
      <c r="T101" s="41"/>
      <c r="U101" s="41"/>
    </row>
    <row r="102" spans="1:21">
      <c r="A102" s="41" t="s">
        <v>358</v>
      </c>
      <c r="B102" s="40">
        <v>42790</v>
      </c>
      <c r="C102" s="41" t="s">
        <v>1791</v>
      </c>
      <c r="D102" s="41">
        <v>1</v>
      </c>
      <c r="E102" s="41" t="s">
        <v>1792</v>
      </c>
      <c r="F102" s="41" t="s">
        <v>1396</v>
      </c>
      <c r="G102" s="19" t="s">
        <v>791</v>
      </c>
      <c r="H102" s="19" t="s">
        <v>3398</v>
      </c>
      <c r="I102" s="41">
        <v>13.79</v>
      </c>
      <c r="J102" s="50">
        <f t="shared" si="1"/>
        <v>86.187499999999986</v>
      </c>
      <c r="K102" s="41"/>
      <c r="L102" s="19" t="s">
        <v>3832</v>
      </c>
      <c r="M102" s="41"/>
      <c r="N102" s="41"/>
      <c r="O102" s="41"/>
      <c r="P102" s="41"/>
      <c r="Q102" s="41"/>
      <c r="R102" s="41"/>
      <c r="S102" s="41"/>
      <c r="T102" s="41"/>
      <c r="U102" s="41"/>
    </row>
    <row r="103" spans="1:21">
      <c r="A103" s="41" t="s">
        <v>1793</v>
      </c>
      <c r="B103" s="40">
        <v>42790</v>
      </c>
      <c r="C103" s="41" t="s">
        <v>1794</v>
      </c>
      <c r="D103" s="41">
        <v>1</v>
      </c>
      <c r="E103" s="41" t="s">
        <v>1795</v>
      </c>
      <c r="F103" s="41" t="s">
        <v>1396</v>
      </c>
      <c r="G103" s="41" t="s">
        <v>845</v>
      </c>
      <c r="H103" s="19" t="s">
        <v>2865</v>
      </c>
      <c r="I103" s="41">
        <v>53.38</v>
      </c>
      <c r="J103" s="50">
        <f t="shared" si="1"/>
        <v>333.625</v>
      </c>
      <c r="K103" s="41"/>
      <c r="L103" s="35" t="s">
        <v>3638</v>
      </c>
      <c r="M103" s="41"/>
      <c r="N103" s="41"/>
      <c r="O103" s="41"/>
      <c r="P103" s="41"/>
      <c r="Q103" s="41"/>
      <c r="R103" s="41"/>
      <c r="S103" s="41"/>
      <c r="T103" s="41"/>
      <c r="U103" s="41"/>
    </row>
    <row r="104" spans="1:21">
      <c r="A104" s="41" t="s">
        <v>1793</v>
      </c>
      <c r="B104" s="40">
        <v>42790</v>
      </c>
      <c r="C104" s="41" t="s">
        <v>1794</v>
      </c>
      <c r="D104" s="41">
        <v>1</v>
      </c>
      <c r="E104" s="41" t="s">
        <v>1795</v>
      </c>
      <c r="F104" s="41" t="s">
        <v>1396</v>
      </c>
      <c r="G104" s="41" t="s">
        <v>441</v>
      </c>
      <c r="H104" s="19" t="s">
        <v>2862</v>
      </c>
      <c r="I104" s="41">
        <v>8.2799999999999994</v>
      </c>
      <c r="J104" s="50">
        <f t="shared" si="1"/>
        <v>51.749999999999993</v>
      </c>
      <c r="K104" s="41"/>
      <c r="L104" s="19" t="s">
        <v>3653</v>
      </c>
      <c r="M104" s="41"/>
      <c r="N104" s="41"/>
      <c r="O104" s="41"/>
      <c r="P104" s="41"/>
      <c r="Q104" s="41"/>
      <c r="R104" s="41"/>
      <c r="S104" s="41"/>
      <c r="T104" s="41"/>
      <c r="U104" s="41"/>
    </row>
    <row r="105" spans="1:21">
      <c r="A105" s="41" t="s">
        <v>1793</v>
      </c>
      <c r="B105" s="40">
        <v>42790</v>
      </c>
      <c r="C105" s="41" t="s">
        <v>1794</v>
      </c>
      <c r="D105" s="41">
        <v>1</v>
      </c>
      <c r="E105" s="41" t="s">
        <v>1795</v>
      </c>
      <c r="F105" s="41" t="s">
        <v>1396</v>
      </c>
      <c r="G105" s="19" t="s">
        <v>846</v>
      </c>
      <c r="H105" s="19" t="s">
        <v>3196</v>
      </c>
      <c r="I105" s="41">
        <v>60.58</v>
      </c>
      <c r="J105" s="50">
        <f t="shared" si="1"/>
        <v>378.625</v>
      </c>
      <c r="K105" s="41"/>
      <c r="L105" s="35" t="s">
        <v>3725</v>
      </c>
      <c r="M105" s="41"/>
      <c r="N105" s="41"/>
      <c r="O105" s="41"/>
      <c r="P105" s="41"/>
      <c r="Q105" s="41"/>
      <c r="R105" s="41"/>
      <c r="S105" s="41"/>
      <c r="T105" s="41"/>
      <c r="U105" s="41"/>
    </row>
    <row r="106" spans="1:21">
      <c r="A106" s="41" t="s">
        <v>1793</v>
      </c>
      <c r="B106" s="40">
        <v>42790</v>
      </c>
      <c r="C106" s="41" t="s">
        <v>1794</v>
      </c>
      <c r="D106" s="41">
        <v>1</v>
      </c>
      <c r="E106" s="41" t="s">
        <v>1795</v>
      </c>
      <c r="F106" s="41" t="s">
        <v>1396</v>
      </c>
      <c r="G106" s="41" t="s">
        <v>789</v>
      </c>
      <c r="H106" s="19" t="s">
        <v>2864</v>
      </c>
      <c r="I106" s="41">
        <v>10.35</v>
      </c>
      <c r="J106" s="50">
        <f t="shared" si="1"/>
        <v>64.6875</v>
      </c>
      <c r="K106" s="41"/>
      <c r="L106" s="35" t="s">
        <v>3730</v>
      </c>
      <c r="M106" s="41"/>
      <c r="N106" s="41"/>
      <c r="O106" s="41"/>
      <c r="P106" s="41"/>
      <c r="Q106" s="41"/>
      <c r="R106" s="41"/>
      <c r="S106" s="41"/>
      <c r="T106" s="41"/>
      <c r="U106" s="41"/>
    </row>
    <row r="107" spans="1:21">
      <c r="A107" s="41" t="s">
        <v>1793</v>
      </c>
      <c r="B107" s="40">
        <v>42790</v>
      </c>
      <c r="C107" s="41" t="s">
        <v>1794</v>
      </c>
      <c r="D107" s="41">
        <v>1</v>
      </c>
      <c r="E107" s="41" t="s">
        <v>1795</v>
      </c>
      <c r="F107" s="41" t="s">
        <v>1396</v>
      </c>
      <c r="G107" s="19" t="s">
        <v>847</v>
      </c>
      <c r="H107" s="19" t="s">
        <v>3287</v>
      </c>
      <c r="I107" s="41">
        <v>15.86</v>
      </c>
      <c r="J107" s="50">
        <f t="shared" si="1"/>
        <v>99.125</v>
      </c>
      <c r="K107" s="41"/>
      <c r="L107" s="35" t="s">
        <v>3776</v>
      </c>
      <c r="M107" s="41"/>
      <c r="N107" s="41"/>
      <c r="O107" s="41"/>
      <c r="P107" s="41"/>
      <c r="Q107" s="41"/>
      <c r="R107" s="41"/>
      <c r="S107" s="41"/>
      <c r="T107" s="41"/>
      <c r="U107" s="41"/>
    </row>
    <row r="108" spans="1:21">
      <c r="A108" s="41" t="s">
        <v>1796</v>
      </c>
      <c r="B108" s="40">
        <v>42790</v>
      </c>
      <c r="C108" s="41" t="s">
        <v>1797</v>
      </c>
      <c r="D108" s="41">
        <v>1</v>
      </c>
      <c r="E108" s="41" t="s">
        <v>1798</v>
      </c>
      <c r="F108" s="41" t="s">
        <v>1396</v>
      </c>
      <c r="G108" s="41" t="s">
        <v>845</v>
      </c>
      <c r="H108" s="19" t="s">
        <v>2865</v>
      </c>
      <c r="I108" s="41">
        <v>53.38</v>
      </c>
      <c r="J108" s="50">
        <f t="shared" si="1"/>
        <v>333.625</v>
      </c>
      <c r="K108" s="41"/>
      <c r="L108" s="19" t="s">
        <v>3639</v>
      </c>
      <c r="M108" s="41"/>
      <c r="N108" s="41"/>
      <c r="O108" s="41"/>
      <c r="P108" s="41"/>
      <c r="Q108" s="41"/>
      <c r="R108" s="41"/>
      <c r="S108" s="41"/>
      <c r="T108" s="41"/>
      <c r="U108" s="41"/>
    </row>
    <row r="109" spans="1:21">
      <c r="A109" s="41" t="s">
        <v>1796</v>
      </c>
      <c r="B109" s="40">
        <v>42790</v>
      </c>
      <c r="C109" s="41" t="s">
        <v>1797</v>
      </c>
      <c r="D109" s="41">
        <v>1</v>
      </c>
      <c r="E109" s="41" t="s">
        <v>1798</v>
      </c>
      <c r="F109" s="41" t="s">
        <v>1396</v>
      </c>
      <c r="G109" s="41" t="s">
        <v>441</v>
      </c>
      <c r="H109" s="19" t="s">
        <v>2862</v>
      </c>
      <c r="I109" s="41">
        <v>8.2799999999999994</v>
      </c>
      <c r="J109" s="50">
        <f t="shared" si="1"/>
        <v>51.749999999999993</v>
      </c>
      <c r="K109" s="41"/>
      <c r="L109" s="35" t="s">
        <v>3654</v>
      </c>
      <c r="M109" s="41"/>
      <c r="N109" s="41"/>
      <c r="O109" s="41"/>
      <c r="P109" s="41"/>
      <c r="Q109" s="41"/>
      <c r="R109" s="41"/>
      <c r="S109" s="41"/>
      <c r="T109" s="41"/>
      <c r="U109" s="41"/>
    </row>
    <row r="110" spans="1:21">
      <c r="A110" s="41" t="s">
        <v>1796</v>
      </c>
      <c r="B110" s="40">
        <v>42790</v>
      </c>
      <c r="C110" s="41" t="s">
        <v>1797</v>
      </c>
      <c r="D110" s="41">
        <v>1</v>
      </c>
      <c r="E110" s="41" t="s">
        <v>1798</v>
      </c>
      <c r="F110" s="41" t="s">
        <v>1396</v>
      </c>
      <c r="G110" s="19" t="s">
        <v>1799</v>
      </c>
      <c r="H110" s="19" t="s">
        <v>3723</v>
      </c>
      <c r="I110" s="41">
        <v>62.44</v>
      </c>
      <c r="J110" s="50">
        <f t="shared" si="1"/>
        <v>390.25</v>
      </c>
      <c r="K110" s="41"/>
      <c r="L110" s="19" t="s">
        <v>3722</v>
      </c>
      <c r="M110" s="41"/>
      <c r="N110" s="41"/>
      <c r="O110" s="41"/>
      <c r="P110" s="41"/>
      <c r="Q110" s="41"/>
      <c r="R110" s="41"/>
      <c r="S110" s="41"/>
      <c r="T110" s="41"/>
      <c r="U110" s="41"/>
    </row>
    <row r="111" spans="1:21">
      <c r="A111" s="41" t="s">
        <v>1796</v>
      </c>
      <c r="B111" s="40">
        <v>42790</v>
      </c>
      <c r="C111" s="41" t="s">
        <v>1797</v>
      </c>
      <c r="D111" s="41">
        <v>1</v>
      </c>
      <c r="E111" s="41" t="s">
        <v>1798</v>
      </c>
      <c r="F111" s="41" t="s">
        <v>1396</v>
      </c>
      <c r="G111" s="19" t="s">
        <v>847</v>
      </c>
      <c r="H111" s="19" t="s">
        <v>3287</v>
      </c>
      <c r="I111" s="41">
        <v>14.48</v>
      </c>
      <c r="J111" s="50">
        <f t="shared" si="1"/>
        <v>90.5</v>
      </c>
      <c r="K111" s="41"/>
      <c r="L111" s="19" t="s">
        <v>3777</v>
      </c>
      <c r="M111" s="41"/>
      <c r="N111" s="41"/>
      <c r="O111" s="41"/>
      <c r="P111" s="41"/>
      <c r="Q111" s="41"/>
      <c r="R111" s="41"/>
      <c r="S111" s="41"/>
      <c r="T111" s="41"/>
      <c r="U111" s="41"/>
    </row>
    <row r="112" spans="1:21">
      <c r="A112" s="41" t="s">
        <v>1800</v>
      </c>
      <c r="B112" s="40">
        <v>42790</v>
      </c>
      <c r="C112" s="41" t="s">
        <v>1801</v>
      </c>
      <c r="D112" s="41">
        <v>1</v>
      </c>
      <c r="E112" s="41" t="s">
        <v>1802</v>
      </c>
      <c r="F112" s="41" t="s">
        <v>1396</v>
      </c>
      <c r="G112" s="41" t="s">
        <v>441</v>
      </c>
      <c r="H112" s="19" t="s">
        <v>2862</v>
      </c>
      <c r="I112" s="41">
        <v>55.86</v>
      </c>
      <c r="J112" s="50">
        <f t="shared" si="1"/>
        <v>349.125</v>
      </c>
      <c r="K112" s="41"/>
      <c r="L112" s="35" t="s">
        <v>3655</v>
      </c>
      <c r="M112" s="41"/>
      <c r="N112" s="41"/>
      <c r="O112" s="41"/>
      <c r="P112" s="41"/>
      <c r="Q112" s="41"/>
      <c r="R112" s="41"/>
      <c r="S112" s="41"/>
      <c r="T112" s="41"/>
      <c r="U112" s="41"/>
    </row>
    <row r="113" spans="1:21">
      <c r="A113" s="41" t="s">
        <v>1800</v>
      </c>
      <c r="B113" s="40">
        <v>42790</v>
      </c>
      <c r="C113" s="41" t="s">
        <v>1801</v>
      </c>
      <c r="D113" s="41">
        <v>1</v>
      </c>
      <c r="E113" s="41" t="s">
        <v>1802</v>
      </c>
      <c r="F113" s="41" t="s">
        <v>1396</v>
      </c>
      <c r="G113" s="19" t="s">
        <v>1803</v>
      </c>
      <c r="H113" s="19" t="s">
        <v>3718</v>
      </c>
      <c r="I113" s="41">
        <v>67.38</v>
      </c>
      <c r="J113" s="50">
        <f t="shared" si="1"/>
        <v>421.12499999999994</v>
      </c>
      <c r="K113" s="41"/>
      <c r="L113" s="19" t="s">
        <v>3717</v>
      </c>
      <c r="M113" s="41"/>
      <c r="N113" s="41"/>
      <c r="O113" s="41"/>
      <c r="P113" s="41"/>
      <c r="Q113" s="41"/>
      <c r="R113" s="41"/>
      <c r="S113" s="41"/>
      <c r="T113" s="41"/>
      <c r="U113" s="41"/>
    </row>
    <row r="114" spans="1:21">
      <c r="A114" s="41" t="s">
        <v>1800</v>
      </c>
      <c r="B114" s="40">
        <v>42790</v>
      </c>
      <c r="C114" s="41" t="s">
        <v>1801</v>
      </c>
      <c r="D114" s="41">
        <v>1</v>
      </c>
      <c r="E114" s="41" t="s">
        <v>1802</v>
      </c>
      <c r="F114" s="41" t="s">
        <v>1396</v>
      </c>
      <c r="G114" s="41" t="s">
        <v>789</v>
      </c>
      <c r="H114" s="19" t="s">
        <v>2864</v>
      </c>
      <c r="I114" s="41">
        <v>9.3800000000000008</v>
      </c>
      <c r="J114" s="50">
        <f t="shared" si="1"/>
        <v>58.625000000000007</v>
      </c>
      <c r="K114" s="41"/>
      <c r="L114" s="35" t="s">
        <v>3732</v>
      </c>
      <c r="M114" s="41"/>
      <c r="N114" s="41"/>
      <c r="O114" s="41"/>
      <c r="P114" s="41"/>
      <c r="Q114" s="41"/>
      <c r="R114" s="41"/>
      <c r="S114" s="41"/>
      <c r="T114" s="41"/>
      <c r="U114" s="41"/>
    </row>
    <row r="115" spans="1:21">
      <c r="A115" s="41" t="s">
        <v>1800</v>
      </c>
      <c r="B115" s="40">
        <v>42790</v>
      </c>
      <c r="C115" s="41" t="s">
        <v>1801</v>
      </c>
      <c r="D115" s="41">
        <v>1</v>
      </c>
      <c r="E115" s="41" t="s">
        <v>1802</v>
      </c>
      <c r="F115" s="41" t="s">
        <v>1396</v>
      </c>
      <c r="G115" s="41" t="s">
        <v>789</v>
      </c>
      <c r="H115" s="19" t="s">
        <v>2864</v>
      </c>
      <c r="I115" s="41">
        <v>10.210000000000001</v>
      </c>
      <c r="J115" s="50">
        <f t="shared" si="1"/>
        <v>63.812500000000007</v>
      </c>
      <c r="K115" s="41"/>
      <c r="L115" s="19" t="s">
        <v>3733</v>
      </c>
      <c r="M115" s="41"/>
      <c r="N115" s="41"/>
      <c r="O115" s="41"/>
      <c r="P115" s="41"/>
      <c r="Q115" s="41"/>
      <c r="R115" s="41"/>
      <c r="S115" s="41"/>
      <c r="T115" s="41"/>
      <c r="U115" s="41"/>
    </row>
    <row r="116" spans="1:21">
      <c r="A116" s="41" t="s">
        <v>1800</v>
      </c>
      <c r="B116" s="40">
        <v>42790</v>
      </c>
      <c r="C116" s="41" t="s">
        <v>1801</v>
      </c>
      <c r="D116" s="41">
        <v>1</v>
      </c>
      <c r="E116" s="41" t="s">
        <v>1802</v>
      </c>
      <c r="F116" s="41" t="s">
        <v>1396</v>
      </c>
      <c r="G116" s="41" t="s">
        <v>789</v>
      </c>
      <c r="H116" s="19" t="s">
        <v>2864</v>
      </c>
      <c r="I116" s="41">
        <v>10.210000000000001</v>
      </c>
      <c r="J116" s="50">
        <f t="shared" si="1"/>
        <v>63.812500000000007</v>
      </c>
      <c r="K116" s="41"/>
      <c r="L116" s="35" t="s">
        <v>3734</v>
      </c>
      <c r="M116" s="41"/>
      <c r="N116" s="41"/>
      <c r="O116" s="41"/>
      <c r="P116" s="41"/>
      <c r="Q116" s="41"/>
      <c r="R116" s="41"/>
      <c r="S116" s="41"/>
      <c r="T116" s="41"/>
      <c r="U116" s="41"/>
    </row>
    <row r="117" spans="1:21">
      <c r="A117" s="41" t="s">
        <v>1800</v>
      </c>
      <c r="B117" s="40">
        <v>42790</v>
      </c>
      <c r="C117" s="41" t="s">
        <v>1801</v>
      </c>
      <c r="D117" s="41">
        <v>1</v>
      </c>
      <c r="E117" s="41" t="s">
        <v>1802</v>
      </c>
      <c r="F117" s="41" t="s">
        <v>1396</v>
      </c>
      <c r="G117" s="19" t="s">
        <v>1804</v>
      </c>
      <c r="H117" s="19" t="s">
        <v>3825</v>
      </c>
      <c r="I117" s="41">
        <v>55.18</v>
      </c>
      <c r="J117" s="50">
        <f t="shared" si="1"/>
        <v>344.875</v>
      </c>
      <c r="K117" s="41"/>
      <c r="L117" s="19" t="s">
        <v>3823</v>
      </c>
      <c r="M117" s="41"/>
      <c r="N117" s="41"/>
      <c r="O117" s="41"/>
      <c r="P117" s="41"/>
      <c r="Q117" s="41"/>
      <c r="R117" s="41"/>
      <c r="S117" s="41"/>
      <c r="T117" s="41"/>
      <c r="U117" s="41"/>
    </row>
    <row r="118" spans="1:21">
      <c r="A118" s="41" t="s">
        <v>1806</v>
      </c>
      <c r="B118" s="40">
        <v>42790</v>
      </c>
      <c r="C118" s="41" t="s">
        <v>1805</v>
      </c>
      <c r="D118" s="41">
        <v>1</v>
      </c>
      <c r="E118" s="41" t="s">
        <v>1807</v>
      </c>
      <c r="F118" s="41" t="s">
        <v>1395</v>
      </c>
      <c r="G118" s="19" t="s">
        <v>1452</v>
      </c>
      <c r="H118" s="19" t="s">
        <v>1453</v>
      </c>
      <c r="I118" s="43">
        <v>32829.279999999999</v>
      </c>
      <c r="J118" s="50">
        <f t="shared" si="1"/>
        <v>205183</v>
      </c>
      <c r="K118" s="41"/>
      <c r="L118" s="41" t="s">
        <v>3449</v>
      </c>
      <c r="M118" s="41"/>
      <c r="N118" s="41"/>
      <c r="O118" s="41"/>
      <c r="P118" s="41"/>
      <c r="Q118" s="41"/>
      <c r="R118" s="41"/>
      <c r="S118" s="41"/>
      <c r="T118" s="41"/>
      <c r="U118" s="41"/>
    </row>
    <row r="119" spans="1:21">
      <c r="A119" s="41" t="s">
        <v>1808</v>
      </c>
      <c r="B119" s="40">
        <v>42790</v>
      </c>
      <c r="C119" s="41" t="s">
        <v>1809</v>
      </c>
      <c r="D119" s="41">
        <v>1</v>
      </c>
      <c r="E119" s="41" t="s">
        <v>1810</v>
      </c>
      <c r="F119" s="41" t="s">
        <v>1395</v>
      </c>
      <c r="G119" s="19" t="s">
        <v>1452</v>
      </c>
      <c r="H119" s="19" t="s">
        <v>1453</v>
      </c>
      <c r="I119" s="43">
        <v>32829.279999999999</v>
      </c>
      <c r="J119" s="50">
        <f t="shared" si="1"/>
        <v>205183</v>
      </c>
      <c r="K119" s="41"/>
      <c r="L119" s="41" t="s">
        <v>3449</v>
      </c>
      <c r="M119" s="41"/>
      <c r="N119" s="41"/>
      <c r="O119" s="41"/>
      <c r="P119" s="41"/>
      <c r="Q119" s="41"/>
      <c r="R119" s="41"/>
      <c r="S119" s="41"/>
      <c r="T119" s="41"/>
      <c r="U119" s="41"/>
    </row>
    <row r="120" spans="1:21">
      <c r="A120" s="41" t="s">
        <v>1811</v>
      </c>
      <c r="B120" s="40">
        <v>42790</v>
      </c>
      <c r="C120" s="41" t="s">
        <v>1812</v>
      </c>
      <c r="D120" s="41">
        <v>1</v>
      </c>
      <c r="E120" s="41" t="s">
        <v>1813</v>
      </c>
      <c r="F120" s="41" t="s">
        <v>1395</v>
      </c>
      <c r="G120" s="19" t="s">
        <v>1452</v>
      </c>
      <c r="H120" s="19" t="s">
        <v>1453</v>
      </c>
      <c r="I120" s="43">
        <v>25746.5</v>
      </c>
      <c r="J120" s="50">
        <f t="shared" si="1"/>
        <v>160915.625</v>
      </c>
      <c r="K120" s="41"/>
      <c r="L120" s="41" t="s">
        <v>3449</v>
      </c>
      <c r="M120" s="41"/>
      <c r="N120" s="41"/>
      <c r="O120" s="41"/>
      <c r="P120" s="41"/>
      <c r="Q120" s="41"/>
      <c r="R120" s="41"/>
      <c r="S120" s="41"/>
      <c r="T120" s="41"/>
      <c r="U120" s="41"/>
    </row>
    <row r="121" spans="1:21">
      <c r="A121" s="41" t="s">
        <v>1814</v>
      </c>
      <c r="B121" s="40">
        <v>42790</v>
      </c>
      <c r="C121" s="41" t="s">
        <v>1815</v>
      </c>
      <c r="D121" s="41">
        <v>1</v>
      </c>
      <c r="E121" s="41" t="s">
        <v>1816</v>
      </c>
      <c r="F121" s="41" t="s">
        <v>1395</v>
      </c>
      <c r="G121" s="19" t="s">
        <v>1452</v>
      </c>
      <c r="H121" s="19" t="s">
        <v>1453</v>
      </c>
      <c r="I121" s="43">
        <v>40868.300000000003</v>
      </c>
      <c r="J121" s="50">
        <f t="shared" si="1"/>
        <v>255426.875</v>
      </c>
      <c r="K121" s="41"/>
      <c r="L121" s="41" t="s">
        <v>3449</v>
      </c>
      <c r="M121" s="41"/>
      <c r="N121" s="41"/>
      <c r="O121" s="41"/>
      <c r="P121" s="41"/>
      <c r="Q121" s="41"/>
      <c r="R121" s="41"/>
      <c r="S121" s="41"/>
      <c r="T121" s="41"/>
      <c r="U121" s="41"/>
    </row>
    <row r="122" spans="1:21">
      <c r="A122" s="41" t="s">
        <v>1817</v>
      </c>
      <c r="B122" s="40">
        <v>42790</v>
      </c>
      <c r="C122" s="41" t="s">
        <v>1818</v>
      </c>
      <c r="D122" s="41">
        <v>1</v>
      </c>
      <c r="E122" s="41" t="s">
        <v>1819</v>
      </c>
      <c r="F122" s="41" t="s">
        <v>1395</v>
      </c>
      <c r="G122" s="19" t="s">
        <v>1452</v>
      </c>
      <c r="H122" s="19" t="s">
        <v>1453</v>
      </c>
      <c r="I122" s="43">
        <v>39565.69</v>
      </c>
      <c r="J122" s="50">
        <f t="shared" si="1"/>
        <v>247285.5625</v>
      </c>
      <c r="K122" s="41"/>
      <c r="L122" s="41" t="s">
        <v>3449</v>
      </c>
      <c r="M122" s="41"/>
      <c r="N122" s="41"/>
      <c r="O122" s="41"/>
      <c r="P122" s="41"/>
      <c r="Q122" s="41"/>
      <c r="R122" s="41"/>
      <c r="S122" s="41"/>
      <c r="T122" s="41"/>
      <c r="U122" s="41"/>
    </row>
    <row r="123" spans="1:21">
      <c r="A123" s="41" t="s">
        <v>424</v>
      </c>
      <c r="B123" s="40">
        <v>42790</v>
      </c>
      <c r="C123" s="41" t="s">
        <v>491</v>
      </c>
      <c r="D123" s="41">
        <v>1</v>
      </c>
      <c r="E123" s="41" t="s">
        <v>1820</v>
      </c>
      <c r="F123" s="41" t="s">
        <v>1544</v>
      </c>
      <c r="G123" s="19" t="s">
        <v>1452</v>
      </c>
      <c r="H123" s="19" t="s">
        <v>1453</v>
      </c>
      <c r="I123" s="43">
        <v>-35066.120000000003</v>
      </c>
      <c r="J123" s="50">
        <f t="shared" si="1"/>
        <v>-219163.25</v>
      </c>
      <c r="K123" s="41"/>
      <c r="L123" s="41" t="s">
        <v>3449</v>
      </c>
      <c r="M123" s="41"/>
      <c r="N123" s="41"/>
      <c r="O123" s="41"/>
      <c r="P123" s="41"/>
      <c r="Q123" s="41"/>
      <c r="R123" s="41"/>
      <c r="S123" s="41"/>
      <c r="T123" s="41"/>
      <c r="U123" s="41"/>
    </row>
    <row r="124" spans="1:21">
      <c r="A124" s="41" t="s">
        <v>428</v>
      </c>
      <c r="B124" s="40">
        <v>42790</v>
      </c>
      <c r="C124" s="41" t="s">
        <v>491</v>
      </c>
      <c r="D124" s="41">
        <v>1</v>
      </c>
      <c r="E124" s="41" t="s">
        <v>1821</v>
      </c>
      <c r="F124" s="41" t="s">
        <v>1395</v>
      </c>
      <c r="G124" s="19" t="s">
        <v>1452</v>
      </c>
      <c r="H124" s="19" t="s">
        <v>1453</v>
      </c>
      <c r="I124" s="43">
        <v>34913.18</v>
      </c>
      <c r="J124" s="50">
        <f t="shared" si="1"/>
        <v>218207.375</v>
      </c>
      <c r="K124" s="41"/>
      <c r="L124" s="41" t="s">
        <v>3449</v>
      </c>
      <c r="M124" s="41"/>
      <c r="N124" s="41"/>
      <c r="O124" s="41"/>
      <c r="P124" s="41"/>
      <c r="Q124" s="41"/>
      <c r="R124" s="41"/>
      <c r="S124" s="41"/>
      <c r="T124" s="41"/>
      <c r="U124" s="41"/>
    </row>
    <row r="125" spans="1:21" s="1" customFormat="1">
      <c r="A125" s="41" t="s">
        <v>1742</v>
      </c>
      <c r="B125" s="40">
        <v>42789</v>
      </c>
      <c r="C125" s="41" t="s">
        <v>1743</v>
      </c>
      <c r="D125" s="41">
        <v>1</v>
      </c>
      <c r="E125" s="41" t="s">
        <v>1744</v>
      </c>
      <c r="F125" s="41" t="s">
        <v>1396</v>
      </c>
      <c r="G125" s="19" t="s">
        <v>2869</v>
      </c>
      <c r="H125" s="19" t="s">
        <v>2870</v>
      </c>
      <c r="I125" s="43">
        <v>25.38</v>
      </c>
      <c r="J125" s="50">
        <f t="shared" si="1"/>
        <v>158.625</v>
      </c>
      <c r="K125" s="41"/>
      <c r="L125" s="19" t="s">
        <v>3919</v>
      </c>
      <c r="M125" s="41"/>
      <c r="N125" s="41"/>
      <c r="O125" s="41"/>
      <c r="P125" s="41"/>
      <c r="Q125" s="41"/>
      <c r="R125" s="41"/>
      <c r="S125" s="41"/>
      <c r="T125" s="41"/>
      <c r="U125" s="41"/>
    </row>
    <row r="126" spans="1:21" s="1" customFormat="1">
      <c r="A126" s="41" t="s">
        <v>1742</v>
      </c>
      <c r="B126" s="40">
        <v>42789</v>
      </c>
      <c r="C126" s="41" t="s">
        <v>1743</v>
      </c>
      <c r="D126" s="41">
        <v>1</v>
      </c>
      <c r="E126" s="41" t="s">
        <v>1744</v>
      </c>
      <c r="F126" s="41" t="s">
        <v>1396</v>
      </c>
      <c r="G126" s="19" t="s">
        <v>2873</v>
      </c>
      <c r="H126" s="19" t="s">
        <v>2874</v>
      </c>
      <c r="I126" s="43">
        <v>62.78</v>
      </c>
      <c r="J126" s="50">
        <f t="shared" si="1"/>
        <v>392.375</v>
      </c>
      <c r="K126" s="41"/>
      <c r="L126" s="19" t="s">
        <v>3901</v>
      </c>
      <c r="M126" s="41"/>
      <c r="N126" s="41"/>
      <c r="O126" s="41"/>
      <c r="P126" s="41"/>
      <c r="Q126" s="41"/>
      <c r="R126" s="41"/>
      <c r="S126" s="41"/>
      <c r="T126" s="41"/>
      <c r="U126" s="41"/>
    </row>
    <row r="127" spans="1:21" s="1" customFormat="1">
      <c r="A127" s="41" t="s">
        <v>1742</v>
      </c>
      <c r="B127" s="40">
        <v>42789</v>
      </c>
      <c r="C127" s="41" t="s">
        <v>1743</v>
      </c>
      <c r="D127" s="41">
        <v>1</v>
      </c>
      <c r="E127" s="41" t="s">
        <v>1744</v>
      </c>
      <c r="F127" s="41" t="s">
        <v>1396</v>
      </c>
      <c r="G127" s="19" t="s">
        <v>2875</v>
      </c>
      <c r="H127" s="19" t="s">
        <v>2876</v>
      </c>
      <c r="I127" s="43">
        <v>342.21</v>
      </c>
      <c r="J127" s="50">
        <f t="shared" si="1"/>
        <v>2138.8125</v>
      </c>
      <c r="K127" s="41"/>
      <c r="L127" s="19" t="s">
        <v>3902</v>
      </c>
      <c r="M127" s="41"/>
      <c r="N127" s="41"/>
      <c r="O127" s="41"/>
      <c r="P127" s="41"/>
      <c r="Q127" s="41"/>
      <c r="R127" s="41"/>
      <c r="S127" s="41"/>
      <c r="T127" s="41"/>
      <c r="U127" s="41"/>
    </row>
    <row r="128" spans="1:21" s="1" customFormat="1">
      <c r="A128" s="41" t="s">
        <v>1742</v>
      </c>
      <c r="B128" s="40">
        <v>42789</v>
      </c>
      <c r="C128" s="41" t="s">
        <v>1743</v>
      </c>
      <c r="D128" s="41">
        <v>1</v>
      </c>
      <c r="E128" s="41" t="s">
        <v>1744</v>
      </c>
      <c r="F128" s="41" t="s">
        <v>1396</v>
      </c>
      <c r="G128" s="19" t="s">
        <v>2877</v>
      </c>
      <c r="H128" s="19" t="s">
        <v>2878</v>
      </c>
      <c r="I128" s="43">
        <v>28.14</v>
      </c>
      <c r="J128" s="50">
        <f t="shared" si="1"/>
        <v>175.875</v>
      </c>
      <c r="K128" s="41"/>
      <c r="L128" s="19" t="s">
        <v>3892</v>
      </c>
      <c r="M128" s="41"/>
      <c r="N128" s="41"/>
      <c r="O128" s="41"/>
      <c r="P128" s="41"/>
      <c r="Q128" s="41"/>
      <c r="R128" s="41"/>
      <c r="S128" s="41"/>
      <c r="T128" s="41"/>
      <c r="U128" s="41"/>
    </row>
    <row r="129" spans="1:21" s="1" customFormat="1">
      <c r="A129" s="41" t="s">
        <v>1742</v>
      </c>
      <c r="B129" s="40">
        <v>42789</v>
      </c>
      <c r="C129" s="41" t="s">
        <v>1743</v>
      </c>
      <c r="D129" s="41">
        <v>1</v>
      </c>
      <c r="E129" s="41" t="s">
        <v>1744</v>
      </c>
      <c r="F129" s="41" t="s">
        <v>1396</v>
      </c>
      <c r="G129" s="19" t="s">
        <v>789</v>
      </c>
      <c r="H129" s="19" t="s">
        <v>2864</v>
      </c>
      <c r="I129" s="43">
        <v>40.01</v>
      </c>
      <c r="J129" s="50">
        <f t="shared" si="1"/>
        <v>250.06249999999997</v>
      </c>
      <c r="K129" s="41"/>
      <c r="L129" s="35" t="s">
        <v>3898</v>
      </c>
      <c r="M129" s="41"/>
      <c r="N129" s="41"/>
      <c r="O129" s="41"/>
      <c r="P129" s="41"/>
      <c r="Q129" s="41"/>
      <c r="R129" s="41"/>
      <c r="S129" s="41"/>
      <c r="T129" s="41"/>
      <c r="U129" s="41"/>
    </row>
    <row r="130" spans="1:21" s="1" customFormat="1">
      <c r="A130" s="41" t="s">
        <v>1742</v>
      </c>
      <c r="B130" s="40">
        <v>42789</v>
      </c>
      <c r="C130" s="41" t="s">
        <v>1743</v>
      </c>
      <c r="D130" s="41">
        <v>1</v>
      </c>
      <c r="E130" s="41" t="s">
        <v>1744</v>
      </c>
      <c r="F130" s="41" t="s">
        <v>1396</v>
      </c>
      <c r="G130" s="19" t="s">
        <v>1882</v>
      </c>
      <c r="H130" s="19" t="s">
        <v>2879</v>
      </c>
      <c r="I130" s="43">
        <v>5.0999999999999996</v>
      </c>
      <c r="J130" s="50">
        <f t="shared" si="1"/>
        <v>31.874999999999996</v>
      </c>
      <c r="K130" s="41"/>
      <c r="L130" s="35" t="s">
        <v>3909</v>
      </c>
      <c r="M130" s="41"/>
      <c r="N130" s="41"/>
      <c r="O130" s="41"/>
      <c r="P130" s="41"/>
      <c r="Q130" s="41"/>
      <c r="R130" s="41"/>
      <c r="S130" s="41"/>
      <c r="T130" s="41"/>
      <c r="U130" s="41"/>
    </row>
    <row r="131" spans="1:21" s="1" customFormat="1">
      <c r="A131" s="41" t="s">
        <v>1742</v>
      </c>
      <c r="B131" s="40">
        <v>42789</v>
      </c>
      <c r="C131" s="41" t="s">
        <v>1743</v>
      </c>
      <c r="D131" s="41">
        <v>1</v>
      </c>
      <c r="E131" s="41" t="s">
        <v>1744</v>
      </c>
      <c r="F131" s="41" t="s">
        <v>1396</v>
      </c>
      <c r="G131" s="19" t="s">
        <v>2880</v>
      </c>
      <c r="H131" s="19" t="s">
        <v>2881</v>
      </c>
      <c r="I131" s="43">
        <v>16.97</v>
      </c>
      <c r="J131" s="50">
        <f t="shared" si="1"/>
        <v>106.06249999999999</v>
      </c>
      <c r="K131" s="41"/>
      <c r="L131" s="35" t="s">
        <v>3890</v>
      </c>
      <c r="M131" s="41"/>
      <c r="N131" s="41"/>
      <c r="O131" s="41"/>
      <c r="P131" s="41"/>
      <c r="Q131" s="41"/>
      <c r="R131" s="41"/>
      <c r="S131" s="41"/>
      <c r="T131" s="41"/>
      <c r="U131" s="41"/>
    </row>
    <row r="132" spans="1:21" s="1" customFormat="1">
      <c r="A132" s="41" t="s">
        <v>1742</v>
      </c>
      <c r="B132" s="40">
        <v>42789</v>
      </c>
      <c r="C132" s="41" t="s">
        <v>1743</v>
      </c>
      <c r="D132" s="41">
        <v>1</v>
      </c>
      <c r="E132" s="41" t="s">
        <v>1744</v>
      </c>
      <c r="F132" s="41" t="s">
        <v>1396</v>
      </c>
      <c r="G132" s="19" t="s">
        <v>2882</v>
      </c>
      <c r="H132" s="19" t="s">
        <v>2883</v>
      </c>
      <c r="I132" s="43">
        <f>18.62+18.6</f>
        <v>37.22</v>
      </c>
      <c r="J132" s="50">
        <f t="shared" si="1"/>
        <v>232.625</v>
      </c>
      <c r="K132" s="41"/>
      <c r="L132" s="19" t="s">
        <v>3903</v>
      </c>
      <c r="M132" s="19" t="s">
        <v>3904</v>
      </c>
      <c r="N132" s="41"/>
      <c r="O132" s="41"/>
      <c r="P132" s="41"/>
      <c r="Q132" s="41"/>
      <c r="R132" s="41"/>
      <c r="S132" s="41"/>
      <c r="T132" s="41"/>
      <c r="U132" s="41"/>
    </row>
    <row r="133" spans="1:21">
      <c r="A133" s="41" t="s">
        <v>1822</v>
      </c>
      <c r="B133" s="40">
        <v>42790</v>
      </c>
      <c r="C133" s="41">
        <v>2552150</v>
      </c>
      <c r="D133" s="41">
        <v>1</v>
      </c>
      <c r="E133" s="41" t="s">
        <v>1823</v>
      </c>
      <c r="F133" s="41" t="s">
        <v>1397</v>
      </c>
      <c r="G133" s="19" t="s">
        <v>1407</v>
      </c>
      <c r="H133" s="19" t="s">
        <v>2884</v>
      </c>
      <c r="I133" s="43">
        <v>2857.67</v>
      </c>
      <c r="J133" s="50">
        <f t="shared" si="1"/>
        <v>17860.4375</v>
      </c>
      <c r="K133" s="41"/>
      <c r="L133" s="41" t="s">
        <v>3450</v>
      </c>
      <c r="M133" s="41"/>
      <c r="N133" s="41"/>
      <c r="O133" s="41"/>
      <c r="P133" s="41"/>
      <c r="Q133" s="41"/>
      <c r="R133" s="41"/>
      <c r="S133" s="41"/>
      <c r="T133" s="41"/>
      <c r="U133" s="41"/>
    </row>
    <row r="134" spans="1:21">
      <c r="A134" s="41" t="s">
        <v>1824</v>
      </c>
      <c r="B134" s="40">
        <v>42790</v>
      </c>
      <c r="C134" s="41">
        <v>2540010</v>
      </c>
      <c r="D134" s="41">
        <v>1</v>
      </c>
      <c r="E134" s="41" t="s">
        <v>1825</v>
      </c>
      <c r="F134" s="41" t="s">
        <v>1397</v>
      </c>
      <c r="G134" s="19" t="s">
        <v>1407</v>
      </c>
      <c r="H134" s="19" t="s">
        <v>2884</v>
      </c>
      <c r="I134" s="41">
        <v>890.7</v>
      </c>
      <c r="J134" s="50">
        <f t="shared" si="1"/>
        <v>5566.875</v>
      </c>
      <c r="K134" s="41"/>
      <c r="L134" s="41" t="s">
        <v>3450</v>
      </c>
      <c r="M134" s="41"/>
      <c r="N134" s="41"/>
      <c r="O134" s="41"/>
      <c r="P134" s="41"/>
      <c r="Q134" s="41"/>
      <c r="R134" s="41"/>
      <c r="S134" s="41"/>
      <c r="T134" s="41"/>
      <c r="U134" s="41"/>
    </row>
    <row r="135" spans="1:21">
      <c r="A135" s="41" t="s">
        <v>1826</v>
      </c>
      <c r="B135" s="40">
        <v>42790</v>
      </c>
      <c r="C135" s="41" t="s">
        <v>1827</v>
      </c>
      <c r="D135" s="41">
        <v>1</v>
      </c>
      <c r="E135" s="41" t="s">
        <v>1828</v>
      </c>
      <c r="F135" s="41" t="s">
        <v>1395</v>
      </c>
      <c r="G135" s="19" t="s">
        <v>1452</v>
      </c>
      <c r="H135" s="19" t="s">
        <v>1453</v>
      </c>
      <c r="I135" s="43">
        <v>43055.21</v>
      </c>
      <c r="J135" s="50">
        <f t="shared" si="1"/>
        <v>269095.0625</v>
      </c>
      <c r="K135" s="41"/>
      <c r="L135" s="41" t="s">
        <v>3449</v>
      </c>
      <c r="M135" s="41"/>
      <c r="N135" s="41"/>
      <c r="O135" s="41"/>
      <c r="P135" s="41"/>
      <c r="Q135" s="41"/>
      <c r="R135" s="41"/>
      <c r="S135" s="41"/>
      <c r="T135" s="41"/>
      <c r="U135" s="41"/>
    </row>
    <row r="136" spans="1:21">
      <c r="A136" s="41" t="s">
        <v>1829</v>
      </c>
      <c r="B136" s="40">
        <v>42791</v>
      </c>
      <c r="C136" s="41" t="s">
        <v>1830</v>
      </c>
      <c r="D136" s="41">
        <v>1</v>
      </c>
      <c r="E136" s="41" t="s">
        <v>1831</v>
      </c>
      <c r="F136" s="41" t="s">
        <v>1395</v>
      </c>
      <c r="G136" s="19" t="s">
        <v>1452</v>
      </c>
      <c r="H136" s="19" t="s">
        <v>1453</v>
      </c>
      <c r="I136" s="43">
        <v>33851.379999999997</v>
      </c>
      <c r="J136" s="50">
        <f t="shared" ref="J136:J199" si="2">+I136/0.16</f>
        <v>211571.12499999997</v>
      </c>
      <c r="K136" s="41"/>
      <c r="L136" s="41" t="s">
        <v>3449</v>
      </c>
      <c r="M136" s="41"/>
      <c r="N136" s="41"/>
      <c r="O136" s="41"/>
      <c r="P136" s="41"/>
      <c r="Q136" s="41"/>
      <c r="R136" s="41"/>
      <c r="S136" s="41"/>
      <c r="T136" s="41"/>
      <c r="U136" s="41"/>
    </row>
    <row r="137" spans="1:21">
      <c r="A137" s="41" t="s">
        <v>1832</v>
      </c>
      <c r="B137" s="40">
        <v>42791</v>
      </c>
      <c r="C137" s="41" t="s">
        <v>1833</v>
      </c>
      <c r="D137" s="41">
        <v>1</v>
      </c>
      <c r="E137" s="41" t="s">
        <v>1834</v>
      </c>
      <c r="F137" s="41" t="s">
        <v>1395</v>
      </c>
      <c r="G137" s="19" t="s">
        <v>1456</v>
      </c>
      <c r="H137" s="19" t="s">
        <v>1457</v>
      </c>
      <c r="I137" s="43">
        <v>32475</v>
      </c>
      <c r="J137" s="50">
        <f t="shared" si="2"/>
        <v>202968.75</v>
      </c>
      <c r="K137" s="41"/>
      <c r="L137" s="19" t="s">
        <v>3862</v>
      </c>
      <c r="M137" s="41"/>
      <c r="N137" s="41"/>
      <c r="O137" s="41"/>
      <c r="P137" s="41"/>
      <c r="Q137" s="41"/>
      <c r="R137" s="41"/>
      <c r="S137" s="41"/>
      <c r="T137" s="41"/>
      <c r="U137" s="41"/>
    </row>
    <row r="138" spans="1:21">
      <c r="A138" s="41" t="s">
        <v>1835</v>
      </c>
      <c r="B138" s="40">
        <v>42793</v>
      </c>
      <c r="C138" s="41" t="s">
        <v>1836</v>
      </c>
      <c r="D138" s="41">
        <v>1</v>
      </c>
      <c r="E138" s="41" t="s">
        <v>1837</v>
      </c>
      <c r="F138" s="41" t="s">
        <v>1396</v>
      </c>
      <c r="G138" s="19" t="s">
        <v>330</v>
      </c>
      <c r="H138" s="19" t="s">
        <v>3309</v>
      </c>
      <c r="I138" s="41">
        <v>87.21</v>
      </c>
      <c r="J138" s="50">
        <f t="shared" si="2"/>
        <v>545.0625</v>
      </c>
      <c r="K138" s="41"/>
      <c r="L138" s="19" t="s">
        <v>3786</v>
      </c>
      <c r="M138" s="41"/>
      <c r="N138" s="41"/>
      <c r="O138" s="41"/>
      <c r="P138" s="41"/>
      <c r="Q138" s="41"/>
      <c r="R138" s="41"/>
      <c r="S138" s="41"/>
      <c r="T138" s="41"/>
      <c r="U138" s="41"/>
    </row>
    <row r="139" spans="1:21">
      <c r="A139" s="41" t="s">
        <v>1838</v>
      </c>
      <c r="B139" s="40">
        <v>42793</v>
      </c>
      <c r="C139" s="41" t="s">
        <v>1839</v>
      </c>
      <c r="D139" s="41">
        <v>1</v>
      </c>
      <c r="E139" s="41" t="s">
        <v>1840</v>
      </c>
      <c r="F139" s="41" t="s">
        <v>1396</v>
      </c>
      <c r="G139" s="19" t="s">
        <v>390</v>
      </c>
      <c r="H139" s="19" t="s">
        <v>3297</v>
      </c>
      <c r="I139" s="41">
        <v>4.83</v>
      </c>
      <c r="J139" s="50">
        <f t="shared" si="2"/>
        <v>30.1875</v>
      </c>
      <c r="K139" s="41"/>
      <c r="L139" s="19" t="s">
        <v>3780</v>
      </c>
      <c r="M139" s="41"/>
      <c r="N139" s="41"/>
      <c r="O139" s="41"/>
      <c r="P139" s="41"/>
      <c r="Q139" s="41"/>
      <c r="R139" s="41"/>
      <c r="S139" s="41"/>
      <c r="T139" s="41"/>
      <c r="U139" s="41"/>
    </row>
    <row r="140" spans="1:21">
      <c r="A140" s="41" t="s">
        <v>1841</v>
      </c>
      <c r="B140" s="40">
        <v>42793</v>
      </c>
      <c r="C140" s="41" t="s">
        <v>1842</v>
      </c>
      <c r="D140" s="41">
        <v>1</v>
      </c>
      <c r="E140" s="41" t="s">
        <v>1843</v>
      </c>
      <c r="F140" s="41" t="s">
        <v>1396</v>
      </c>
      <c r="G140" s="41" t="s">
        <v>326</v>
      </c>
      <c r="H140" s="19" t="s">
        <v>3186</v>
      </c>
      <c r="I140" s="41">
        <v>51.73</v>
      </c>
      <c r="J140" s="50">
        <f t="shared" si="2"/>
        <v>323.3125</v>
      </c>
      <c r="K140" s="41"/>
      <c r="L140" s="35" t="s">
        <v>3692</v>
      </c>
      <c r="M140" s="41"/>
      <c r="N140" s="41"/>
      <c r="O140" s="41"/>
      <c r="P140" s="41"/>
      <c r="Q140" s="41"/>
      <c r="R140" s="41"/>
      <c r="S140" s="41"/>
      <c r="T140" s="41"/>
      <c r="U140" s="41"/>
    </row>
    <row r="141" spans="1:21">
      <c r="A141" s="41" t="s">
        <v>1844</v>
      </c>
      <c r="B141" s="40">
        <v>42793</v>
      </c>
      <c r="C141" s="41" t="s">
        <v>1845</v>
      </c>
      <c r="D141" s="41">
        <v>1</v>
      </c>
      <c r="E141" s="41" t="s">
        <v>1846</v>
      </c>
      <c r="F141" s="41" t="s">
        <v>1396</v>
      </c>
      <c r="G141" s="19" t="s">
        <v>404</v>
      </c>
      <c r="H141" s="19" t="s">
        <v>3259</v>
      </c>
      <c r="I141" s="41">
        <v>16.829999999999998</v>
      </c>
      <c r="J141" s="50">
        <f t="shared" si="2"/>
        <v>105.18749999999999</v>
      </c>
      <c r="K141" s="41"/>
      <c r="L141" s="35" t="s">
        <v>3761</v>
      </c>
      <c r="M141" s="41"/>
      <c r="N141" s="41"/>
      <c r="O141" s="41"/>
      <c r="P141" s="41"/>
      <c r="Q141" s="41"/>
      <c r="R141" s="41"/>
      <c r="S141" s="41"/>
      <c r="T141" s="41"/>
      <c r="U141" s="41"/>
    </row>
    <row r="142" spans="1:21">
      <c r="A142" s="41" t="s">
        <v>1848</v>
      </c>
      <c r="B142" s="40">
        <v>42793</v>
      </c>
      <c r="C142" s="41" t="s">
        <v>1847</v>
      </c>
      <c r="D142" s="41">
        <v>1</v>
      </c>
      <c r="E142" s="41" t="s">
        <v>1849</v>
      </c>
      <c r="F142" s="41" t="s">
        <v>1395</v>
      </c>
      <c r="G142" s="19" t="s">
        <v>1484</v>
      </c>
      <c r="H142" s="19" t="s">
        <v>2859</v>
      </c>
      <c r="I142" s="43">
        <v>28363.3</v>
      </c>
      <c r="J142" s="50">
        <f t="shared" si="2"/>
        <v>177270.625</v>
      </c>
      <c r="K142" s="41"/>
      <c r="L142" s="35" t="s">
        <v>3882</v>
      </c>
      <c r="M142" s="41"/>
      <c r="N142" s="41"/>
      <c r="O142" s="41"/>
      <c r="P142" s="41"/>
      <c r="Q142" s="41"/>
      <c r="R142" s="41"/>
      <c r="S142" s="41"/>
      <c r="T142" s="41"/>
      <c r="U142" s="41"/>
    </row>
    <row r="143" spans="1:21">
      <c r="A143" s="41" t="s">
        <v>1850</v>
      </c>
      <c r="B143" s="40">
        <v>42793</v>
      </c>
      <c r="C143" s="41" t="s">
        <v>1851</v>
      </c>
      <c r="D143" s="41">
        <v>1</v>
      </c>
      <c r="E143" s="41" t="s">
        <v>1852</v>
      </c>
      <c r="F143" s="41" t="s">
        <v>1396</v>
      </c>
      <c r="G143" s="19" t="s">
        <v>400</v>
      </c>
      <c r="H143" s="19" t="s">
        <v>3301</v>
      </c>
      <c r="I143" s="41">
        <v>95.97</v>
      </c>
      <c r="J143" s="50">
        <f t="shared" si="2"/>
        <v>599.8125</v>
      </c>
      <c r="K143" s="41"/>
      <c r="L143" s="35" t="s">
        <v>3782</v>
      </c>
      <c r="M143" s="41"/>
      <c r="N143" s="41"/>
      <c r="O143" s="41"/>
      <c r="P143" s="41"/>
      <c r="Q143" s="41"/>
      <c r="R143" s="41"/>
      <c r="S143" s="41"/>
      <c r="T143" s="41"/>
      <c r="U143" s="41"/>
    </row>
    <row r="144" spans="1:21">
      <c r="A144" s="41" t="s">
        <v>1853</v>
      </c>
      <c r="B144" s="40">
        <v>42793</v>
      </c>
      <c r="C144" s="41" t="s">
        <v>1854</v>
      </c>
      <c r="D144" s="41">
        <v>1</v>
      </c>
      <c r="E144" s="41" t="s">
        <v>1855</v>
      </c>
      <c r="F144" s="41" t="s">
        <v>1396</v>
      </c>
      <c r="G144" s="41" t="s">
        <v>758</v>
      </c>
      <c r="H144" s="19" t="s">
        <v>3190</v>
      </c>
      <c r="I144" s="41">
        <v>68.28</v>
      </c>
      <c r="J144" s="50">
        <f t="shared" si="2"/>
        <v>426.75</v>
      </c>
      <c r="K144" s="41"/>
      <c r="L144" s="19" t="s">
        <v>3719</v>
      </c>
      <c r="M144" s="41"/>
      <c r="N144" s="41"/>
      <c r="O144" s="41"/>
      <c r="P144" s="41"/>
      <c r="Q144" s="41"/>
      <c r="R144" s="41"/>
      <c r="S144" s="41"/>
      <c r="T144" s="41"/>
      <c r="U144" s="41"/>
    </row>
    <row r="145" spans="1:21">
      <c r="A145" s="41" t="s">
        <v>1856</v>
      </c>
      <c r="B145" s="40">
        <v>42793</v>
      </c>
      <c r="C145" s="41" t="s">
        <v>1857</v>
      </c>
      <c r="D145" s="41">
        <v>1</v>
      </c>
      <c r="E145" s="41" t="s">
        <v>1858</v>
      </c>
      <c r="F145" s="41" t="s">
        <v>1396</v>
      </c>
      <c r="G145" s="19" t="s">
        <v>1859</v>
      </c>
      <c r="H145" s="19" t="s">
        <v>3811</v>
      </c>
      <c r="I145" s="41">
        <v>37.409999999999997</v>
      </c>
      <c r="J145" s="50">
        <f t="shared" si="2"/>
        <v>233.81249999999997</v>
      </c>
      <c r="K145" s="41"/>
      <c r="L145" s="19" t="s">
        <v>3808</v>
      </c>
      <c r="M145" s="41"/>
      <c r="N145" s="41"/>
      <c r="O145" s="41"/>
      <c r="P145" s="41"/>
      <c r="Q145" s="41"/>
      <c r="R145" s="41"/>
      <c r="S145" s="41"/>
      <c r="T145" s="41"/>
      <c r="U145" s="41"/>
    </row>
    <row r="146" spans="1:21">
      <c r="A146" s="41" t="s">
        <v>1860</v>
      </c>
      <c r="B146" s="40">
        <v>42793</v>
      </c>
      <c r="C146" s="41" t="s">
        <v>1861</v>
      </c>
      <c r="D146" s="41">
        <v>1</v>
      </c>
      <c r="E146" s="41" t="s">
        <v>1862</v>
      </c>
      <c r="F146" s="41" t="s">
        <v>1396</v>
      </c>
      <c r="G146" s="19" t="s">
        <v>1863</v>
      </c>
      <c r="H146" s="19" t="s">
        <v>3818</v>
      </c>
      <c r="I146" s="41">
        <v>28.98</v>
      </c>
      <c r="J146" s="50">
        <f t="shared" si="2"/>
        <v>181.125</v>
      </c>
      <c r="K146" s="41"/>
      <c r="L146" s="19" t="s">
        <v>3817</v>
      </c>
      <c r="M146" s="41"/>
      <c r="N146" s="41"/>
      <c r="O146" s="41"/>
      <c r="P146" s="41"/>
      <c r="Q146" s="41"/>
      <c r="R146" s="41"/>
      <c r="S146" s="41"/>
      <c r="T146" s="41"/>
      <c r="U146" s="41"/>
    </row>
    <row r="147" spans="1:21">
      <c r="A147" s="41" t="s">
        <v>1864</v>
      </c>
      <c r="B147" s="40">
        <v>42793</v>
      </c>
      <c r="C147" s="41" t="s">
        <v>1865</v>
      </c>
      <c r="D147" s="41">
        <v>1</v>
      </c>
      <c r="E147" s="41" t="s">
        <v>1866</v>
      </c>
      <c r="F147" s="41" t="s">
        <v>1396</v>
      </c>
      <c r="G147" s="41" t="s">
        <v>758</v>
      </c>
      <c r="H147" s="19" t="s">
        <v>3190</v>
      </c>
      <c r="I147" s="41">
        <v>21.37</v>
      </c>
      <c r="J147" s="50">
        <f t="shared" si="2"/>
        <v>133.5625</v>
      </c>
      <c r="K147" s="41"/>
      <c r="L147" s="35" t="s">
        <v>3720</v>
      </c>
      <c r="M147" s="41"/>
      <c r="N147" s="41"/>
      <c r="O147" s="41"/>
      <c r="P147" s="41"/>
      <c r="Q147" s="41"/>
      <c r="R147" s="41"/>
      <c r="S147" s="41"/>
      <c r="T147" s="41"/>
      <c r="U147" s="41"/>
    </row>
    <row r="148" spans="1:21">
      <c r="A148" s="41" t="s">
        <v>1867</v>
      </c>
      <c r="B148" s="40">
        <v>42793</v>
      </c>
      <c r="C148" s="41" t="s">
        <v>1868</v>
      </c>
      <c r="D148" s="41">
        <v>1</v>
      </c>
      <c r="E148" s="41" t="s">
        <v>1869</v>
      </c>
      <c r="F148" s="41" t="s">
        <v>1396</v>
      </c>
      <c r="G148" s="19" t="s">
        <v>943</v>
      </c>
      <c r="H148" s="19" t="s">
        <v>3327</v>
      </c>
      <c r="I148" s="41">
        <v>9.24</v>
      </c>
      <c r="J148" s="50">
        <f t="shared" si="2"/>
        <v>57.75</v>
      </c>
      <c r="K148" s="41"/>
      <c r="L148" s="19" t="s">
        <v>3806</v>
      </c>
      <c r="M148" s="41"/>
      <c r="N148" s="41"/>
      <c r="O148" s="41"/>
      <c r="P148" s="41"/>
      <c r="Q148" s="41"/>
      <c r="R148" s="41"/>
      <c r="S148" s="41"/>
      <c r="T148" s="41"/>
      <c r="U148" s="41"/>
    </row>
    <row r="149" spans="1:21">
      <c r="A149" s="41" t="s">
        <v>1870</v>
      </c>
      <c r="B149" s="40">
        <v>42793</v>
      </c>
      <c r="C149" s="41" t="s">
        <v>1871</v>
      </c>
      <c r="D149" s="41">
        <v>1</v>
      </c>
      <c r="E149" s="41" t="s">
        <v>1872</v>
      </c>
      <c r="F149" s="41" t="s">
        <v>1396</v>
      </c>
      <c r="G149" s="19" t="s">
        <v>412</v>
      </c>
      <c r="H149" s="19" t="s">
        <v>3387</v>
      </c>
      <c r="I149" s="41">
        <v>32</v>
      </c>
      <c r="J149" s="50">
        <f t="shared" si="2"/>
        <v>200</v>
      </c>
      <c r="K149" s="41"/>
      <c r="L149" s="35" t="s">
        <v>3828</v>
      </c>
      <c r="M149" s="41"/>
      <c r="N149" s="41"/>
      <c r="O149" s="41"/>
      <c r="P149" s="41"/>
      <c r="Q149" s="41"/>
      <c r="R149" s="41"/>
      <c r="S149" s="41"/>
      <c r="T149" s="41"/>
      <c r="U149" s="41"/>
    </row>
    <row r="150" spans="1:21">
      <c r="A150" s="41" t="s">
        <v>1873</v>
      </c>
      <c r="B150" s="40">
        <v>42793</v>
      </c>
      <c r="C150" s="41" t="s">
        <v>1874</v>
      </c>
      <c r="D150" s="41">
        <v>1</v>
      </c>
      <c r="E150" s="41" t="s">
        <v>1875</v>
      </c>
      <c r="F150" s="41" t="s">
        <v>1396</v>
      </c>
      <c r="G150" s="41" t="s">
        <v>441</v>
      </c>
      <c r="H150" s="19" t="s">
        <v>2862</v>
      </c>
      <c r="I150" s="41">
        <v>8.2799999999999994</v>
      </c>
      <c r="J150" s="50">
        <f t="shared" si="2"/>
        <v>51.749999999999993</v>
      </c>
      <c r="K150" s="41"/>
      <c r="L150" s="19" t="s">
        <v>3656</v>
      </c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21">
      <c r="A151" s="41" t="s">
        <v>1876</v>
      </c>
      <c r="B151" s="40">
        <v>42793</v>
      </c>
      <c r="C151" s="41" t="s">
        <v>1877</v>
      </c>
      <c r="D151" s="41">
        <v>1</v>
      </c>
      <c r="E151" s="41" t="s">
        <v>1878</v>
      </c>
      <c r="F151" s="41" t="s">
        <v>1396</v>
      </c>
      <c r="G151" s="41" t="s">
        <v>789</v>
      </c>
      <c r="H151" s="19" t="s">
        <v>2864</v>
      </c>
      <c r="I151" s="41">
        <v>9.3800000000000008</v>
      </c>
      <c r="J151" s="50">
        <f t="shared" si="2"/>
        <v>58.625000000000007</v>
      </c>
      <c r="K151" s="41"/>
      <c r="L151" s="35" t="s">
        <v>3735</v>
      </c>
      <c r="M151" s="41"/>
      <c r="N151" s="41"/>
      <c r="O151" s="41"/>
      <c r="P151" s="41"/>
      <c r="Q151" s="41"/>
      <c r="R151" s="41"/>
      <c r="S151" s="41"/>
      <c r="T151" s="41"/>
      <c r="U151" s="41"/>
    </row>
    <row r="152" spans="1:21">
      <c r="A152" s="41" t="s">
        <v>1879</v>
      </c>
      <c r="B152" s="40">
        <v>42793</v>
      </c>
      <c r="C152" s="41" t="s">
        <v>1880</v>
      </c>
      <c r="D152" s="41">
        <v>1</v>
      </c>
      <c r="E152" s="41" t="s">
        <v>1881</v>
      </c>
      <c r="F152" s="41" t="s">
        <v>1396</v>
      </c>
      <c r="G152" s="41" t="s">
        <v>441</v>
      </c>
      <c r="H152" s="19" t="s">
        <v>2862</v>
      </c>
      <c r="I152" s="41">
        <v>55.86</v>
      </c>
      <c r="J152" s="50">
        <f t="shared" si="2"/>
        <v>349.125</v>
      </c>
      <c r="K152" s="41"/>
      <c r="L152" s="19" t="s">
        <v>3657</v>
      </c>
      <c r="M152" s="41"/>
      <c r="N152" s="41"/>
      <c r="O152" s="41"/>
      <c r="P152" s="41"/>
      <c r="Q152" s="41"/>
      <c r="R152" s="41"/>
      <c r="S152" s="41"/>
      <c r="T152" s="41"/>
      <c r="U152" s="41"/>
    </row>
    <row r="153" spans="1:21">
      <c r="A153" s="41" t="s">
        <v>1879</v>
      </c>
      <c r="B153" s="40">
        <v>42793</v>
      </c>
      <c r="C153" s="41" t="s">
        <v>1880</v>
      </c>
      <c r="D153" s="41">
        <v>1</v>
      </c>
      <c r="E153" s="41" t="s">
        <v>1881</v>
      </c>
      <c r="F153" s="41" t="s">
        <v>1396</v>
      </c>
      <c r="G153" s="41" t="s">
        <v>789</v>
      </c>
      <c r="H153" s="19" t="s">
        <v>2864</v>
      </c>
      <c r="I153" s="41">
        <v>29.8</v>
      </c>
      <c r="J153" s="50">
        <f t="shared" si="2"/>
        <v>186.25</v>
      </c>
      <c r="K153" s="41"/>
      <c r="L153" s="19" t="s">
        <v>3736</v>
      </c>
      <c r="M153" s="41"/>
      <c r="N153" s="41"/>
      <c r="O153" s="41"/>
      <c r="P153" s="41"/>
      <c r="Q153" s="41"/>
      <c r="R153" s="41"/>
      <c r="S153" s="41"/>
      <c r="T153" s="41"/>
      <c r="U153" s="41"/>
    </row>
    <row r="154" spans="1:21">
      <c r="A154" s="41" t="s">
        <v>1879</v>
      </c>
      <c r="B154" s="40">
        <v>42793</v>
      </c>
      <c r="C154" s="41" t="s">
        <v>1880</v>
      </c>
      <c r="D154" s="41">
        <v>1</v>
      </c>
      <c r="E154" s="41" t="s">
        <v>1881</v>
      </c>
      <c r="F154" s="41" t="s">
        <v>1396</v>
      </c>
      <c r="G154" s="19" t="s">
        <v>1882</v>
      </c>
      <c r="H154" s="19" t="s">
        <v>3799</v>
      </c>
      <c r="I154" s="41">
        <v>1.1000000000000001</v>
      </c>
      <c r="J154" s="50">
        <f t="shared" si="2"/>
        <v>6.875</v>
      </c>
      <c r="K154" s="41"/>
      <c r="L154" s="19" t="s">
        <v>3798</v>
      </c>
      <c r="M154" s="41"/>
      <c r="N154" s="41"/>
      <c r="O154" s="41"/>
      <c r="P154" s="41"/>
      <c r="Q154" s="41"/>
      <c r="R154" s="41"/>
      <c r="S154" s="41"/>
      <c r="T154" s="41"/>
      <c r="U154" s="41"/>
    </row>
    <row r="155" spans="1:21">
      <c r="A155" s="41" t="s">
        <v>1879</v>
      </c>
      <c r="B155" s="40">
        <v>42793</v>
      </c>
      <c r="C155" s="41" t="s">
        <v>1880</v>
      </c>
      <c r="D155" s="41">
        <v>1</v>
      </c>
      <c r="E155" s="41" t="s">
        <v>1881</v>
      </c>
      <c r="F155" s="41" t="s">
        <v>1396</v>
      </c>
      <c r="G155" s="19" t="s">
        <v>791</v>
      </c>
      <c r="H155" s="19" t="s">
        <v>3398</v>
      </c>
      <c r="I155" s="41">
        <v>13.79</v>
      </c>
      <c r="J155" s="50">
        <f t="shared" si="2"/>
        <v>86.187499999999986</v>
      </c>
      <c r="K155" s="41"/>
      <c r="L155" s="35" t="s">
        <v>3833</v>
      </c>
      <c r="M155" s="41"/>
      <c r="N155" s="41"/>
      <c r="O155" s="41"/>
      <c r="P155" s="41"/>
      <c r="Q155" s="41"/>
      <c r="R155" s="41"/>
      <c r="S155" s="41"/>
      <c r="T155" s="41"/>
      <c r="U155" s="41"/>
    </row>
    <row r="156" spans="1:21">
      <c r="A156" s="41" t="s">
        <v>1883</v>
      </c>
      <c r="B156" s="40">
        <v>42793</v>
      </c>
      <c r="C156" s="41" t="s">
        <v>1884</v>
      </c>
      <c r="D156" s="41">
        <v>1</v>
      </c>
      <c r="E156" s="41" t="s">
        <v>1885</v>
      </c>
      <c r="F156" s="41" t="s">
        <v>1396</v>
      </c>
      <c r="G156" s="41" t="s">
        <v>845</v>
      </c>
      <c r="H156" s="19" t="s">
        <v>2865</v>
      </c>
      <c r="I156" s="41">
        <v>53.38</v>
      </c>
      <c r="J156" s="50">
        <f t="shared" si="2"/>
        <v>333.625</v>
      </c>
      <c r="K156" s="41"/>
      <c r="L156" s="35" t="s">
        <v>3640</v>
      </c>
      <c r="M156" s="41"/>
      <c r="N156" s="41"/>
      <c r="O156" s="41"/>
      <c r="P156" s="41"/>
      <c r="Q156" s="41"/>
      <c r="R156" s="41"/>
      <c r="S156" s="41"/>
      <c r="T156" s="41"/>
      <c r="U156" s="41"/>
    </row>
    <row r="157" spans="1:21">
      <c r="A157" s="41" t="s">
        <v>1883</v>
      </c>
      <c r="B157" s="40">
        <v>42793</v>
      </c>
      <c r="C157" s="41" t="s">
        <v>1884</v>
      </c>
      <c r="D157" s="41">
        <v>1</v>
      </c>
      <c r="E157" s="41" t="s">
        <v>1885</v>
      </c>
      <c r="F157" s="41" t="s">
        <v>1396</v>
      </c>
      <c r="G157" s="41" t="s">
        <v>441</v>
      </c>
      <c r="H157" s="19" t="s">
        <v>2862</v>
      </c>
      <c r="I157" s="41">
        <v>8.2799999999999994</v>
      </c>
      <c r="J157" s="50">
        <f t="shared" si="2"/>
        <v>51.749999999999993</v>
      </c>
      <c r="K157" s="41"/>
      <c r="L157" s="35" t="s">
        <v>3658</v>
      </c>
      <c r="M157" s="41"/>
      <c r="N157" s="41"/>
      <c r="O157" s="41"/>
      <c r="P157" s="41"/>
      <c r="Q157" s="41"/>
      <c r="R157" s="41"/>
      <c r="S157" s="41"/>
      <c r="T157" s="41"/>
      <c r="U157" s="41"/>
    </row>
    <row r="158" spans="1:21">
      <c r="A158" s="41" t="s">
        <v>1883</v>
      </c>
      <c r="B158" s="40">
        <v>42793</v>
      </c>
      <c r="C158" s="41" t="s">
        <v>1884</v>
      </c>
      <c r="D158" s="41">
        <v>1</v>
      </c>
      <c r="E158" s="41" t="s">
        <v>1885</v>
      </c>
      <c r="F158" s="41" t="s">
        <v>1396</v>
      </c>
      <c r="G158" s="41" t="s">
        <v>789</v>
      </c>
      <c r="H158" s="19" t="s">
        <v>2864</v>
      </c>
      <c r="I158" s="41">
        <v>9.3800000000000008</v>
      </c>
      <c r="J158" s="50">
        <f t="shared" si="2"/>
        <v>58.625000000000007</v>
      </c>
      <c r="K158" s="41"/>
      <c r="L158" s="19" t="s">
        <v>3737</v>
      </c>
      <c r="M158" s="41"/>
      <c r="N158" s="41"/>
      <c r="O158" s="41"/>
      <c r="P158" s="41"/>
      <c r="Q158" s="41"/>
      <c r="R158" s="41"/>
      <c r="S158" s="41"/>
      <c r="T158" s="41"/>
      <c r="U158" s="41"/>
    </row>
    <row r="159" spans="1:21">
      <c r="A159" s="41" t="s">
        <v>1883</v>
      </c>
      <c r="B159" s="40">
        <v>42793</v>
      </c>
      <c r="C159" s="41" t="s">
        <v>1884</v>
      </c>
      <c r="D159" s="41">
        <v>1</v>
      </c>
      <c r="E159" s="41" t="s">
        <v>1885</v>
      </c>
      <c r="F159" s="41" t="s">
        <v>1396</v>
      </c>
      <c r="G159" s="19" t="s">
        <v>847</v>
      </c>
      <c r="H159" s="19" t="s">
        <v>3287</v>
      </c>
      <c r="I159" s="41">
        <v>16.829999999999998</v>
      </c>
      <c r="J159" s="50">
        <f t="shared" si="2"/>
        <v>105.18749999999999</v>
      </c>
      <c r="K159" s="41"/>
      <c r="L159" s="35" t="s">
        <v>3778</v>
      </c>
      <c r="M159" s="41"/>
      <c r="N159" s="41"/>
      <c r="O159" s="41"/>
      <c r="P159" s="41"/>
      <c r="Q159" s="41"/>
      <c r="R159" s="41"/>
      <c r="S159" s="41"/>
      <c r="T159" s="41"/>
      <c r="U159" s="41"/>
    </row>
    <row r="160" spans="1:21">
      <c r="A160" s="41" t="s">
        <v>1886</v>
      </c>
      <c r="B160" s="40">
        <v>42793</v>
      </c>
      <c r="C160" s="41" t="s">
        <v>1887</v>
      </c>
      <c r="D160" s="41">
        <v>1</v>
      </c>
      <c r="E160" s="41" t="s">
        <v>1888</v>
      </c>
      <c r="F160" s="41" t="s">
        <v>1396</v>
      </c>
      <c r="G160" s="41" t="s">
        <v>845</v>
      </c>
      <c r="H160" s="19" t="s">
        <v>2865</v>
      </c>
      <c r="I160" s="41">
        <v>53.38</v>
      </c>
      <c r="J160" s="50">
        <f t="shared" si="2"/>
        <v>333.625</v>
      </c>
      <c r="K160" s="41"/>
      <c r="L160" s="35" t="s">
        <v>3641</v>
      </c>
      <c r="M160" s="41"/>
      <c r="N160" s="41"/>
      <c r="O160" s="41"/>
      <c r="P160" s="41"/>
      <c r="Q160" s="41"/>
      <c r="R160" s="41"/>
      <c r="S160" s="41"/>
      <c r="T160" s="41"/>
      <c r="U160" s="41"/>
    </row>
    <row r="161" spans="1:21">
      <c r="A161" s="41" t="s">
        <v>1886</v>
      </c>
      <c r="B161" s="40">
        <v>42793</v>
      </c>
      <c r="C161" s="41" t="s">
        <v>1887</v>
      </c>
      <c r="D161" s="41">
        <v>1</v>
      </c>
      <c r="E161" s="41" t="s">
        <v>1888</v>
      </c>
      <c r="F161" s="41" t="s">
        <v>1396</v>
      </c>
      <c r="G161" s="41" t="s">
        <v>441</v>
      </c>
      <c r="H161" s="19" t="s">
        <v>2862</v>
      </c>
      <c r="I161" s="41">
        <v>8.2799999999999994</v>
      </c>
      <c r="J161" s="50">
        <f t="shared" si="2"/>
        <v>51.749999999999993</v>
      </c>
      <c r="K161" s="41"/>
      <c r="L161" s="35" t="s">
        <v>3659</v>
      </c>
      <c r="M161" s="41"/>
      <c r="N161" s="41"/>
      <c r="O161" s="41"/>
      <c r="P161" s="41"/>
      <c r="Q161" s="41"/>
      <c r="R161" s="41"/>
      <c r="S161" s="41"/>
      <c r="T161" s="41"/>
      <c r="U161" s="41"/>
    </row>
    <row r="162" spans="1:21">
      <c r="A162" s="41" t="s">
        <v>1886</v>
      </c>
      <c r="B162" s="40">
        <v>42793</v>
      </c>
      <c r="C162" s="41" t="s">
        <v>1887</v>
      </c>
      <c r="D162" s="41">
        <v>1</v>
      </c>
      <c r="E162" s="41" t="s">
        <v>1888</v>
      </c>
      <c r="F162" s="41" t="s">
        <v>1396</v>
      </c>
      <c r="G162" s="19" t="s">
        <v>847</v>
      </c>
      <c r="H162" s="19" t="s">
        <v>3287</v>
      </c>
      <c r="I162" s="41">
        <v>16.829999999999998</v>
      </c>
      <c r="J162" s="50">
        <f t="shared" si="2"/>
        <v>105.18749999999999</v>
      </c>
      <c r="K162" s="41"/>
      <c r="L162" s="35" t="s">
        <v>3779</v>
      </c>
      <c r="M162" s="41"/>
      <c r="N162" s="41"/>
      <c r="O162" s="41"/>
      <c r="P162" s="41"/>
      <c r="Q162" s="41"/>
      <c r="R162" s="41"/>
      <c r="S162" s="41"/>
      <c r="T162" s="41"/>
      <c r="U162" s="41"/>
    </row>
    <row r="163" spans="1:21">
      <c r="A163" s="41" t="s">
        <v>1889</v>
      </c>
      <c r="B163" s="40">
        <v>42793</v>
      </c>
      <c r="C163" s="41" t="s">
        <v>1890</v>
      </c>
      <c r="D163" s="41">
        <v>1</v>
      </c>
      <c r="E163" s="41" t="s">
        <v>1891</v>
      </c>
      <c r="F163" s="41" t="s">
        <v>1395</v>
      </c>
      <c r="G163" s="19" t="s">
        <v>1452</v>
      </c>
      <c r="H163" s="19" t="s">
        <v>1453</v>
      </c>
      <c r="I163" s="43">
        <v>45386.69</v>
      </c>
      <c r="J163" s="50">
        <f t="shared" si="2"/>
        <v>283666.8125</v>
      </c>
      <c r="K163" s="41"/>
      <c r="L163" s="41" t="s">
        <v>3449</v>
      </c>
      <c r="M163" s="41"/>
      <c r="N163" s="41"/>
      <c r="O163" s="41"/>
      <c r="P163" s="41"/>
      <c r="Q163" s="41"/>
      <c r="R163" s="41"/>
      <c r="S163" s="41"/>
      <c r="T163" s="41"/>
      <c r="U163" s="41"/>
    </row>
    <row r="164" spans="1:21">
      <c r="A164" s="41" t="s">
        <v>1892</v>
      </c>
      <c r="B164" s="40">
        <v>42793</v>
      </c>
      <c r="C164" s="41" t="s">
        <v>1893</v>
      </c>
      <c r="D164" s="41">
        <v>1</v>
      </c>
      <c r="E164" s="41" t="s">
        <v>1894</v>
      </c>
      <c r="F164" s="41" t="s">
        <v>1396</v>
      </c>
      <c r="G164" s="41" t="s">
        <v>789</v>
      </c>
      <c r="H164" s="19" t="s">
        <v>2864</v>
      </c>
      <c r="I164" s="41">
        <v>9.3800000000000008</v>
      </c>
      <c r="J164" s="50">
        <f t="shared" si="2"/>
        <v>58.625000000000007</v>
      </c>
      <c r="K164" s="41"/>
      <c r="L164" s="35" t="s">
        <v>3738</v>
      </c>
      <c r="M164" s="41"/>
      <c r="N164" s="41"/>
      <c r="O164" s="41"/>
      <c r="P164" s="41"/>
      <c r="Q164" s="41"/>
      <c r="R164" s="41"/>
      <c r="S164" s="41"/>
      <c r="T164" s="41"/>
      <c r="U164" s="41"/>
    </row>
    <row r="165" spans="1:21">
      <c r="A165" s="41" t="s">
        <v>1892</v>
      </c>
      <c r="B165" s="40">
        <v>42793</v>
      </c>
      <c r="C165" s="41" t="s">
        <v>1893</v>
      </c>
      <c r="D165" s="41">
        <v>1</v>
      </c>
      <c r="E165" s="41" t="s">
        <v>1894</v>
      </c>
      <c r="F165" s="41" t="s">
        <v>1396</v>
      </c>
      <c r="G165" s="19" t="s">
        <v>897</v>
      </c>
      <c r="H165" s="19" t="s">
        <v>3320</v>
      </c>
      <c r="I165" s="41">
        <v>80.69</v>
      </c>
      <c r="J165" s="50">
        <f t="shared" si="2"/>
        <v>504.3125</v>
      </c>
      <c r="K165" s="41"/>
      <c r="L165" s="35" t="s">
        <v>3797</v>
      </c>
      <c r="M165" s="41"/>
      <c r="N165" s="41"/>
      <c r="O165" s="41"/>
      <c r="P165" s="41"/>
      <c r="Q165" s="41"/>
      <c r="R165" s="41"/>
      <c r="S165" s="41"/>
      <c r="T165" s="41"/>
      <c r="U165" s="41"/>
    </row>
    <row r="166" spans="1:21">
      <c r="A166" s="41" t="s">
        <v>1892</v>
      </c>
      <c r="B166" s="40">
        <v>42793</v>
      </c>
      <c r="C166" s="41" t="s">
        <v>1893</v>
      </c>
      <c r="D166" s="41">
        <v>1</v>
      </c>
      <c r="E166" s="41" t="s">
        <v>1894</v>
      </c>
      <c r="F166" s="41" t="s">
        <v>1396</v>
      </c>
      <c r="G166" s="41" t="str">
        <f t="shared" ref="G166" si="3">+H166</f>
        <v>RCO0708136F7</v>
      </c>
      <c r="H166" s="41" t="s">
        <v>810</v>
      </c>
      <c r="I166" s="41">
        <v>36.82</v>
      </c>
      <c r="J166" s="50">
        <f t="shared" si="2"/>
        <v>230.125</v>
      </c>
      <c r="K166" s="41"/>
      <c r="L166" s="35" t="s">
        <v>3934</v>
      </c>
      <c r="M166" s="41"/>
      <c r="N166" s="41"/>
      <c r="O166" s="41"/>
      <c r="P166" s="41"/>
      <c r="Q166" s="41"/>
      <c r="R166" s="41"/>
      <c r="S166" s="41"/>
      <c r="T166" s="41"/>
      <c r="U166" s="41"/>
    </row>
    <row r="167" spans="1:21">
      <c r="A167" s="41" t="s">
        <v>477</v>
      </c>
      <c r="B167" s="40">
        <v>42793</v>
      </c>
      <c r="C167" s="41" t="s">
        <v>1895</v>
      </c>
      <c r="D167" s="41">
        <v>1</v>
      </c>
      <c r="E167" s="41" t="s">
        <v>1896</v>
      </c>
      <c r="F167" s="41" t="s">
        <v>1395</v>
      </c>
      <c r="G167" s="19" t="s">
        <v>1452</v>
      </c>
      <c r="H167" s="19" t="s">
        <v>1453</v>
      </c>
      <c r="I167" s="43">
        <v>53716.44</v>
      </c>
      <c r="J167" s="50">
        <f t="shared" si="2"/>
        <v>335727.75</v>
      </c>
      <c r="K167" s="41"/>
      <c r="L167" s="41" t="s">
        <v>3449</v>
      </c>
      <c r="M167" s="41"/>
      <c r="N167" s="41"/>
      <c r="O167" s="41"/>
      <c r="P167" s="41"/>
      <c r="Q167" s="41"/>
      <c r="R167" s="41"/>
      <c r="S167" s="41"/>
      <c r="T167" s="41"/>
      <c r="U167" s="41"/>
    </row>
    <row r="168" spans="1:21">
      <c r="A168" s="41" t="s">
        <v>481</v>
      </c>
      <c r="B168" s="40">
        <v>42793</v>
      </c>
      <c r="C168" s="41" t="s">
        <v>1897</v>
      </c>
      <c r="D168" s="41">
        <v>1</v>
      </c>
      <c r="E168" s="41" t="s">
        <v>1898</v>
      </c>
      <c r="F168" s="41" t="s">
        <v>1396</v>
      </c>
      <c r="G168" s="41" t="s">
        <v>441</v>
      </c>
      <c r="H168" s="19" t="s">
        <v>2862</v>
      </c>
      <c r="I168" s="41">
        <v>121.8</v>
      </c>
      <c r="J168" s="50">
        <f t="shared" si="2"/>
        <v>761.25</v>
      </c>
      <c r="K168" s="41"/>
      <c r="L168" s="19" t="s">
        <v>3660</v>
      </c>
      <c r="M168" s="41"/>
      <c r="N168" s="41"/>
      <c r="O168" s="41"/>
      <c r="P168" s="41"/>
      <c r="Q168" s="41"/>
      <c r="R168" s="41"/>
      <c r="S168" s="41"/>
      <c r="T168" s="41"/>
      <c r="U168" s="41"/>
    </row>
    <row r="169" spans="1:21">
      <c r="A169" s="41" t="s">
        <v>481</v>
      </c>
      <c r="B169" s="40">
        <v>42793</v>
      </c>
      <c r="C169" s="41" t="s">
        <v>1897</v>
      </c>
      <c r="D169" s="41">
        <v>1</v>
      </c>
      <c r="E169" s="41" t="s">
        <v>1898</v>
      </c>
      <c r="F169" s="41" t="s">
        <v>1396</v>
      </c>
      <c r="G169" s="19" t="s">
        <v>835</v>
      </c>
      <c r="H169" s="19" t="s">
        <v>3179</v>
      </c>
      <c r="I169" s="41">
        <v>15.86</v>
      </c>
      <c r="J169" s="50">
        <f t="shared" si="2"/>
        <v>99.125</v>
      </c>
      <c r="K169" s="41"/>
      <c r="L169" s="35" t="s">
        <v>3682</v>
      </c>
      <c r="M169" s="41"/>
      <c r="N169" s="41"/>
      <c r="O169" s="41"/>
      <c r="P169" s="41"/>
      <c r="Q169" s="41"/>
      <c r="R169" s="41"/>
      <c r="S169" s="41"/>
      <c r="T169" s="41"/>
      <c r="U169" s="41"/>
    </row>
    <row r="170" spans="1:21">
      <c r="A170" s="41" t="s">
        <v>481</v>
      </c>
      <c r="B170" s="40">
        <v>42793</v>
      </c>
      <c r="C170" s="41" t="s">
        <v>1897</v>
      </c>
      <c r="D170" s="41">
        <v>1</v>
      </c>
      <c r="E170" s="41" t="s">
        <v>1898</v>
      </c>
      <c r="F170" s="41" t="s">
        <v>1396</v>
      </c>
      <c r="G170" s="19" t="s">
        <v>835</v>
      </c>
      <c r="H170" s="19" t="s">
        <v>3179</v>
      </c>
      <c r="I170" s="41">
        <v>27.72</v>
      </c>
      <c r="J170" s="50">
        <f t="shared" si="2"/>
        <v>173.25</v>
      </c>
      <c r="K170" s="41"/>
      <c r="L170" s="19" t="s">
        <v>3681</v>
      </c>
      <c r="M170" s="41"/>
      <c r="N170" s="41"/>
      <c r="O170" s="41"/>
      <c r="P170" s="41"/>
      <c r="Q170" s="41"/>
      <c r="R170" s="41"/>
      <c r="S170" s="41"/>
      <c r="T170" s="41"/>
      <c r="U170" s="41"/>
    </row>
    <row r="171" spans="1:21">
      <c r="A171" s="41" t="s">
        <v>481</v>
      </c>
      <c r="B171" s="40">
        <v>42793</v>
      </c>
      <c r="C171" s="41" t="s">
        <v>1897</v>
      </c>
      <c r="D171" s="41">
        <v>1</v>
      </c>
      <c r="E171" s="41" t="s">
        <v>1898</v>
      </c>
      <c r="F171" s="41" t="s">
        <v>1396</v>
      </c>
      <c r="G171" s="41" t="s">
        <v>836</v>
      </c>
      <c r="H171" s="19" t="s">
        <v>3187</v>
      </c>
      <c r="I171" s="41">
        <v>5.24</v>
      </c>
      <c r="J171" s="50">
        <f t="shared" si="2"/>
        <v>32.75</v>
      </c>
      <c r="K171" s="41"/>
      <c r="L171" s="35" t="s">
        <v>3705</v>
      </c>
      <c r="M171" s="41"/>
      <c r="N171" s="41"/>
      <c r="O171" s="41"/>
      <c r="P171" s="41"/>
      <c r="Q171" s="41"/>
      <c r="R171" s="41"/>
      <c r="S171" s="41"/>
      <c r="T171" s="41"/>
      <c r="U171" s="41"/>
    </row>
    <row r="172" spans="1:21">
      <c r="A172" s="41" t="s">
        <v>481</v>
      </c>
      <c r="B172" s="40">
        <v>42793</v>
      </c>
      <c r="C172" s="41" t="s">
        <v>1897</v>
      </c>
      <c r="D172" s="41">
        <v>1</v>
      </c>
      <c r="E172" s="41" t="s">
        <v>1898</v>
      </c>
      <c r="F172" s="41" t="s">
        <v>1396</v>
      </c>
      <c r="G172" s="41" t="s">
        <v>789</v>
      </c>
      <c r="H172" s="19" t="s">
        <v>2864</v>
      </c>
      <c r="I172" s="41">
        <v>9.3800000000000008</v>
      </c>
      <c r="J172" s="50">
        <f t="shared" si="2"/>
        <v>58.625000000000007</v>
      </c>
      <c r="K172" s="41"/>
      <c r="L172" s="35" t="s">
        <v>3739</v>
      </c>
      <c r="M172" s="41"/>
      <c r="N172" s="41"/>
      <c r="O172" s="41"/>
      <c r="P172" s="41"/>
      <c r="Q172" s="41"/>
      <c r="R172" s="41"/>
      <c r="S172" s="41"/>
      <c r="T172" s="41"/>
      <c r="U172" s="41"/>
    </row>
    <row r="173" spans="1:21">
      <c r="A173" s="41" t="s">
        <v>481</v>
      </c>
      <c r="B173" s="40">
        <v>42793</v>
      </c>
      <c r="C173" s="41" t="s">
        <v>1897</v>
      </c>
      <c r="D173" s="41">
        <v>1</v>
      </c>
      <c r="E173" s="41" t="s">
        <v>1898</v>
      </c>
      <c r="F173" s="41" t="s">
        <v>1396</v>
      </c>
      <c r="G173" s="19" t="s">
        <v>810</v>
      </c>
      <c r="H173" s="19" t="s">
        <v>3346</v>
      </c>
      <c r="I173" s="41">
        <v>65.930000000000007</v>
      </c>
      <c r="J173" s="50">
        <f t="shared" si="2"/>
        <v>412.06250000000006</v>
      </c>
      <c r="K173" s="41"/>
      <c r="L173" s="19" t="s">
        <v>3812</v>
      </c>
      <c r="M173" s="41"/>
      <c r="N173" s="41"/>
      <c r="O173" s="41"/>
      <c r="P173" s="41"/>
      <c r="Q173" s="41"/>
      <c r="R173" s="41"/>
      <c r="S173" s="41"/>
      <c r="T173" s="41"/>
      <c r="U173" s="41"/>
    </row>
    <row r="174" spans="1:21">
      <c r="A174" s="41" t="s">
        <v>1899</v>
      </c>
      <c r="B174" s="40">
        <v>42793</v>
      </c>
      <c r="C174" s="41" t="s">
        <v>1900</v>
      </c>
      <c r="D174" s="41">
        <v>1</v>
      </c>
      <c r="E174" s="41" t="s">
        <v>1901</v>
      </c>
      <c r="F174" s="41" t="s">
        <v>1396</v>
      </c>
      <c r="G174" s="41" t="s">
        <v>845</v>
      </c>
      <c r="H174" s="19" t="s">
        <v>2865</v>
      </c>
      <c r="I174" s="41">
        <v>49.11</v>
      </c>
      <c r="J174" s="50">
        <f t="shared" si="2"/>
        <v>306.9375</v>
      </c>
      <c r="K174" s="41"/>
      <c r="L174" s="35" t="s">
        <v>3642</v>
      </c>
      <c r="M174" s="41"/>
      <c r="N174" s="41"/>
      <c r="O174" s="41"/>
      <c r="P174" s="41"/>
      <c r="Q174" s="41"/>
      <c r="R174" s="41"/>
      <c r="S174" s="41"/>
      <c r="T174" s="41"/>
      <c r="U174" s="41"/>
    </row>
    <row r="175" spans="1:21">
      <c r="A175" s="41" t="s">
        <v>1899</v>
      </c>
      <c r="B175" s="40">
        <v>42793</v>
      </c>
      <c r="C175" s="41" t="s">
        <v>1900</v>
      </c>
      <c r="D175" s="41">
        <v>1</v>
      </c>
      <c r="E175" s="41" t="s">
        <v>1901</v>
      </c>
      <c r="F175" s="41" t="s">
        <v>1396</v>
      </c>
      <c r="G175" s="41" t="s">
        <v>441</v>
      </c>
      <c r="H175" s="41" t="s">
        <v>1514</v>
      </c>
      <c r="I175" s="41">
        <v>8.2799999999999994</v>
      </c>
      <c r="J175" s="50">
        <f t="shared" si="2"/>
        <v>51.749999999999993</v>
      </c>
      <c r="K175" s="41"/>
      <c r="L175" s="19" t="s">
        <v>3661</v>
      </c>
      <c r="M175" s="41"/>
      <c r="N175" s="41"/>
      <c r="O175" s="41"/>
      <c r="P175" s="41"/>
      <c r="Q175" s="41"/>
      <c r="R175" s="41"/>
      <c r="S175" s="41"/>
      <c r="T175" s="41"/>
      <c r="U175" s="41"/>
    </row>
    <row r="176" spans="1:21">
      <c r="A176" s="41" t="s">
        <v>1902</v>
      </c>
      <c r="B176" s="40">
        <v>42793</v>
      </c>
      <c r="C176" s="41" t="s">
        <v>1903</v>
      </c>
      <c r="D176" s="41">
        <v>1</v>
      </c>
      <c r="E176" s="41" t="s">
        <v>1904</v>
      </c>
      <c r="F176" s="41" t="s">
        <v>1396</v>
      </c>
      <c r="G176" s="19" t="s">
        <v>1905</v>
      </c>
      <c r="H176" s="19" t="s">
        <v>3836</v>
      </c>
      <c r="I176" s="41">
        <v>28.8</v>
      </c>
      <c r="J176" s="50">
        <f t="shared" si="2"/>
        <v>180</v>
      </c>
      <c r="K176" s="41"/>
      <c r="L176" s="35" t="s">
        <v>3837</v>
      </c>
      <c r="M176" s="41"/>
      <c r="N176" s="41"/>
      <c r="O176" s="41"/>
      <c r="P176" s="41"/>
      <c r="Q176" s="41"/>
      <c r="R176" s="41"/>
      <c r="S176" s="41"/>
      <c r="T176" s="41"/>
      <c r="U176" s="41"/>
    </row>
    <row r="177" spans="1:21">
      <c r="A177" s="41" t="s">
        <v>488</v>
      </c>
      <c r="B177" s="40">
        <v>42793</v>
      </c>
      <c r="C177" s="41" t="s">
        <v>1906</v>
      </c>
      <c r="D177" s="41">
        <v>1</v>
      </c>
      <c r="E177" s="41" t="s">
        <v>1907</v>
      </c>
      <c r="F177" s="41" t="s">
        <v>1395</v>
      </c>
      <c r="G177" s="19" t="s">
        <v>1452</v>
      </c>
      <c r="H177" s="19" t="s">
        <v>1453</v>
      </c>
      <c r="I177" s="43">
        <v>25746.5</v>
      </c>
      <c r="J177" s="50">
        <f t="shared" si="2"/>
        <v>160915.625</v>
      </c>
      <c r="K177" s="41"/>
      <c r="L177" s="41" t="s">
        <v>3449</v>
      </c>
      <c r="M177" s="41"/>
      <c r="N177" s="41"/>
      <c r="O177" s="41"/>
      <c r="P177" s="41"/>
      <c r="Q177" s="41"/>
      <c r="R177" s="41"/>
      <c r="S177" s="41"/>
      <c r="T177" s="41"/>
      <c r="U177" s="41"/>
    </row>
    <row r="178" spans="1:21">
      <c r="A178" s="41" t="s">
        <v>1908</v>
      </c>
      <c r="B178" s="40">
        <v>42793</v>
      </c>
      <c r="C178" s="41" t="s">
        <v>1909</v>
      </c>
      <c r="D178" s="41">
        <v>1</v>
      </c>
      <c r="E178" s="41" t="s">
        <v>1910</v>
      </c>
      <c r="F178" s="41" t="s">
        <v>1395</v>
      </c>
      <c r="G178" s="19" t="s">
        <v>1452</v>
      </c>
      <c r="H178" s="19" t="s">
        <v>1453</v>
      </c>
      <c r="I178" s="43">
        <v>40868.300000000003</v>
      </c>
      <c r="J178" s="50">
        <f t="shared" si="2"/>
        <v>255426.875</v>
      </c>
      <c r="K178" s="41"/>
      <c r="L178" s="41" t="s">
        <v>3449</v>
      </c>
      <c r="M178" s="41"/>
      <c r="N178" s="41"/>
      <c r="O178" s="41"/>
      <c r="P178" s="41"/>
      <c r="Q178" s="41"/>
      <c r="R178" s="41"/>
      <c r="S178" s="41"/>
      <c r="T178" s="41"/>
      <c r="U178" s="41"/>
    </row>
    <row r="179" spans="1:21">
      <c r="A179" s="41" t="s">
        <v>1911</v>
      </c>
      <c r="B179" s="40">
        <v>42793</v>
      </c>
      <c r="C179" s="41" t="s">
        <v>1912</v>
      </c>
      <c r="D179" s="41">
        <v>1</v>
      </c>
      <c r="E179" s="41" t="s">
        <v>1913</v>
      </c>
      <c r="F179" s="41" t="s">
        <v>1395</v>
      </c>
      <c r="G179" s="19" t="s">
        <v>1452</v>
      </c>
      <c r="H179" s="19" t="s">
        <v>1453</v>
      </c>
      <c r="I179" s="43">
        <v>39565.69</v>
      </c>
      <c r="J179" s="50">
        <f t="shared" si="2"/>
        <v>247285.5625</v>
      </c>
      <c r="K179" s="41"/>
      <c r="L179" s="41" t="s">
        <v>3449</v>
      </c>
      <c r="M179" s="41"/>
      <c r="N179" s="41"/>
      <c r="O179" s="41"/>
      <c r="P179" s="41"/>
      <c r="Q179" s="41"/>
      <c r="R179" s="41"/>
      <c r="S179" s="41"/>
      <c r="T179" s="41"/>
      <c r="U179" s="41"/>
    </row>
    <row r="180" spans="1:21">
      <c r="A180" s="41" t="s">
        <v>1915</v>
      </c>
      <c r="B180" s="40">
        <v>42793</v>
      </c>
      <c r="C180" s="41" t="s">
        <v>1916</v>
      </c>
      <c r="D180" s="41">
        <v>1</v>
      </c>
      <c r="E180" s="41" t="s">
        <v>1917</v>
      </c>
      <c r="F180" s="41" t="s">
        <v>1395</v>
      </c>
      <c r="G180" s="19" t="s">
        <v>1452</v>
      </c>
      <c r="H180" s="19" t="s">
        <v>1453</v>
      </c>
      <c r="I180" s="43">
        <v>42347.040000000001</v>
      </c>
      <c r="J180" s="50">
        <f t="shared" si="2"/>
        <v>264669</v>
      </c>
      <c r="K180" s="41"/>
      <c r="L180" s="41" t="s">
        <v>3449</v>
      </c>
      <c r="M180" s="41"/>
      <c r="N180" s="41"/>
      <c r="O180" s="41"/>
      <c r="P180" s="41"/>
      <c r="Q180" s="41"/>
      <c r="R180" s="41"/>
      <c r="S180" s="41"/>
      <c r="T180" s="41"/>
      <c r="U180" s="41"/>
    </row>
    <row r="181" spans="1:21">
      <c r="A181" s="41" t="s">
        <v>1918</v>
      </c>
      <c r="B181" s="40">
        <v>42793</v>
      </c>
      <c r="C181" s="41" t="s">
        <v>1914</v>
      </c>
      <c r="D181" s="41">
        <v>1</v>
      </c>
      <c r="E181" s="41" t="s">
        <v>1919</v>
      </c>
      <c r="F181" s="41" t="s">
        <v>1395</v>
      </c>
      <c r="G181" s="19" t="s">
        <v>1452</v>
      </c>
      <c r="H181" s="19" t="s">
        <v>1453</v>
      </c>
      <c r="I181" s="43">
        <v>38088.9</v>
      </c>
      <c r="J181" s="50">
        <f t="shared" si="2"/>
        <v>238055.625</v>
      </c>
      <c r="K181" s="41"/>
      <c r="L181" s="41" t="s">
        <v>3449</v>
      </c>
      <c r="M181" s="41"/>
      <c r="N181" s="41"/>
      <c r="O181" s="41"/>
      <c r="P181" s="41"/>
      <c r="Q181" s="41"/>
      <c r="R181" s="41"/>
      <c r="S181" s="41"/>
      <c r="T181" s="41"/>
      <c r="U181" s="41"/>
    </row>
    <row r="182" spans="1:21">
      <c r="A182" s="41" t="s">
        <v>1921</v>
      </c>
      <c r="B182" s="40">
        <v>42793</v>
      </c>
      <c r="C182" s="41" t="s">
        <v>1920</v>
      </c>
      <c r="D182" s="41">
        <v>1</v>
      </c>
      <c r="E182" s="41" t="s">
        <v>1922</v>
      </c>
      <c r="F182" s="41" t="s">
        <v>1395</v>
      </c>
      <c r="G182" s="19" t="s">
        <v>1452</v>
      </c>
      <c r="H182" s="19" t="s">
        <v>1453</v>
      </c>
      <c r="I182" s="43">
        <v>36876.120000000003</v>
      </c>
      <c r="J182" s="50">
        <f t="shared" si="2"/>
        <v>230475.75</v>
      </c>
      <c r="K182" s="41"/>
      <c r="L182" s="41" t="s">
        <v>3449</v>
      </c>
      <c r="M182" s="41"/>
      <c r="N182" s="41"/>
      <c r="O182" s="41"/>
      <c r="P182" s="41"/>
      <c r="Q182" s="41"/>
      <c r="R182" s="41"/>
      <c r="S182" s="41"/>
      <c r="T182" s="41"/>
      <c r="U182" s="41"/>
    </row>
    <row r="183" spans="1:21">
      <c r="A183" s="41" t="s">
        <v>1923</v>
      </c>
      <c r="B183" s="40">
        <v>42793</v>
      </c>
      <c r="C183" s="41" t="s">
        <v>1924</v>
      </c>
      <c r="D183" s="41">
        <v>1</v>
      </c>
      <c r="E183" s="41" t="s">
        <v>1925</v>
      </c>
      <c r="F183" s="41" t="s">
        <v>1395</v>
      </c>
      <c r="G183" s="19" t="s">
        <v>1452</v>
      </c>
      <c r="H183" s="19" t="s">
        <v>1453</v>
      </c>
      <c r="I183" s="43">
        <v>34913.18</v>
      </c>
      <c r="J183" s="50">
        <f t="shared" si="2"/>
        <v>218207.375</v>
      </c>
      <c r="K183" s="41"/>
      <c r="L183" s="41" t="s">
        <v>3449</v>
      </c>
      <c r="M183" s="41"/>
      <c r="N183" s="41"/>
      <c r="O183" s="41"/>
      <c r="P183" s="41"/>
      <c r="Q183" s="41"/>
      <c r="R183" s="41"/>
      <c r="S183" s="41"/>
      <c r="T183" s="41"/>
      <c r="U183" s="41"/>
    </row>
    <row r="184" spans="1:21">
      <c r="A184" s="41" t="s">
        <v>1926</v>
      </c>
      <c r="B184" s="40">
        <v>42793</v>
      </c>
      <c r="C184" s="41" t="s">
        <v>1927</v>
      </c>
      <c r="D184" s="41">
        <v>1</v>
      </c>
      <c r="E184" s="41" t="s">
        <v>1928</v>
      </c>
      <c r="F184" s="41" t="s">
        <v>1395</v>
      </c>
      <c r="G184" s="19" t="s">
        <v>1452</v>
      </c>
      <c r="H184" s="19" t="s">
        <v>1453</v>
      </c>
      <c r="I184" s="43">
        <v>34913.18</v>
      </c>
      <c r="J184" s="50">
        <f t="shared" si="2"/>
        <v>218207.375</v>
      </c>
      <c r="K184" s="41"/>
      <c r="L184" s="41" t="s">
        <v>3449</v>
      </c>
      <c r="M184" s="41"/>
      <c r="N184" s="41"/>
      <c r="O184" s="41"/>
      <c r="P184" s="41"/>
      <c r="Q184" s="41"/>
      <c r="R184" s="41"/>
      <c r="S184" s="41"/>
      <c r="T184" s="41"/>
      <c r="U184" s="41"/>
    </row>
    <row r="185" spans="1:21">
      <c r="A185" s="41" t="s">
        <v>1929</v>
      </c>
      <c r="B185" s="40">
        <v>42793</v>
      </c>
      <c r="C185" s="41" t="s">
        <v>1930</v>
      </c>
      <c r="D185" s="41">
        <v>1</v>
      </c>
      <c r="E185" s="41" t="s">
        <v>1931</v>
      </c>
      <c r="F185" s="41" t="s">
        <v>1395</v>
      </c>
      <c r="G185" s="19" t="s">
        <v>1452</v>
      </c>
      <c r="H185" s="19" t="s">
        <v>1453</v>
      </c>
      <c r="I185" s="43">
        <v>34913.18</v>
      </c>
      <c r="J185" s="50">
        <f t="shared" si="2"/>
        <v>218207.375</v>
      </c>
      <c r="K185" s="41"/>
      <c r="L185" s="41" t="s">
        <v>3449</v>
      </c>
      <c r="M185" s="41"/>
      <c r="N185" s="41"/>
      <c r="O185" s="41"/>
      <c r="P185" s="41"/>
      <c r="Q185" s="41"/>
      <c r="R185" s="41"/>
      <c r="S185" s="41"/>
      <c r="T185" s="41"/>
      <c r="U185" s="41"/>
    </row>
    <row r="186" spans="1:21">
      <c r="A186" s="41" t="s">
        <v>1932</v>
      </c>
      <c r="B186" s="40">
        <v>42793</v>
      </c>
      <c r="C186" s="41" t="s">
        <v>1933</v>
      </c>
      <c r="D186" s="41">
        <v>1</v>
      </c>
      <c r="E186" s="41" t="s">
        <v>1934</v>
      </c>
      <c r="F186" s="41" t="s">
        <v>1395</v>
      </c>
      <c r="G186" s="19" t="s">
        <v>1452</v>
      </c>
      <c r="H186" s="19" t="s">
        <v>1453</v>
      </c>
      <c r="I186" s="43">
        <v>34913.18</v>
      </c>
      <c r="J186" s="50">
        <f t="shared" si="2"/>
        <v>218207.375</v>
      </c>
      <c r="K186" s="41"/>
      <c r="L186" s="41" t="s">
        <v>3449</v>
      </c>
      <c r="M186" s="41"/>
      <c r="N186" s="41"/>
      <c r="O186" s="41"/>
      <c r="P186" s="41"/>
      <c r="Q186" s="41"/>
      <c r="R186" s="41"/>
      <c r="S186" s="41"/>
      <c r="T186" s="41"/>
      <c r="U186" s="41"/>
    </row>
    <row r="187" spans="1:21">
      <c r="A187" s="41" t="s">
        <v>1935</v>
      </c>
      <c r="B187" s="40">
        <v>42793</v>
      </c>
      <c r="C187" s="41" t="s">
        <v>1936</v>
      </c>
      <c r="D187" s="41">
        <v>1</v>
      </c>
      <c r="E187" s="41" t="s">
        <v>1937</v>
      </c>
      <c r="F187" s="41" t="s">
        <v>1395</v>
      </c>
      <c r="G187" s="19" t="s">
        <v>1452</v>
      </c>
      <c r="H187" s="19" t="s">
        <v>1453</v>
      </c>
      <c r="I187" s="43">
        <v>32829.279999999999</v>
      </c>
      <c r="J187" s="50">
        <f t="shared" si="2"/>
        <v>205183</v>
      </c>
      <c r="K187" s="41"/>
      <c r="L187" s="41" t="s">
        <v>3449</v>
      </c>
      <c r="M187" s="41"/>
      <c r="N187" s="41"/>
      <c r="O187" s="41"/>
      <c r="P187" s="41"/>
      <c r="Q187" s="41"/>
      <c r="R187" s="41"/>
      <c r="S187" s="41"/>
      <c r="T187" s="41"/>
      <c r="U187" s="41"/>
    </row>
    <row r="188" spans="1:21">
      <c r="A188" s="41" t="s">
        <v>1938</v>
      </c>
      <c r="B188" s="40">
        <v>42793</v>
      </c>
      <c r="C188" s="41" t="s">
        <v>1939</v>
      </c>
      <c r="D188" s="41">
        <v>1</v>
      </c>
      <c r="E188" s="41" t="s">
        <v>1940</v>
      </c>
      <c r="F188" s="41" t="s">
        <v>1395</v>
      </c>
      <c r="G188" s="19" t="s">
        <v>1452</v>
      </c>
      <c r="H188" s="19" t="s">
        <v>1453</v>
      </c>
      <c r="I188" s="43">
        <v>32829.279999999999</v>
      </c>
      <c r="J188" s="50">
        <f t="shared" si="2"/>
        <v>205183</v>
      </c>
      <c r="K188" s="41"/>
      <c r="L188" s="41" t="s">
        <v>3449</v>
      </c>
      <c r="M188" s="41"/>
      <c r="N188" s="41"/>
      <c r="O188" s="41"/>
      <c r="P188" s="41"/>
      <c r="Q188" s="41"/>
      <c r="R188" s="41"/>
      <c r="S188" s="41"/>
      <c r="T188" s="41"/>
      <c r="U188" s="41"/>
    </row>
    <row r="189" spans="1:21">
      <c r="A189" s="41" t="s">
        <v>1941</v>
      </c>
      <c r="B189" s="40">
        <v>42793</v>
      </c>
      <c r="C189" s="41" t="s">
        <v>1942</v>
      </c>
      <c r="D189" s="41">
        <v>1</v>
      </c>
      <c r="E189" s="41" t="s">
        <v>1943</v>
      </c>
      <c r="F189" s="41" t="s">
        <v>1395</v>
      </c>
      <c r="G189" s="19" t="s">
        <v>1452</v>
      </c>
      <c r="H189" s="19" t="s">
        <v>1453</v>
      </c>
      <c r="I189" s="43">
        <v>44360.1</v>
      </c>
      <c r="J189" s="50">
        <f t="shared" si="2"/>
        <v>277250.625</v>
      </c>
      <c r="K189" s="41"/>
      <c r="L189" s="41" t="s">
        <v>3449</v>
      </c>
      <c r="M189" s="41"/>
      <c r="N189" s="41"/>
      <c r="O189" s="41"/>
      <c r="P189" s="41"/>
      <c r="Q189" s="41"/>
      <c r="R189" s="41"/>
      <c r="S189" s="41"/>
      <c r="T189" s="41"/>
      <c r="U189" s="41"/>
    </row>
    <row r="190" spans="1:21">
      <c r="A190" s="41" t="s">
        <v>1944</v>
      </c>
      <c r="B190" s="40">
        <v>42793</v>
      </c>
      <c r="C190" s="41" t="s">
        <v>1945</v>
      </c>
      <c r="D190" s="41">
        <v>1</v>
      </c>
      <c r="E190" s="41" t="s">
        <v>1946</v>
      </c>
      <c r="F190" s="41" t="s">
        <v>1395</v>
      </c>
      <c r="G190" s="19" t="s">
        <v>1452</v>
      </c>
      <c r="H190" s="19" t="s">
        <v>1453</v>
      </c>
      <c r="I190" s="43">
        <v>44360.1</v>
      </c>
      <c r="J190" s="50">
        <f t="shared" si="2"/>
        <v>277250.625</v>
      </c>
      <c r="K190" s="41"/>
      <c r="L190" s="41" t="s">
        <v>3449</v>
      </c>
      <c r="M190" s="41"/>
      <c r="N190" s="41"/>
      <c r="O190" s="41"/>
      <c r="P190" s="41"/>
      <c r="Q190" s="41"/>
      <c r="R190" s="41"/>
      <c r="S190" s="41"/>
      <c r="T190" s="41"/>
      <c r="U190" s="41"/>
    </row>
    <row r="191" spans="1:21">
      <c r="A191" s="41" t="s">
        <v>1947</v>
      </c>
      <c r="B191" s="40">
        <v>42793</v>
      </c>
      <c r="C191" s="41" t="s">
        <v>1948</v>
      </c>
      <c r="D191" s="41">
        <v>1</v>
      </c>
      <c r="E191" s="41" t="s">
        <v>1949</v>
      </c>
      <c r="F191" s="41" t="s">
        <v>1395</v>
      </c>
      <c r="G191" s="19" t="s">
        <v>1452</v>
      </c>
      <c r="H191" s="19" t="s">
        <v>1453</v>
      </c>
      <c r="I191" s="43">
        <v>53716.44</v>
      </c>
      <c r="J191" s="50">
        <f t="shared" si="2"/>
        <v>335727.75</v>
      </c>
      <c r="K191" s="41"/>
      <c r="L191" s="41" t="s">
        <v>3449</v>
      </c>
      <c r="M191" s="41"/>
      <c r="N191" s="41"/>
      <c r="O191" s="41"/>
      <c r="P191" s="41"/>
      <c r="Q191" s="41"/>
      <c r="R191" s="41"/>
      <c r="S191" s="41"/>
      <c r="T191" s="41"/>
      <c r="U191" s="41"/>
    </row>
    <row r="192" spans="1:21">
      <c r="A192" s="41" t="s">
        <v>1950</v>
      </c>
      <c r="B192" s="40">
        <v>42793</v>
      </c>
      <c r="C192" s="41" t="s">
        <v>1951</v>
      </c>
      <c r="D192" s="41">
        <v>1</v>
      </c>
      <c r="E192" s="41" t="s">
        <v>1952</v>
      </c>
      <c r="F192" s="41" t="s">
        <v>1395</v>
      </c>
      <c r="G192" s="19" t="s">
        <v>1452</v>
      </c>
      <c r="H192" s="19" t="s">
        <v>1453</v>
      </c>
      <c r="I192" s="43">
        <v>53716.44</v>
      </c>
      <c r="J192" s="50">
        <f t="shared" si="2"/>
        <v>335727.75</v>
      </c>
      <c r="K192" s="41"/>
      <c r="L192" s="41" t="s">
        <v>3449</v>
      </c>
      <c r="M192" s="41"/>
      <c r="N192" s="41"/>
      <c r="O192" s="41"/>
      <c r="P192" s="41"/>
      <c r="Q192" s="41"/>
      <c r="R192" s="41"/>
      <c r="S192" s="41"/>
      <c r="T192" s="41"/>
      <c r="U192" s="41"/>
    </row>
    <row r="193" spans="1:21">
      <c r="A193" s="41" t="s">
        <v>1953</v>
      </c>
      <c r="B193" s="40">
        <v>42793</v>
      </c>
      <c r="C193" s="41" t="s">
        <v>1954</v>
      </c>
      <c r="D193" s="41">
        <v>1</v>
      </c>
      <c r="E193" s="41" t="s">
        <v>1955</v>
      </c>
      <c r="F193" s="41" t="s">
        <v>1395</v>
      </c>
      <c r="G193" s="19" t="s">
        <v>1452</v>
      </c>
      <c r="H193" s="19" t="s">
        <v>1453</v>
      </c>
      <c r="I193" s="43">
        <v>39565.69</v>
      </c>
      <c r="J193" s="50">
        <f t="shared" si="2"/>
        <v>247285.5625</v>
      </c>
      <c r="K193" s="41"/>
      <c r="L193" s="41" t="s">
        <v>3449</v>
      </c>
      <c r="M193" s="41"/>
      <c r="N193" s="41"/>
      <c r="O193" s="41"/>
      <c r="P193" s="41"/>
      <c r="Q193" s="41"/>
      <c r="R193" s="41"/>
      <c r="S193" s="41"/>
      <c r="T193" s="41"/>
      <c r="U193" s="41"/>
    </row>
    <row r="194" spans="1:21">
      <c r="A194" s="41" t="s">
        <v>1956</v>
      </c>
      <c r="B194" s="40">
        <v>42793</v>
      </c>
      <c r="C194" s="41" t="s">
        <v>1957</v>
      </c>
      <c r="D194" s="41">
        <v>1</v>
      </c>
      <c r="E194" s="41" t="s">
        <v>1958</v>
      </c>
      <c r="F194" s="41" t="s">
        <v>1395</v>
      </c>
      <c r="G194" s="19" t="s">
        <v>1452</v>
      </c>
      <c r="H194" s="19" t="s">
        <v>1453</v>
      </c>
      <c r="I194" s="43">
        <v>29619.83</v>
      </c>
      <c r="J194" s="50">
        <f t="shared" si="2"/>
        <v>185123.9375</v>
      </c>
      <c r="K194" s="41"/>
      <c r="L194" s="41" t="s">
        <v>3449</v>
      </c>
      <c r="M194" s="41"/>
      <c r="N194" s="41"/>
      <c r="O194" s="41"/>
      <c r="P194" s="41"/>
      <c r="Q194" s="41"/>
      <c r="R194" s="41"/>
      <c r="S194" s="41"/>
      <c r="T194" s="41"/>
      <c r="U194" s="41"/>
    </row>
    <row r="195" spans="1:21">
      <c r="A195" s="41" t="s">
        <v>1959</v>
      </c>
      <c r="B195" s="40">
        <v>42793</v>
      </c>
      <c r="C195" s="41" t="s">
        <v>1960</v>
      </c>
      <c r="D195" s="41">
        <v>1</v>
      </c>
      <c r="E195" s="41" t="s">
        <v>1961</v>
      </c>
      <c r="F195" s="41" t="s">
        <v>1395</v>
      </c>
      <c r="G195" s="19" t="s">
        <v>1452</v>
      </c>
      <c r="H195" s="19" t="s">
        <v>1453</v>
      </c>
      <c r="I195" s="43">
        <v>32425.35</v>
      </c>
      <c r="J195" s="50">
        <f t="shared" si="2"/>
        <v>202658.4375</v>
      </c>
      <c r="K195" s="41"/>
      <c r="L195" s="41" t="s">
        <v>3449</v>
      </c>
      <c r="M195" s="41"/>
      <c r="N195" s="41"/>
      <c r="O195" s="41"/>
      <c r="P195" s="41"/>
      <c r="Q195" s="41"/>
      <c r="R195" s="41"/>
      <c r="S195" s="41"/>
      <c r="T195" s="41"/>
      <c r="U195" s="41"/>
    </row>
    <row r="196" spans="1:21">
      <c r="A196" s="41" t="s">
        <v>1962</v>
      </c>
      <c r="B196" s="40">
        <v>42793</v>
      </c>
      <c r="C196" s="41" t="s">
        <v>1963</v>
      </c>
      <c r="D196" s="41">
        <v>1</v>
      </c>
      <c r="E196" s="41" t="s">
        <v>1964</v>
      </c>
      <c r="F196" s="41" t="s">
        <v>1395</v>
      </c>
      <c r="G196" s="19" t="s">
        <v>1452</v>
      </c>
      <c r="H196" s="19" t="s">
        <v>1453</v>
      </c>
      <c r="I196" s="43">
        <v>38088.9</v>
      </c>
      <c r="J196" s="50">
        <f t="shared" si="2"/>
        <v>238055.625</v>
      </c>
      <c r="K196" s="41"/>
      <c r="L196" s="41" t="s">
        <v>3449</v>
      </c>
      <c r="M196" s="41"/>
      <c r="N196" s="41"/>
      <c r="O196" s="41"/>
      <c r="P196" s="41"/>
      <c r="Q196" s="41"/>
      <c r="R196" s="41"/>
      <c r="S196" s="41"/>
      <c r="T196" s="41"/>
      <c r="U196" s="41"/>
    </row>
    <row r="197" spans="1:21">
      <c r="A197" s="41" t="s">
        <v>1965</v>
      </c>
      <c r="B197" s="40">
        <v>42793</v>
      </c>
      <c r="C197" s="41" t="s">
        <v>1966</v>
      </c>
      <c r="D197" s="41">
        <v>1</v>
      </c>
      <c r="E197" s="41" t="s">
        <v>1967</v>
      </c>
      <c r="F197" s="41" t="s">
        <v>1395</v>
      </c>
      <c r="G197" s="19" t="s">
        <v>1452</v>
      </c>
      <c r="H197" s="19" t="s">
        <v>1453</v>
      </c>
      <c r="I197" s="43">
        <v>42347.040000000001</v>
      </c>
      <c r="J197" s="50">
        <f t="shared" si="2"/>
        <v>264669</v>
      </c>
      <c r="K197" s="41"/>
      <c r="L197" s="41" t="s">
        <v>3449</v>
      </c>
      <c r="M197" s="41"/>
      <c r="N197" s="41"/>
      <c r="O197" s="41"/>
      <c r="P197" s="41"/>
      <c r="Q197" s="41"/>
      <c r="R197" s="41"/>
      <c r="S197" s="41"/>
      <c r="T197" s="41"/>
      <c r="U197" s="41"/>
    </row>
    <row r="198" spans="1:21">
      <c r="A198" s="41" t="s">
        <v>1968</v>
      </c>
      <c r="B198" s="40">
        <v>42793</v>
      </c>
      <c r="C198" s="41" t="s">
        <v>1969</v>
      </c>
      <c r="D198" s="41">
        <v>1</v>
      </c>
      <c r="E198" s="41" t="s">
        <v>1970</v>
      </c>
      <c r="F198" s="41" t="s">
        <v>1395</v>
      </c>
      <c r="G198" s="19" t="s">
        <v>1484</v>
      </c>
      <c r="H198" s="19" t="s">
        <v>2859</v>
      </c>
      <c r="I198" s="43">
        <v>28363.3</v>
      </c>
      <c r="J198" s="50">
        <f t="shared" si="2"/>
        <v>177270.625</v>
      </c>
      <c r="K198" s="41"/>
      <c r="L198" s="35" t="s">
        <v>3883</v>
      </c>
      <c r="M198" s="41"/>
      <c r="N198" s="41"/>
      <c r="O198" s="41"/>
      <c r="P198" s="41"/>
      <c r="Q198" s="41"/>
      <c r="R198" s="41"/>
      <c r="S198" s="41"/>
      <c r="T198" s="41"/>
      <c r="U198" s="41"/>
    </row>
    <row r="199" spans="1:21">
      <c r="A199" s="41" t="s">
        <v>1971</v>
      </c>
      <c r="B199" s="40">
        <v>42793</v>
      </c>
      <c r="C199" s="41" t="s">
        <v>1972</v>
      </c>
      <c r="D199" s="41">
        <v>1</v>
      </c>
      <c r="E199" s="41" t="s">
        <v>1973</v>
      </c>
      <c r="F199" s="41" t="s">
        <v>1395</v>
      </c>
      <c r="G199" s="19" t="s">
        <v>1456</v>
      </c>
      <c r="H199" s="41" t="s">
        <v>1974</v>
      </c>
      <c r="I199" s="43">
        <v>52220.160000000003</v>
      </c>
      <c r="J199" s="50">
        <f t="shared" si="2"/>
        <v>326376</v>
      </c>
      <c r="K199" s="41"/>
      <c r="L199" s="35" t="s">
        <v>3863</v>
      </c>
      <c r="M199" s="41"/>
      <c r="N199" s="41"/>
      <c r="O199" s="41"/>
      <c r="P199" s="41"/>
      <c r="Q199" s="41"/>
      <c r="R199" s="41"/>
      <c r="S199" s="41"/>
      <c r="T199" s="41"/>
      <c r="U199" s="41"/>
    </row>
    <row r="200" spans="1:21">
      <c r="A200" s="41" t="s">
        <v>1976</v>
      </c>
      <c r="B200" s="40">
        <v>42793</v>
      </c>
      <c r="C200" s="41" t="s">
        <v>1977</v>
      </c>
      <c r="D200" s="41">
        <v>1</v>
      </c>
      <c r="E200" s="41" t="s">
        <v>1978</v>
      </c>
      <c r="F200" s="41" t="s">
        <v>1395</v>
      </c>
      <c r="G200" s="19" t="s">
        <v>1456</v>
      </c>
      <c r="H200" s="41" t="s">
        <v>1979</v>
      </c>
      <c r="I200" s="43">
        <v>43112.07</v>
      </c>
      <c r="J200" s="50">
        <f t="shared" ref="J200:J263" si="4">+I200/0.16</f>
        <v>269450.4375</v>
      </c>
      <c r="K200" s="41"/>
      <c r="L200" s="35" t="s">
        <v>3864</v>
      </c>
      <c r="M200" s="41"/>
      <c r="N200" s="41"/>
      <c r="O200" s="41"/>
      <c r="P200" s="41"/>
      <c r="Q200" s="41"/>
      <c r="R200" s="41"/>
      <c r="S200" s="41"/>
      <c r="T200" s="41"/>
      <c r="U200" s="41"/>
    </row>
    <row r="201" spans="1:21">
      <c r="A201" s="41" t="s">
        <v>1980</v>
      </c>
      <c r="B201" s="40">
        <v>42793</v>
      </c>
      <c r="C201" s="41" t="s">
        <v>1975</v>
      </c>
      <c r="D201" s="41">
        <v>1</v>
      </c>
      <c r="E201" s="41" t="s">
        <v>1981</v>
      </c>
      <c r="F201" s="41" t="s">
        <v>1395</v>
      </c>
      <c r="G201" s="19" t="s">
        <v>1452</v>
      </c>
      <c r="H201" s="19" t="s">
        <v>1453</v>
      </c>
      <c r="I201" s="43">
        <v>45386.69</v>
      </c>
      <c r="J201" s="50">
        <f t="shared" si="4"/>
        <v>283666.8125</v>
      </c>
      <c r="K201" s="41"/>
      <c r="L201" s="41" t="s">
        <v>3449</v>
      </c>
      <c r="M201" s="41"/>
      <c r="N201" s="41"/>
      <c r="O201" s="41"/>
      <c r="P201" s="41"/>
      <c r="Q201" s="41"/>
      <c r="R201" s="41"/>
      <c r="S201" s="41"/>
      <c r="T201" s="41"/>
      <c r="U201" s="41"/>
    </row>
    <row r="202" spans="1:21">
      <c r="A202" s="41" t="s">
        <v>496</v>
      </c>
      <c r="B202" s="40">
        <v>42793</v>
      </c>
      <c r="C202" s="41" t="s">
        <v>1982</v>
      </c>
      <c r="D202" s="41">
        <v>1</v>
      </c>
      <c r="E202" s="41" t="s">
        <v>1983</v>
      </c>
      <c r="F202" s="41" t="s">
        <v>1395</v>
      </c>
      <c r="G202" s="19" t="s">
        <v>1452</v>
      </c>
      <c r="H202" s="19" t="s">
        <v>1453</v>
      </c>
      <c r="I202" s="43">
        <v>52163.29</v>
      </c>
      <c r="J202" s="50">
        <f t="shared" si="4"/>
        <v>326020.5625</v>
      </c>
      <c r="K202" s="41"/>
      <c r="L202" s="41" t="s">
        <v>3449</v>
      </c>
      <c r="M202" s="41"/>
      <c r="N202" s="41"/>
      <c r="O202" s="41"/>
      <c r="P202" s="41"/>
      <c r="Q202" s="41"/>
      <c r="R202" s="41"/>
      <c r="S202" s="41"/>
      <c r="T202" s="41"/>
      <c r="U202" s="41"/>
    </row>
    <row r="203" spans="1:21">
      <c r="A203" s="41" t="s">
        <v>1984</v>
      </c>
      <c r="B203" s="40">
        <v>42794</v>
      </c>
      <c r="C203" s="41" t="s">
        <v>1985</v>
      </c>
      <c r="D203" s="41">
        <v>1</v>
      </c>
      <c r="E203" s="41" t="s">
        <v>1986</v>
      </c>
      <c r="F203" s="41" t="s">
        <v>1395</v>
      </c>
      <c r="G203" s="19" t="s">
        <v>1452</v>
      </c>
      <c r="H203" s="19" t="s">
        <v>1453</v>
      </c>
      <c r="I203" s="43">
        <v>43055.21</v>
      </c>
      <c r="J203" s="50">
        <f t="shared" si="4"/>
        <v>269095.0625</v>
      </c>
      <c r="K203" s="41"/>
      <c r="L203" s="41" t="s">
        <v>3449</v>
      </c>
      <c r="M203" s="41"/>
      <c r="N203" s="41"/>
      <c r="O203" s="41"/>
      <c r="P203" s="41"/>
      <c r="Q203" s="41"/>
      <c r="R203" s="41"/>
      <c r="S203" s="41"/>
      <c r="T203" s="41"/>
      <c r="U203" s="41"/>
    </row>
    <row r="204" spans="1:21">
      <c r="A204" s="41" t="s">
        <v>1987</v>
      </c>
      <c r="B204" s="40">
        <v>42794</v>
      </c>
      <c r="C204" s="41" t="s">
        <v>1988</v>
      </c>
      <c r="D204" s="41">
        <v>1</v>
      </c>
      <c r="E204" s="41" t="s">
        <v>1989</v>
      </c>
      <c r="F204" s="41" t="s">
        <v>1395</v>
      </c>
      <c r="G204" s="19" t="s">
        <v>1452</v>
      </c>
      <c r="H204" s="19" t="s">
        <v>1453</v>
      </c>
      <c r="I204" s="43">
        <v>32829.279999999999</v>
      </c>
      <c r="J204" s="50">
        <f t="shared" si="4"/>
        <v>205183</v>
      </c>
      <c r="K204" s="41"/>
      <c r="L204" s="41" t="s">
        <v>3449</v>
      </c>
      <c r="M204" s="41"/>
      <c r="N204" s="41"/>
      <c r="O204" s="41"/>
      <c r="P204" s="41"/>
      <c r="Q204" s="41"/>
      <c r="R204" s="41"/>
      <c r="S204" s="41"/>
      <c r="T204" s="41"/>
      <c r="U204" s="41"/>
    </row>
    <row r="205" spans="1:21">
      <c r="A205" s="41" t="s">
        <v>1990</v>
      </c>
      <c r="B205" s="40">
        <v>42794</v>
      </c>
      <c r="C205" s="41" t="s">
        <v>1991</v>
      </c>
      <c r="D205" s="41">
        <v>1</v>
      </c>
      <c r="E205" s="41" t="s">
        <v>1992</v>
      </c>
      <c r="F205" s="41" t="s">
        <v>1395</v>
      </c>
      <c r="G205" s="19" t="s">
        <v>1452</v>
      </c>
      <c r="H205" s="19" t="s">
        <v>1453</v>
      </c>
      <c r="I205" s="43">
        <v>45386.69</v>
      </c>
      <c r="J205" s="50">
        <f t="shared" si="4"/>
        <v>283666.8125</v>
      </c>
      <c r="K205" s="41"/>
      <c r="L205" s="41" t="s">
        <v>3449</v>
      </c>
      <c r="M205" s="41"/>
      <c r="N205" s="41"/>
      <c r="O205" s="41"/>
      <c r="P205" s="41"/>
      <c r="Q205" s="41"/>
      <c r="R205" s="41"/>
      <c r="S205" s="41"/>
      <c r="T205" s="41"/>
      <c r="U205" s="41"/>
    </row>
    <row r="206" spans="1:21">
      <c r="A206" s="41" t="s">
        <v>1993</v>
      </c>
      <c r="B206" s="40">
        <v>42794</v>
      </c>
      <c r="C206" s="41" t="s">
        <v>1994</v>
      </c>
      <c r="D206" s="41">
        <v>1</v>
      </c>
      <c r="E206" s="41" t="s">
        <v>1995</v>
      </c>
      <c r="F206" s="41" t="s">
        <v>1395</v>
      </c>
      <c r="G206" s="19" t="s">
        <v>1452</v>
      </c>
      <c r="H206" s="19" t="s">
        <v>1453</v>
      </c>
      <c r="I206" s="43">
        <v>40868.300000000003</v>
      </c>
      <c r="J206" s="50">
        <f t="shared" si="4"/>
        <v>255426.875</v>
      </c>
      <c r="K206" s="41"/>
      <c r="L206" s="41" t="s">
        <v>3449</v>
      </c>
      <c r="M206" s="41"/>
      <c r="N206" s="41"/>
      <c r="O206" s="41"/>
      <c r="P206" s="41"/>
      <c r="Q206" s="41"/>
      <c r="R206" s="41"/>
      <c r="S206" s="41"/>
      <c r="T206" s="41"/>
      <c r="U206" s="41"/>
    </row>
    <row r="207" spans="1:21">
      <c r="A207" s="41" t="s">
        <v>1996</v>
      </c>
      <c r="B207" s="40">
        <v>42794</v>
      </c>
      <c r="C207" s="41" t="s">
        <v>1997</v>
      </c>
      <c r="D207" s="41">
        <v>1</v>
      </c>
      <c r="E207" s="41" t="s">
        <v>1998</v>
      </c>
      <c r="F207" s="41" t="s">
        <v>1395</v>
      </c>
      <c r="G207" s="19" t="s">
        <v>1452</v>
      </c>
      <c r="H207" s="19" t="s">
        <v>1453</v>
      </c>
      <c r="I207" s="43">
        <v>44741.57</v>
      </c>
      <c r="J207" s="50">
        <f t="shared" si="4"/>
        <v>279634.8125</v>
      </c>
      <c r="K207" s="41"/>
      <c r="L207" s="41" t="s">
        <v>3449</v>
      </c>
      <c r="M207" s="41"/>
      <c r="N207" s="41"/>
      <c r="O207" s="41"/>
      <c r="P207" s="41"/>
      <c r="Q207" s="41"/>
      <c r="R207" s="41"/>
      <c r="S207" s="41"/>
      <c r="T207" s="41"/>
      <c r="U207" s="41"/>
    </row>
    <row r="208" spans="1:21">
      <c r="A208" s="41" t="s">
        <v>1999</v>
      </c>
      <c r="B208" s="40">
        <v>42794</v>
      </c>
      <c r="C208" s="41" t="s">
        <v>2000</v>
      </c>
      <c r="D208" s="41">
        <v>1</v>
      </c>
      <c r="E208" s="41" t="s">
        <v>2001</v>
      </c>
      <c r="F208" s="41" t="s">
        <v>1395</v>
      </c>
      <c r="G208" s="19" t="s">
        <v>1452</v>
      </c>
      <c r="H208" s="19" t="s">
        <v>1453</v>
      </c>
      <c r="I208" s="43">
        <v>28306.58</v>
      </c>
      <c r="J208" s="50">
        <f t="shared" si="4"/>
        <v>176916.125</v>
      </c>
      <c r="K208" s="41"/>
      <c r="L208" s="41" t="s">
        <v>3449</v>
      </c>
      <c r="M208" s="41"/>
      <c r="N208" s="41"/>
      <c r="O208" s="41"/>
      <c r="P208" s="41"/>
      <c r="Q208" s="41"/>
      <c r="R208" s="41"/>
      <c r="S208" s="41"/>
      <c r="T208" s="41"/>
      <c r="U208" s="41"/>
    </row>
    <row r="209" spans="1:21">
      <c r="A209" s="41" t="s">
        <v>2002</v>
      </c>
      <c r="B209" s="40">
        <v>42794</v>
      </c>
      <c r="C209" s="41" t="s">
        <v>2003</v>
      </c>
      <c r="D209" s="41">
        <v>1</v>
      </c>
      <c r="E209" s="41" t="s">
        <v>2004</v>
      </c>
      <c r="F209" s="41" t="s">
        <v>1395</v>
      </c>
      <c r="G209" s="19" t="s">
        <v>1452</v>
      </c>
      <c r="H209" s="19" t="s">
        <v>1453</v>
      </c>
      <c r="I209" s="43">
        <v>33851.379999999997</v>
      </c>
      <c r="J209" s="50">
        <f t="shared" si="4"/>
        <v>211571.12499999997</v>
      </c>
      <c r="K209" s="41"/>
      <c r="L209" s="41" t="s">
        <v>3449</v>
      </c>
      <c r="M209" s="41"/>
      <c r="N209" s="41"/>
      <c r="O209" s="41"/>
      <c r="P209" s="41"/>
      <c r="Q209" s="41"/>
      <c r="R209" s="41"/>
      <c r="S209" s="41"/>
      <c r="T209" s="41"/>
      <c r="U209" s="41"/>
    </row>
    <row r="210" spans="1:21">
      <c r="A210" s="41" t="s">
        <v>2005</v>
      </c>
      <c r="B210" s="40">
        <v>42794</v>
      </c>
      <c r="C210" s="41" t="s">
        <v>2006</v>
      </c>
      <c r="D210" s="41">
        <v>1</v>
      </c>
      <c r="E210" s="41" t="s">
        <v>2007</v>
      </c>
      <c r="F210" s="41" t="s">
        <v>1395</v>
      </c>
      <c r="G210" s="19" t="s">
        <v>1452</v>
      </c>
      <c r="H210" s="19" t="s">
        <v>1453</v>
      </c>
      <c r="I210" s="43">
        <v>25746.5</v>
      </c>
      <c r="J210" s="50">
        <f t="shared" si="4"/>
        <v>160915.625</v>
      </c>
      <c r="K210" s="41"/>
      <c r="L210" s="41" t="s">
        <v>3449</v>
      </c>
      <c r="M210" s="41"/>
      <c r="N210" s="41"/>
      <c r="O210" s="41"/>
      <c r="P210" s="41"/>
      <c r="Q210" s="41"/>
      <c r="R210" s="41"/>
      <c r="S210" s="41"/>
      <c r="T210" s="41"/>
      <c r="U210" s="41"/>
    </row>
    <row r="211" spans="1:21">
      <c r="A211" s="41" t="s">
        <v>2008</v>
      </c>
      <c r="B211" s="40">
        <v>42794</v>
      </c>
      <c r="C211" s="41" t="s">
        <v>2009</v>
      </c>
      <c r="D211" s="41">
        <v>1</v>
      </c>
      <c r="E211" s="41" t="s">
        <v>2010</v>
      </c>
      <c r="F211" s="41" t="s">
        <v>1399</v>
      </c>
      <c r="G211" s="19" t="s">
        <v>1488</v>
      </c>
      <c r="H211" s="19" t="s">
        <v>1489</v>
      </c>
      <c r="I211" s="41">
        <v>254.02</v>
      </c>
      <c r="J211" s="50">
        <f t="shared" si="4"/>
        <v>1587.625</v>
      </c>
      <c r="K211" s="41"/>
      <c r="L211" s="19" t="s">
        <v>3933</v>
      </c>
      <c r="M211" s="41"/>
      <c r="N211" s="41"/>
      <c r="O211" s="41"/>
      <c r="P211" s="41"/>
      <c r="Q211" s="41"/>
      <c r="R211" s="41"/>
      <c r="S211" s="41"/>
      <c r="T211" s="41"/>
      <c r="U211" s="41"/>
    </row>
    <row r="212" spans="1:21">
      <c r="A212" s="41" t="s">
        <v>2011</v>
      </c>
      <c r="B212" s="40">
        <v>42794</v>
      </c>
      <c r="C212" s="41" t="s">
        <v>2012</v>
      </c>
      <c r="D212" s="41">
        <v>1</v>
      </c>
      <c r="E212" s="41" t="s">
        <v>2013</v>
      </c>
      <c r="F212" s="41" t="s">
        <v>1399</v>
      </c>
      <c r="G212" s="19" t="s">
        <v>1488</v>
      </c>
      <c r="H212" s="19" t="s">
        <v>1489</v>
      </c>
      <c r="I212" s="41">
        <v>75.52</v>
      </c>
      <c r="J212" s="50">
        <f t="shared" si="4"/>
        <v>471.99999999999994</v>
      </c>
      <c r="K212" s="41"/>
      <c r="L212" s="35" t="s">
        <v>3932</v>
      </c>
      <c r="M212" s="41"/>
      <c r="N212" s="41"/>
      <c r="O212" s="41"/>
      <c r="P212" s="41"/>
      <c r="Q212" s="41"/>
      <c r="R212" s="41"/>
      <c r="S212" s="41"/>
      <c r="T212" s="41"/>
      <c r="U212" s="41"/>
    </row>
    <row r="213" spans="1:21">
      <c r="A213" s="41" t="s">
        <v>512</v>
      </c>
      <c r="B213" s="40">
        <v>42794</v>
      </c>
      <c r="C213" s="41" t="s">
        <v>2014</v>
      </c>
      <c r="D213" s="41">
        <v>1</v>
      </c>
      <c r="E213" s="41" t="s">
        <v>2015</v>
      </c>
      <c r="F213" s="41" t="s">
        <v>1399</v>
      </c>
      <c r="G213" s="19" t="s">
        <v>1488</v>
      </c>
      <c r="H213" s="19" t="s">
        <v>1489</v>
      </c>
      <c r="I213" s="41">
        <v>571.38</v>
      </c>
      <c r="J213" s="50">
        <f t="shared" si="4"/>
        <v>3571.125</v>
      </c>
      <c r="K213" s="41"/>
      <c r="L213" s="35" t="s">
        <v>3931</v>
      </c>
      <c r="M213" s="41"/>
      <c r="N213" s="41"/>
      <c r="O213" s="41"/>
      <c r="P213" s="41"/>
      <c r="Q213" s="41"/>
      <c r="R213" s="41"/>
      <c r="S213" s="41"/>
      <c r="T213" s="41"/>
      <c r="U213" s="41"/>
    </row>
    <row r="214" spans="1:21">
      <c r="A214" s="41" t="s">
        <v>2016</v>
      </c>
      <c r="B214" s="40">
        <v>42794</v>
      </c>
      <c r="C214" s="41" t="s">
        <v>2017</v>
      </c>
      <c r="D214" s="41">
        <v>1</v>
      </c>
      <c r="E214" s="41" t="s">
        <v>2018</v>
      </c>
      <c r="F214" s="41" t="s">
        <v>1399</v>
      </c>
      <c r="G214" s="19" t="s">
        <v>1488</v>
      </c>
      <c r="H214" s="19" t="s">
        <v>1489</v>
      </c>
      <c r="I214" s="41">
        <v>110.27</v>
      </c>
      <c r="J214" s="50">
        <f t="shared" si="4"/>
        <v>689.1875</v>
      </c>
      <c r="K214" s="41"/>
      <c r="L214" s="35" t="s">
        <v>3930</v>
      </c>
      <c r="M214" s="41"/>
      <c r="N214" s="41"/>
      <c r="O214" s="41"/>
      <c r="P214" s="41"/>
      <c r="Q214" s="41"/>
      <c r="R214" s="41"/>
      <c r="S214" s="41"/>
      <c r="T214" s="41"/>
      <c r="U214" s="41"/>
    </row>
    <row r="215" spans="1:21">
      <c r="A215" s="41" t="s">
        <v>2019</v>
      </c>
      <c r="B215" s="40">
        <v>42794</v>
      </c>
      <c r="C215" s="41" t="s">
        <v>2020</v>
      </c>
      <c r="D215" s="41">
        <v>1</v>
      </c>
      <c r="E215" s="41" t="s">
        <v>2021</v>
      </c>
      <c r="F215" s="41" t="s">
        <v>1399</v>
      </c>
      <c r="G215" s="19" t="s">
        <v>1488</v>
      </c>
      <c r="H215" s="19" t="s">
        <v>1489</v>
      </c>
      <c r="I215" s="43">
        <v>3789.57</v>
      </c>
      <c r="J215" s="50">
        <f t="shared" si="4"/>
        <v>23684.8125</v>
      </c>
      <c r="K215" s="41"/>
      <c r="L215" s="35" t="s">
        <v>3929</v>
      </c>
      <c r="M215" s="41"/>
      <c r="N215" s="41"/>
      <c r="O215" s="41"/>
      <c r="P215" s="41"/>
      <c r="Q215" s="41"/>
      <c r="R215" s="41"/>
      <c r="S215" s="41"/>
      <c r="T215" s="41"/>
      <c r="U215" s="41"/>
    </row>
    <row r="216" spans="1:21">
      <c r="A216" s="41" t="s">
        <v>2022</v>
      </c>
      <c r="B216" s="40">
        <v>42794</v>
      </c>
      <c r="C216" s="41" t="s">
        <v>2023</v>
      </c>
      <c r="D216" s="41">
        <v>1</v>
      </c>
      <c r="E216" s="41" t="s">
        <v>2024</v>
      </c>
      <c r="F216" s="41" t="s">
        <v>1399</v>
      </c>
      <c r="G216" s="19" t="s">
        <v>1488</v>
      </c>
      <c r="H216" s="19" t="s">
        <v>1489</v>
      </c>
      <c r="I216" s="41">
        <v>163.87</v>
      </c>
      <c r="J216" s="50">
        <f t="shared" si="4"/>
        <v>1024.1875</v>
      </c>
      <c r="K216" s="41"/>
      <c r="L216" s="35" t="s">
        <v>3928</v>
      </c>
      <c r="M216" s="41"/>
      <c r="N216" s="41"/>
      <c r="O216" s="41"/>
      <c r="P216" s="41"/>
      <c r="Q216" s="41"/>
      <c r="R216" s="41"/>
      <c r="S216" s="41"/>
      <c r="T216" s="41"/>
      <c r="U216" s="41"/>
    </row>
    <row r="217" spans="1:21">
      <c r="A217" s="41" t="s">
        <v>2025</v>
      </c>
      <c r="B217" s="40">
        <v>42794</v>
      </c>
      <c r="C217" s="41" t="s">
        <v>2026</v>
      </c>
      <c r="D217" s="41">
        <v>1</v>
      </c>
      <c r="E217" s="41" t="s">
        <v>2027</v>
      </c>
      <c r="F217" s="41" t="s">
        <v>1395</v>
      </c>
      <c r="G217" s="19" t="s">
        <v>1452</v>
      </c>
      <c r="H217" s="19" t="s">
        <v>1453</v>
      </c>
      <c r="I217" s="43">
        <v>66607.100000000006</v>
      </c>
      <c r="J217" s="50">
        <f t="shared" si="4"/>
        <v>416294.375</v>
      </c>
      <c r="K217" s="41"/>
      <c r="L217" s="41" t="s">
        <v>3449</v>
      </c>
      <c r="M217" s="41"/>
      <c r="N217" s="41"/>
      <c r="O217" s="41"/>
      <c r="P217" s="41"/>
      <c r="Q217" s="41"/>
      <c r="R217" s="41"/>
      <c r="S217" s="41"/>
      <c r="T217" s="41"/>
      <c r="U217" s="41"/>
    </row>
    <row r="218" spans="1:21">
      <c r="A218" s="41" t="s">
        <v>2028</v>
      </c>
      <c r="B218" s="40">
        <v>42794</v>
      </c>
      <c r="C218" s="41" t="s">
        <v>2029</v>
      </c>
      <c r="D218" s="41">
        <v>1</v>
      </c>
      <c r="E218" s="41" t="s">
        <v>2030</v>
      </c>
      <c r="F218" s="41" t="s">
        <v>1395</v>
      </c>
      <c r="G218" s="19" t="s">
        <v>1452</v>
      </c>
      <c r="H218" s="19" t="s">
        <v>1453</v>
      </c>
      <c r="I218" s="43">
        <v>28306.58</v>
      </c>
      <c r="J218" s="50">
        <f t="shared" si="4"/>
        <v>176916.125</v>
      </c>
      <c r="K218" s="41"/>
      <c r="L218" s="41" t="s">
        <v>3449</v>
      </c>
      <c r="M218" s="41"/>
      <c r="N218" s="41"/>
      <c r="O218" s="41"/>
      <c r="P218" s="41"/>
      <c r="Q218" s="41"/>
      <c r="R218" s="41"/>
      <c r="S218" s="41"/>
      <c r="T218" s="41"/>
      <c r="U218" s="41"/>
    </row>
    <row r="219" spans="1:21">
      <c r="A219" s="41" t="s">
        <v>2031</v>
      </c>
      <c r="B219" s="40">
        <v>42794</v>
      </c>
      <c r="C219" s="41" t="s">
        <v>2032</v>
      </c>
      <c r="D219" s="41">
        <v>1</v>
      </c>
      <c r="E219" s="41" t="s">
        <v>2033</v>
      </c>
      <c r="F219" s="41" t="s">
        <v>1395</v>
      </c>
      <c r="G219" s="19" t="s">
        <v>1452</v>
      </c>
      <c r="H219" s="19" t="s">
        <v>1453</v>
      </c>
      <c r="I219" s="43">
        <v>44360.1</v>
      </c>
      <c r="J219" s="50">
        <f t="shared" si="4"/>
        <v>277250.625</v>
      </c>
      <c r="K219" s="41"/>
      <c r="L219" s="41" t="s">
        <v>3449</v>
      </c>
      <c r="M219" s="41"/>
      <c r="N219" s="41"/>
      <c r="O219" s="41"/>
      <c r="P219" s="41"/>
      <c r="Q219" s="41"/>
      <c r="R219" s="41"/>
      <c r="S219" s="41"/>
      <c r="T219" s="41"/>
      <c r="U219" s="41"/>
    </row>
    <row r="220" spans="1:21">
      <c r="A220" s="41" t="s">
        <v>2034</v>
      </c>
      <c r="B220" s="40">
        <v>42794</v>
      </c>
      <c r="C220" s="41" t="s">
        <v>2035</v>
      </c>
      <c r="D220" s="41">
        <v>1</v>
      </c>
      <c r="E220" s="41" t="s">
        <v>2036</v>
      </c>
      <c r="F220" s="41" t="s">
        <v>1395</v>
      </c>
      <c r="G220" s="19" t="s">
        <v>2853</v>
      </c>
      <c r="H220" s="41" t="s">
        <v>2037</v>
      </c>
      <c r="I220" s="43">
        <v>25887.71</v>
      </c>
      <c r="J220" s="50">
        <f t="shared" si="4"/>
        <v>161798.1875</v>
      </c>
      <c r="K220" s="41"/>
      <c r="L220" s="35" t="s">
        <v>3854</v>
      </c>
      <c r="M220" s="41"/>
      <c r="N220" s="41"/>
      <c r="O220" s="41"/>
      <c r="P220" s="41"/>
      <c r="Q220" s="41"/>
      <c r="R220" s="41"/>
      <c r="S220" s="41"/>
      <c r="T220" s="41"/>
      <c r="U220" s="41"/>
    </row>
    <row r="221" spans="1:21">
      <c r="A221" s="41" t="s">
        <v>2038</v>
      </c>
      <c r="B221" s="40">
        <v>42794</v>
      </c>
      <c r="C221" s="41" t="s">
        <v>2039</v>
      </c>
      <c r="D221" s="41">
        <v>1</v>
      </c>
      <c r="E221" s="41" t="s">
        <v>2040</v>
      </c>
      <c r="F221" s="41" t="s">
        <v>1395</v>
      </c>
      <c r="G221" s="19" t="s">
        <v>1454</v>
      </c>
      <c r="H221" s="41" t="s">
        <v>1548</v>
      </c>
      <c r="I221" s="43">
        <v>31039.439999999999</v>
      </c>
      <c r="J221" s="50">
        <f t="shared" si="4"/>
        <v>193996.5</v>
      </c>
      <c r="K221" s="41"/>
      <c r="L221" s="19" t="s">
        <v>3860</v>
      </c>
      <c r="M221" s="41"/>
      <c r="N221" s="41"/>
      <c r="O221" s="41"/>
      <c r="P221" s="41"/>
      <c r="Q221" s="41"/>
      <c r="R221" s="41"/>
      <c r="S221" s="41"/>
      <c r="T221" s="41"/>
      <c r="U221" s="41"/>
    </row>
    <row r="222" spans="1:21">
      <c r="A222" s="41" t="s">
        <v>2042</v>
      </c>
      <c r="B222" s="40">
        <v>42794</v>
      </c>
      <c r="C222" s="41" t="s">
        <v>2041</v>
      </c>
      <c r="D222" s="41">
        <v>1</v>
      </c>
      <c r="E222" s="41" t="s">
        <v>2043</v>
      </c>
      <c r="F222" s="41" t="s">
        <v>1395</v>
      </c>
      <c r="G222" s="19" t="s">
        <v>1464</v>
      </c>
      <c r="H222" s="41" t="s">
        <v>2044</v>
      </c>
      <c r="I222" s="43">
        <v>28363.46</v>
      </c>
      <c r="J222" s="50">
        <f t="shared" si="4"/>
        <v>177271.625</v>
      </c>
      <c r="K222" s="41"/>
      <c r="L222" s="35" t="s">
        <v>3858</v>
      </c>
      <c r="M222" s="41"/>
      <c r="N222" s="41"/>
      <c r="O222" s="41"/>
      <c r="P222" s="41"/>
      <c r="Q222" s="41"/>
      <c r="R222" s="41"/>
      <c r="S222" s="41"/>
      <c r="T222" s="41"/>
      <c r="U222" s="41"/>
    </row>
    <row r="223" spans="1:21">
      <c r="A223" s="41" t="s">
        <v>2045</v>
      </c>
      <c r="B223" s="40">
        <v>42794</v>
      </c>
      <c r="C223" s="41" t="s">
        <v>2046</v>
      </c>
      <c r="D223" s="41">
        <v>1</v>
      </c>
      <c r="E223" s="41" t="s">
        <v>2047</v>
      </c>
      <c r="F223" s="41" t="s">
        <v>1395</v>
      </c>
      <c r="G223" s="19" t="s">
        <v>1452</v>
      </c>
      <c r="H223" s="19" t="s">
        <v>1453</v>
      </c>
      <c r="I223" s="43">
        <v>32829.279999999999</v>
      </c>
      <c r="J223" s="50">
        <f t="shared" si="4"/>
        <v>205183</v>
      </c>
      <c r="K223" s="41"/>
      <c r="L223" s="41" t="s">
        <v>3449</v>
      </c>
      <c r="M223" s="41"/>
      <c r="N223" s="41"/>
      <c r="O223" s="41"/>
      <c r="P223" s="41"/>
      <c r="Q223" s="41"/>
      <c r="R223" s="41"/>
      <c r="S223" s="41"/>
      <c r="T223" s="41"/>
      <c r="U223" s="41"/>
    </row>
    <row r="224" spans="1:21">
      <c r="A224" s="41" t="s">
        <v>2048</v>
      </c>
      <c r="B224" s="40">
        <v>42794</v>
      </c>
      <c r="C224" s="41" t="s">
        <v>2049</v>
      </c>
      <c r="D224" s="41">
        <v>1</v>
      </c>
      <c r="E224" s="41" t="s">
        <v>2050</v>
      </c>
      <c r="F224" s="41" t="s">
        <v>1395</v>
      </c>
      <c r="G224" s="19" t="s">
        <v>1452</v>
      </c>
      <c r="H224" s="19" t="s">
        <v>1453</v>
      </c>
      <c r="I224" s="43">
        <v>40868.300000000003</v>
      </c>
      <c r="J224" s="50">
        <f t="shared" si="4"/>
        <v>255426.875</v>
      </c>
      <c r="K224" s="41"/>
      <c r="L224" s="41" t="s">
        <v>3449</v>
      </c>
      <c r="M224" s="41"/>
      <c r="N224" s="41"/>
      <c r="O224" s="41"/>
      <c r="P224" s="41"/>
      <c r="Q224" s="41"/>
      <c r="R224" s="41"/>
      <c r="S224" s="41"/>
      <c r="T224" s="41"/>
      <c r="U224" s="41"/>
    </row>
    <row r="225" spans="1:21">
      <c r="A225" s="41" t="s">
        <v>2051</v>
      </c>
      <c r="B225" s="40">
        <v>42794</v>
      </c>
      <c r="C225" s="41" t="s">
        <v>2052</v>
      </c>
      <c r="D225" s="41">
        <v>1</v>
      </c>
      <c r="E225" s="41" t="s">
        <v>2053</v>
      </c>
      <c r="F225" s="41" t="s">
        <v>1395</v>
      </c>
      <c r="G225" s="19" t="s">
        <v>1452</v>
      </c>
      <c r="H225" s="19" t="s">
        <v>1453</v>
      </c>
      <c r="I225" s="43">
        <v>40868.300000000003</v>
      </c>
      <c r="J225" s="50">
        <f t="shared" si="4"/>
        <v>255426.875</v>
      </c>
      <c r="K225" s="41"/>
      <c r="L225" s="41" t="s">
        <v>3449</v>
      </c>
      <c r="M225" s="41"/>
      <c r="N225" s="41"/>
      <c r="O225" s="41"/>
      <c r="P225" s="41"/>
      <c r="Q225" s="41"/>
      <c r="R225" s="41"/>
      <c r="S225" s="41"/>
      <c r="T225" s="41"/>
      <c r="U225" s="41"/>
    </row>
    <row r="226" spans="1:21">
      <c r="A226" s="41" t="s">
        <v>2054</v>
      </c>
      <c r="B226" s="40">
        <v>42794</v>
      </c>
      <c r="C226" s="41" t="s">
        <v>2055</v>
      </c>
      <c r="D226" s="41">
        <v>1</v>
      </c>
      <c r="E226" s="41" t="s">
        <v>2056</v>
      </c>
      <c r="F226" s="41" t="s">
        <v>1395</v>
      </c>
      <c r="G226" s="19" t="s">
        <v>1452</v>
      </c>
      <c r="H226" s="19" t="s">
        <v>1453</v>
      </c>
      <c r="I226" s="43">
        <v>40868.300000000003</v>
      </c>
      <c r="J226" s="50">
        <f t="shared" si="4"/>
        <v>255426.875</v>
      </c>
      <c r="K226" s="41"/>
      <c r="L226" s="41" t="s">
        <v>3449</v>
      </c>
      <c r="M226" s="41"/>
      <c r="N226" s="41"/>
      <c r="O226" s="41"/>
      <c r="P226" s="41"/>
      <c r="Q226" s="41"/>
      <c r="R226" s="41"/>
      <c r="S226" s="41"/>
      <c r="T226" s="41"/>
      <c r="U226" s="41"/>
    </row>
    <row r="227" spans="1:21">
      <c r="A227" s="41" t="s">
        <v>2057</v>
      </c>
      <c r="B227" s="40">
        <v>42794</v>
      </c>
      <c r="C227" s="41" t="s">
        <v>2058</v>
      </c>
      <c r="D227" s="41">
        <v>1</v>
      </c>
      <c r="E227" s="41" t="s">
        <v>2059</v>
      </c>
      <c r="F227" s="41" t="s">
        <v>1395</v>
      </c>
      <c r="G227" s="19" t="s">
        <v>1452</v>
      </c>
      <c r="H227" s="19" t="s">
        <v>1453</v>
      </c>
      <c r="I227" s="43">
        <v>40868.300000000003</v>
      </c>
      <c r="J227" s="50">
        <f t="shared" si="4"/>
        <v>255426.875</v>
      </c>
      <c r="K227" s="41"/>
      <c r="L227" s="41" t="s">
        <v>3449</v>
      </c>
      <c r="M227" s="41"/>
      <c r="N227" s="41"/>
      <c r="O227" s="41"/>
      <c r="P227" s="41"/>
      <c r="Q227" s="41"/>
      <c r="R227" s="41"/>
      <c r="S227" s="41"/>
      <c r="T227" s="41"/>
      <c r="U227" s="41"/>
    </row>
    <row r="228" spans="1:21">
      <c r="A228" s="41" t="s">
        <v>2060</v>
      </c>
      <c r="B228" s="40">
        <v>42794</v>
      </c>
      <c r="C228" s="41" t="s">
        <v>2061</v>
      </c>
      <c r="D228" s="41">
        <v>1</v>
      </c>
      <c r="E228" s="41" t="s">
        <v>2062</v>
      </c>
      <c r="F228" s="41" t="s">
        <v>1395</v>
      </c>
      <c r="G228" s="19" t="s">
        <v>1452</v>
      </c>
      <c r="H228" s="19" t="s">
        <v>1453</v>
      </c>
      <c r="I228" s="43">
        <v>39565.69</v>
      </c>
      <c r="J228" s="50">
        <f t="shared" si="4"/>
        <v>247285.5625</v>
      </c>
      <c r="K228" s="41"/>
      <c r="L228" s="41" t="s">
        <v>3449</v>
      </c>
      <c r="M228" s="41"/>
      <c r="N228" s="41"/>
      <c r="O228" s="41"/>
      <c r="P228" s="41"/>
      <c r="Q228" s="41"/>
      <c r="R228" s="41"/>
      <c r="S228" s="41"/>
      <c r="T228" s="41"/>
      <c r="U228" s="41"/>
    </row>
    <row r="229" spans="1:21">
      <c r="A229" s="41" t="s">
        <v>2063</v>
      </c>
      <c r="B229" s="40">
        <v>42794</v>
      </c>
      <c r="C229" s="41" t="s">
        <v>2064</v>
      </c>
      <c r="D229" s="41">
        <v>1</v>
      </c>
      <c r="E229" s="41" t="s">
        <v>2065</v>
      </c>
      <c r="F229" s="41" t="s">
        <v>1395</v>
      </c>
      <c r="G229" s="19" t="s">
        <v>1452</v>
      </c>
      <c r="H229" s="19" t="s">
        <v>1453</v>
      </c>
      <c r="I229" s="43">
        <v>38088.9</v>
      </c>
      <c r="J229" s="50">
        <f t="shared" si="4"/>
        <v>238055.625</v>
      </c>
      <c r="K229" s="41"/>
      <c r="L229" s="41" t="s">
        <v>3449</v>
      </c>
      <c r="M229" s="41"/>
      <c r="N229" s="41"/>
      <c r="O229" s="41"/>
      <c r="P229" s="41"/>
      <c r="Q229" s="41"/>
      <c r="R229" s="41"/>
      <c r="S229" s="41"/>
      <c r="T229" s="41"/>
      <c r="U229" s="41"/>
    </row>
    <row r="230" spans="1:21">
      <c r="A230" s="41" t="s">
        <v>2066</v>
      </c>
      <c r="B230" s="40">
        <v>42794</v>
      </c>
      <c r="C230" s="41" t="s">
        <v>2067</v>
      </c>
      <c r="D230" s="41">
        <v>1</v>
      </c>
      <c r="E230" s="41" t="s">
        <v>2068</v>
      </c>
      <c r="F230" s="41" t="s">
        <v>1395</v>
      </c>
      <c r="G230" s="19" t="s">
        <v>1452</v>
      </c>
      <c r="H230" s="19" t="s">
        <v>1453</v>
      </c>
      <c r="I230" s="43">
        <v>42347.040000000001</v>
      </c>
      <c r="J230" s="50">
        <f t="shared" si="4"/>
        <v>264669</v>
      </c>
      <c r="K230" s="41"/>
      <c r="L230" s="41" t="s">
        <v>3449</v>
      </c>
      <c r="M230" s="41"/>
      <c r="N230" s="41"/>
      <c r="O230" s="41"/>
      <c r="P230" s="41"/>
      <c r="Q230" s="41"/>
      <c r="R230" s="41"/>
      <c r="S230" s="41"/>
      <c r="T230" s="41"/>
      <c r="U230" s="41"/>
    </row>
    <row r="231" spans="1:21">
      <c r="A231" s="41" t="s">
        <v>2069</v>
      </c>
      <c r="B231" s="40">
        <v>42794</v>
      </c>
      <c r="C231" s="41" t="s">
        <v>2070</v>
      </c>
      <c r="D231" s="41">
        <v>1</v>
      </c>
      <c r="E231" s="41" t="s">
        <v>2071</v>
      </c>
      <c r="F231" s="41" t="s">
        <v>1395</v>
      </c>
      <c r="G231" s="19" t="s">
        <v>1452</v>
      </c>
      <c r="H231" s="19" t="s">
        <v>1453</v>
      </c>
      <c r="I231" s="43">
        <v>36876.120000000003</v>
      </c>
      <c r="J231" s="50">
        <f t="shared" si="4"/>
        <v>230475.75</v>
      </c>
      <c r="K231" s="41"/>
      <c r="L231" s="41" t="s">
        <v>3449</v>
      </c>
      <c r="M231" s="41"/>
      <c r="N231" s="41"/>
      <c r="O231" s="41"/>
      <c r="P231" s="41"/>
      <c r="Q231" s="41"/>
      <c r="R231" s="41"/>
      <c r="S231" s="41"/>
      <c r="T231" s="41"/>
      <c r="U231" s="41"/>
    </row>
    <row r="232" spans="1:21">
      <c r="A232" s="41" t="s">
        <v>2072</v>
      </c>
      <c r="B232" s="40">
        <v>42794</v>
      </c>
      <c r="C232" s="41" t="s">
        <v>2073</v>
      </c>
      <c r="D232" s="41">
        <v>1</v>
      </c>
      <c r="E232" s="41" t="s">
        <v>2074</v>
      </c>
      <c r="F232" s="41" t="s">
        <v>1395</v>
      </c>
      <c r="G232" s="19" t="s">
        <v>1452</v>
      </c>
      <c r="H232" s="19" t="s">
        <v>1453</v>
      </c>
      <c r="I232" s="43">
        <v>48538.59</v>
      </c>
      <c r="J232" s="50">
        <f t="shared" si="4"/>
        <v>303366.1875</v>
      </c>
      <c r="K232" s="41"/>
      <c r="L232" s="41" t="s">
        <v>3449</v>
      </c>
      <c r="M232" s="41"/>
      <c r="N232" s="41"/>
      <c r="O232" s="41"/>
      <c r="P232" s="41"/>
      <c r="Q232" s="41"/>
      <c r="R232" s="41"/>
      <c r="S232" s="41"/>
      <c r="T232" s="41"/>
      <c r="U232" s="41"/>
    </row>
    <row r="233" spans="1:21">
      <c r="A233" s="41" t="s">
        <v>2075</v>
      </c>
      <c r="B233" s="40">
        <v>42794</v>
      </c>
      <c r="C233" s="41" t="s">
        <v>2076</v>
      </c>
      <c r="D233" s="41">
        <v>1</v>
      </c>
      <c r="E233" s="41" t="s">
        <v>2077</v>
      </c>
      <c r="F233" s="41" t="s">
        <v>1395</v>
      </c>
      <c r="G233" s="19" t="s">
        <v>1452</v>
      </c>
      <c r="H233" s="19" t="s">
        <v>1453</v>
      </c>
      <c r="I233" s="43">
        <v>72945.8</v>
      </c>
      <c r="J233" s="50">
        <f t="shared" si="4"/>
        <v>455911.25</v>
      </c>
      <c r="K233" s="41"/>
      <c r="L233" s="41" t="s">
        <v>3449</v>
      </c>
      <c r="M233" s="41"/>
      <c r="N233" s="41"/>
      <c r="O233" s="41"/>
      <c r="P233" s="41"/>
      <c r="Q233" s="41"/>
      <c r="R233" s="41"/>
      <c r="S233" s="41"/>
      <c r="T233" s="41"/>
      <c r="U233" s="41"/>
    </row>
    <row r="234" spans="1:21">
      <c r="A234" s="41" t="s">
        <v>2078</v>
      </c>
      <c r="B234" s="40">
        <v>42794</v>
      </c>
      <c r="C234" s="41" t="s">
        <v>2079</v>
      </c>
      <c r="D234" s="41">
        <v>1</v>
      </c>
      <c r="E234" s="41" t="s">
        <v>2080</v>
      </c>
      <c r="F234" s="41" t="s">
        <v>1395</v>
      </c>
      <c r="G234" s="19" t="s">
        <v>1452</v>
      </c>
      <c r="H234" s="19" t="s">
        <v>1453</v>
      </c>
      <c r="I234" s="43">
        <v>72945.8</v>
      </c>
      <c r="J234" s="50">
        <f t="shared" si="4"/>
        <v>455911.25</v>
      </c>
      <c r="K234" s="41"/>
      <c r="L234" s="41" t="s">
        <v>3449</v>
      </c>
      <c r="M234" s="41"/>
      <c r="N234" s="41"/>
      <c r="O234" s="41"/>
      <c r="P234" s="41"/>
      <c r="Q234" s="41"/>
      <c r="R234" s="41"/>
      <c r="S234" s="41"/>
      <c r="T234" s="41"/>
      <c r="U234" s="41"/>
    </row>
    <row r="235" spans="1:21">
      <c r="A235" s="41" t="s">
        <v>2081</v>
      </c>
      <c r="B235" s="40">
        <v>42794</v>
      </c>
      <c r="C235" s="41" t="s">
        <v>2082</v>
      </c>
      <c r="D235" s="41">
        <v>1</v>
      </c>
      <c r="E235" s="41" t="s">
        <v>2083</v>
      </c>
      <c r="F235" s="41" t="s">
        <v>1395</v>
      </c>
      <c r="G235" s="19" t="s">
        <v>1452</v>
      </c>
      <c r="H235" s="19" t="s">
        <v>1453</v>
      </c>
      <c r="I235" s="43">
        <v>45386.69</v>
      </c>
      <c r="J235" s="50">
        <f t="shared" si="4"/>
        <v>283666.8125</v>
      </c>
      <c r="K235" s="41"/>
      <c r="L235" s="41" t="s">
        <v>3449</v>
      </c>
      <c r="M235" s="41"/>
      <c r="N235" s="41"/>
      <c r="O235" s="41"/>
      <c r="P235" s="41"/>
      <c r="Q235" s="41"/>
      <c r="R235" s="41"/>
      <c r="S235" s="41"/>
      <c r="T235" s="41"/>
      <c r="U235" s="41"/>
    </row>
    <row r="236" spans="1:21">
      <c r="A236" s="41" t="s">
        <v>2084</v>
      </c>
      <c r="B236" s="40">
        <v>42794</v>
      </c>
      <c r="C236" s="41" t="s">
        <v>2085</v>
      </c>
      <c r="D236" s="41">
        <v>1</v>
      </c>
      <c r="E236" s="41" t="s">
        <v>2086</v>
      </c>
      <c r="F236" s="41" t="s">
        <v>1395</v>
      </c>
      <c r="G236" s="19" t="s">
        <v>1452</v>
      </c>
      <c r="H236" s="19" t="s">
        <v>1453</v>
      </c>
      <c r="I236" s="43">
        <v>45386.69</v>
      </c>
      <c r="J236" s="50">
        <f t="shared" si="4"/>
        <v>283666.8125</v>
      </c>
      <c r="K236" s="41"/>
      <c r="L236" s="41" t="s">
        <v>3449</v>
      </c>
      <c r="M236" s="41"/>
      <c r="N236" s="41"/>
      <c r="O236" s="41"/>
      <c r="P236" s="41"/>
      <c r="Q236" s="41"/>
      <c r="R236" s="41"/>
      <c r="S236" s="41"/>
      <c r="T236" s="41"/>
      <c r="U236" s="41"/>
    </row>
    <row r="237" spans="1:21">
      <c r="A237" s="41" t="s">
        <v>2087</v>
      </c>
      <c r="B237" s="40">
        <v>42794</v>
      </c>
      <c r="C237" s="41" t="s">
        <v>2088</v>
      </c>
      <c r="D237" s="41">
        <v>1</v>
      </c>
      <c r="E237" s="41" t="s">
        <v>2089</v>
      </c>
      <c r="F237" s="41" t="s">
        <v>1395</v>
      </c>
      <c r="G237" s="19" t="s">
        <v>1452</v>
      </c>
      <c r="H237" s="19" t="s">
        <v>1453</v>
      </c>
      <c r="I237" s="43">
        <v>45386.69</v>
      </c>
      <c r="J237" s="50">
        <f t="shared" si="4"/>
        <v>283666.8125</v>
      </c>
      <c r="K237" s="41"/>
      <c r="L237" s="41" t="s">
        <v>3449</v>
      </c>
      <c r="M237" s="41"/>
      <c r="N237" s="41"/>
      <c r="O237" s="41"/>
      <c r="P237" s="41"/>
      <c r="Q237" s="41"/>
      <c r="R237" s="41"/>
      <c r="S237" s="41"/>
      <c r="T237" s="41"/>
      <c r="U237" s="41"/>
    </row>
    <row r="238" spans="1:21">
      <c r="A238" s="41" t="s">
        <v>2090</v>
      </c>
      <c r="B238" s="40">
        <v>42794</v>
      </c>
      <c r="C238" s="41" t="s">
        <v>2091</v>
      </c>
      <c r="D238" s="41">
        <v>1</v>
      </c>
      <c r="E238" s="41" t="s">
        <v>2092</v>
      </c>
      <c r="F238" s="41" t="s">
        <v>1395</v>
      </c>
      <c r="G238" s="19" t="s">
        <v>1452</v>
      </c>
      <c r="H238" s="19" t="s">
        <v>1453</v>
      </c>
      <c r="I238" s="43">
        <v>52163.29</v>
      </c>
      <c r="J238" s="50">
        <f t="shared" si="4"/>
        <v>326020.5625</v>
      </c>
      <c r="K238" s="41"/>
      <c r="L238" s="41" t="s">
        <v>3449</v>
      </c>
      <c r="M238" s="41"/>
      <c r="N238" s="41"/>
      <c r="O238" s="41"/>
      <c r="P238" s="41"/>
      <c r="Q238" s="41"/>
      <c r="R238" s="41"/>
      <c r="S238" s="41"/>
      <c r="T238" s="41"/>
      <c r="U238" s="41"/>
    </row>
    <row r="239" spans="1:21">
      <c r="A239" s="41" t="s">
        <v>2093</v>
      </c>
      <c r="B239" s="40">
        <v>42794</v>
      </c>
      <c r="C239" s="41" t="s">
        <v>2094</v>
      </c>
      <c r="D239" s="41">
        <v>1</v>
      </c>
      <c r="E239" s="41" t="s">
        <v>2095</v>
      </c>
      <c r="F239" s="41" t="s">
        <v>1395</v>
      </c>
      <c r="G239" s="19" t="s">
        <v>1452</v>
      </c>
      <c r="H239" s="19" t="s">
        <v>1453</v>
      </c>
      <c r="I239" s="43">
        <v>32745.32</v>
      </c>
      <c r="J239" s="50">
        <f t="shared" si="4"/>
        <v>204658.25</v>
      </c>
      <c r="K239" s="41"/>
      <c r="L239" s="41" t="s">
        <v>3449</v>
      </c>
      <c r="M239" s="41"/>
      <c r="N239" s="41"/>
      <c r="O239" s="41"/>
      <c r="P239" s="41"/>
      <c r="Q239" s="41"/>
      <c r="R239" s="41"/>
      <c r="S239" s="41"/>
      <c r="T239" s="41"/>
      <c r="U239" s="41"/>
    </row>
    <row r="240" spans="1:21">
      <c r="A240" s="41" t="s">
        <v>2096</v>
      </c>
      <c r="B240" s="40">
        <v>42794</v>
      </c>
      <c r="C240" s="41" t="s">
        <v>2097</v>
      </c>
      <c r="D240" s="41">
        <v>1</v>
      </c>
      <c r="E240" s="41" t="s">
        <v>2098</v>
      </c>
      <c r="F240" s="41" t="s">
        <v>1395</v>
      </c>
      <c r="G240" s="19" t="s">
        <v>1452</v>
      </c>
      <c r="H240" s="19" t="s">
        <v>1453</v>
      </c>
      <c r="I240" s="43">
        <v>32745.32</v>
      </c>
      <c r="J240" s="50">
        <f t="shared" si="4"/>
        <v>204658.25</v>
      </c>
      <c r="K240" s="41"/>
      <c r="L240" s="41" t="s">
        <v>3449</v>
      </c>
      <c r="M240" s="41"/>
      <c r="N240" s="41"/>
      <c r="O240" s="41"/>
      <c r="P240" s="41"/>
      <c r="Q240" s="41"/>
      <c r="R240" s="41"/>
      <c r="S240" s="41"/>
      <c r="T240" s="41"/>
      <c r="U240" s="41"/>
    </row>
    <row r="241" spans="1:21">
      <c r="A241" s="41" t="s">
        <v>2099</v>
      </c>
      <c r="B241" s="40">
        <v>42794</v>
      </c>
      <c r="C241" s="41" t="s">
        <v>2100</v>
      </c>
      <c r="D241" s="41">
        <v>1</v>
      </c>
      <c r="E241" s="41" t="s">
        <v>2101</v>
      </c>
      <c r="F241" s="41" t="s">
        <v>1395</v>
      </c>
      <c r="G241" s="19" t="s">
        <v>1452</v>
      </c>
      <c r="H241" s="19" t="s">
        <v>1453</v>
      </c>
      <c r="I241" s="43">
        <v>44360.1</v>
      </c>
      <c r="J241" s="50">
        <f t="shared" si="4"/>
        <v>277250.625</v>
      </c>
      <c r="K241" s="41"/>
      <c r="L241" s="41" t="s">
        <v>3449</v>
      </c>
      <c r="M241" s="41"/>
      <c r="N241" s="41"/>
      <c r="O241" s="41"/>
      <c r="P241" s="41"/>
      <c r="Q241" s="41"/>
      <c r="R241" s="41"/>
      <c r="S241" s="41"/>
      <c r="T241" s="41"/>
      <c r="U241" s="41"/>
    </row>
    <row r="242" spans="1:21">
      <c r="A242" s="41" t="s">
        <v>2102</v>
      </c>
      <c r="B242" s="40">
        <v>42794</v>
      </c>
      <c r="C242" s="41" t="s">
        <v>2103</v>
      </c>
      <c r="D242" s="41">
        <v>1</v>
      </c>
      <c r="E242" s="41" t="s">
        <v>2104</v>
      </c>
      <c r="F242" s="41" t="s">
        <v>1395</v>
      </c>
      <c r="G242" s="19" t="s">
        <v>1452</v>
      </c>
      <c r="H242" s="19" t="s">
        <v>1453</v>
      </c>
      <c r="I242" s="43">
        <v>44360.1</v>
      </c>
      <c r="J242" s="50">
        <f t="shared" si="4"/>
        <v>277250.625</v>
      </c>
      <c r="K242" s="41"/>
      <c r="L242" s="41" t="s">
        <v>3449</v>
      </c>
      <c r="M242" s="41"/>
      <c r="N242" s="41"/>
      <c r="O242" s="41"/>
      <c r="P242" s="41"/>
      <c r="Q242" s="41"/>
      <c r="R242" s="41"/>
      <c r="S242" s="41"/>
      <c r="T242" s="41"/>
      <c r="U242" s="41"/>
    </row>
    <row r="243" spans="1:21">
      <c r="A243" s="41" t="s">
        <v>2105</v>
      </c>
      <c r="B243" s="40">
        <v>42794</v>
      </c>
      <c r="C243" s="41" t="s">
        <v>2106</v>
      </c>
      <c r="D243" s="41">
        <v>1</v>
      </c>
      <c r="E243" s="41" t="s">
        <v>2107</v>
      </c>
      <c r="F243" s="41" t="s">
        <v>1395</v>
      </c>
      <c r="G243" s="19" t="s">
        <v>1452</v>
      </c>
      <c r="H243" s="19" t="s">
        <v>1453</v>
      </c>
      <c r="I243" s="43">
        <v>44360.1</v>
      </c>
      <c r="J243" s="50">
        <f t="shared" si="4"/>
        <v>277250.625</v>
      </c>
      <c r="K243" s="41"/>
      <c r="L243" s="41" t="s">
        <v>3449</v>
      </c>
      <c r="M243" s="41"/>
      <c r="N243" s="41"/>
      <c r="O243" s="41"/>
      <c r="P243" s="41"/>
      <c r="Q243" s="41"/>
      <c r="R243" s="41"/>
      <c r="S243" s="41"/>
      <c r="T243" s="41"/>
      <c r="U243" s="41"/>
    </row>
    <row r="244" spans="1:21">
      <c r="A244" s="41" t="s">
        <v>2108</v>
      </c>
      <c r="B244" s="40">
        <v>42794</v>
      </c>
      <c r="C244" s="41" t="s">
        <v>2109</v>
      </c>
      <c r="D244" s="41">
        <v>1</v>
      </c>
      <c r="E244" s="41" t="s">
        <v>2110</v>
      </c>
      <c r="F244" s="41" t="s">
        <v>1395</v>
      </c>
      <c r="G244" s="19" t="s">
        <v>1452</v>
      </c>
      <c r="H244" s="19" t="s">
        <v>1453</v>
      </c>
      <c r="I244" s="43">
        <v>44360.1</v>
      </c>
      <c r="J244" s="50">
        <f t="shared" si="4"/>
        <v>277250.625</v>
      </c>
      <c r="K244" s="41"/>
      <c r="L244" s="41" t="s">
        <v>3449</v>
      </c>
      <c r="M244" s="41"/>
      <c r="N244" s="41"/>
      <c r="O244" s="41"/>
      <c r="P244" s="41"/>
      <c r="Q244" s="41"/>
      <c r="R244" s="41"/>
      <c r="S244" s="41"/>
      <c r="T244" s="41"/>
      <c r="U244" s="41"/>
    </row>
    <row r="245" spans="1:21">
      <c r="A245" s="41" t="s">
        <v>2111</v>
      </c>
      <c r="B245" s="40">
        <v>42794</v>
      </c>
      <c r="C245" s="41" t="s">
        <v>2112</v>
      </c>
      <c r="D245" s="41">
        <v>1</v>
      </c>
      <c r="E245" s="41" t="s">
        <v>2113</v>
      </c>
      <c r="F245" s="41" t="s">
        <v>1395</v>
      </c>
      <c r="G245" s="19" t="s">
        <v>1452</v>
      </c>
      <c r="H245" s="19" t="s">
        <v>1453</v>
      </c>
      <c r="I245" s="43">
        <v>44360.1</v>
      </c>
      <c r="J245" s="50">
        <f t="shared" si="4"/>
        <v>277250.625</v>
      </c>
      <c r="K245" s="41"/>
      <c r="L245" s="41" t="s">
        <v>3449</v>
      </c>
      <c r="M245" s="41"/>
      <c r="N245" s="41"/>
      <c r="O245" s="41"/>
      <c r="P245" s="41"/>
      <c r="Q245" s="41"/>
      <c r="R245" s="41"/>
      <c r="S245" s="41"/>
      <c r="T245" s="41"/>
      <c r="U245" s="41"/>
    </row>
    <row r="246" spans="1:21">
      <c r="A246" s="41" t="s">
        <v>2114</v>
      </c>
      <c r="B246" s="40">
        <v>42794</v>
      </c>
      <c r="C246" s="41" t="s">
        <v>2115</v>
      </c>
      <c r="D246" s="41">
        <v>1</v>
      </c>
      <c r="E246" s="41" t="s">
        <v>2116</v>
      </c>
      <c r="F246" s="41" t="s">
        <v>1395</v>
      </c>
      <c r="G246" s="19" t="s">
        <v>1452</v>
      </c>
      <c r="H246" s="19" t="s">
        <v>1453</v>
      </c>
      <c r="I246" s="43">
        <v>44360.1</v>
      </c>
      <c r="J246" s="50">
        <f t="shared" si="4"/>
        <v>277250.625</v>
      </c>
      <c r="K246" s="41"/>
      <c r="L246" s="41" t="s">
        <v>3449</v>
      </c>
      <c r="M246" s="41"/>
      <c r="N246" s="41"/>
      <c r="O246" s="41"/>
      <c r="P246" s="41"/>
      <c r="Q246" s="41"/>
      <c r="R246" s="41"/>
      <c r="S246" s="41"/>
      <c r="T246" s="41"/>
      <c r="U246" s="41"/>
    </row>
    <row r="247" spans="1:21">
      <c r="A247" s="41" t="s">
        <v>2117</v>
      </c>
      <c r="B247" s="40">
        <v>42794</v>
      </c>
      <c r="C247" s="41" t="s">
        <v>2118</v>
      </c>
      <c r="D247" s="41">
        <v>1</v>
      </c>
      <c r="E247" s="41" t="s">
        <v>2119</v>
      </c>
      <c r="F247" s="41" t="s">
        <v>1395</v>
      </c>
      <c r="G247" s="19" t="s">
        <v>1452</v>
      </c>
      <c r="H247" s="19" t="s">
        <v>1453</v>
      </c>
      <c r="I247" s="43">
        <v>44360.1</v>
      </c>
      <c r="J247" s="50">
        <f t="shared" si="4"/>
        <v>277250.625</v>
      </c>
      <c r="K247" s="41"/>
      <c r="L247" s="41" t="s">
        <v>3449</v>
      </c>
      <c r="M247" s="41"/>
      <c r="N247" s="41"/>
      <c r="O247" s="41"/>
      <c r="P247" s="41"/>
      <c r="Q247" s="41"/>
      <c r="R247" s="41"/>
      <c r="S247" s="41"/>
      <c r="T247" s="41"/>
      <c r="U247" s="41"/>
    </row>
    <row r="248" spans="1:21">
      <c r="A248" s="41" t="s">
        <v>2120</v>
      </c>
      <c r="B248" s="40">
        <v>42794</v>
      </c>
      <c r="C248" s="41" t="s">
        <v>2121</v>
      </c>
      <c r="D248" s="41">
        <v>1</v>
      </c>
      <c r="E248" s="41" t="s">
        <v>2122</v>
      </c>
      <c r="F248" s="41" t="s">
        <v>1395</v>
      </c>
      <c r="G248" s="19" t="s">
        <v>1452</v>
      </c>
      <c r="H248" s="19" t="s">
        <v>1453</v>
      </c>
      <c r="I248" s="43">
        <v>34913.1</v>
      </c>
      <c r="J248" s="50">
        <f t="shared" si="4"/>
        <v>218206.875</v>
      </c>
      <c r="K248" s="41"/>
      <c r="L248" s="41" t="s">
        <v>3449</v>
      </c>
      <c r="M248" s="41"/>
      <c r="N248" s="41"/>
      <c r="O248" s="41"/>
      <c r="P248" s="41"/>
      <c r="Q248" s="41"/>
      <c r="R248" s="41"/>
      <c r="S248" s="41"/>
      <c r="T248" s="41"/>
      <c r="U248" s="41"/>
    </row>
    <row r="249" spans="1:21">
      <c r="A249" s="41" t="s">
        <v>2123</v>
      </c>
      <c r="B249" s="40">
        <v>42794</v>
      </c>
      <c r="C249" s="41" t="s">
        <v>2124</v>
      </c>
      <c r="D249" s="41">
        <v>1</v>
      </c>
      <c r="E249" s="41" t="s">
        <v>2125</v>
      </c>
      <c r="F249" s="41" t="s">
        <v>1395</v>
      </c>
      <c r="G249" s="19" t="s">
        <v>1452</v>
      </c>
      <c r="H249" s="19" t="s">
        <v>1453</v>
      </c>
      <c r="I249" s="43">
        <v>34913.18</v>
      </c>
      <c r="J249" s="50">
        <f t="shared" si="4"/>
        <v>218207.375</v>
      </c>
      <c r="K249" s="41"/>
      <c r="L249" s="41" t="s">
        <v>3449</v>
      </c>
      <c r="M249" s="41"/>
      <c r="N249" s="41"/>
      <c r="O249" s="41"/>
      <c r="P249" s="41"/>
      <c r="Q249" s="41"/>
      <c r="R249" s="41"/>
      <c r="S249" s="41"/>
      <c r="T249" s="41"/>
      <c r="U249" s="41"/>
    </row>
    <row r="250" spans="1:21">
      <c r="A250" s="41" t="s">
        <v>2126</v>
      </c>
      <c r="B250" s="40">
        <v>42794</v>
      </c>
      <c r="C250" s="41" t="s">
        <v>2127</v>
      </c>
      <c r="D250" s="41">
        <v>1</v>
      </c>
      <c r="E250" s="41" t="s">
        <v>2128</v>
      </c>
      <c r="F250" s="41" t="s">
        <v>1395</v>
      </c>
      <c r="G250" s="19" t="s">
        <v>1452</v>
      </c>
      <c r="H250" s="19" t="s">
        <v>1453</v>
      </c>
      <c r="I250" s="43">
        <v>34913.18</v>
      </c>
      <c r="J250" s="50">
        <f t="shared" si="4"/>
        <v>218207.375</v>
      </c>
      <c r="K250" s="41"/>
      <c r="L250" s="41" t="s">
        <v>3449</v>
      </c>
      <c r="M250" s="41"/>
      <c r="N250" s="41"/>
      <c r="O250" s="41"/>
      <c r="P250" s="41"/>
      <c r="Q250" s="41"/>
      <c r="R250" s="41"/>
      <c r="S250" s="41"/>
      <c r="T250" s="41"/>
      <c r="U250" s="41"/>
    </row>
    <row r="251" spans="1:21">
      <c r="A251" s="41" t="s">
        <v>2129</v>
      </c>
      <c r="B251" s="40">
        <v>42794</v>
      </c>
      <c r="C251" s="41" t="s">
        <v>2130</v>
      </c>
      <c r="D251" s="41">
        <v>1</v>
      </c>
      <c r="E251" s="41" t="s">
        <v>2131</v>
      </c>
      <c r="F251" s="41" t="s">
        <v>1395</v>
      </c>
      <c r="G251" s="19" t="s">
        <v>1452</v>
      </c>
      <c r="H251" s="19" t="s">
        <v>1453</v>
      </c>
      <c r="I251" s="43">
        <v>32829.279999999999</v>
      </c>
      <c r="J251" s="50">
        <f t="shared" si="4"/>
        <v>205183</v>
      </c>
      <c r="K251" s="41"/>
      <c r="L251" s="41" t="s">
        <v>3449</v>
      </c>
      <c r="M251" s="41"/>
      <c r="N251" s="41"/>
      <c r="O251" s="41"/>
      <c r="P251" s="41"/>
      <c r="Q251" s="41"/>
      <c r="R251" s="41"/>
      <c r="S251" s="41"/>
      <c r="T251" s="41"/>
      <c r="U251" s="41"/>
    </row>
    <row r="252" spans="1:21">
      <c r="A252" s="41" t="s">
        <v>2132</v>
      </c>
      <c r="B252" s="40">
        <v>42794</v>
      </c>
      <c r="C252" s="41" t="s">
        <v>2133</v>
      </c>
      <c r="D252" s="41">
        <v>1</v>
      </c>
      <c r="E252" s="41" t="s">
        <v>2134</v>
      </c>
      <c r="F252" s="41" t="s">
        <v>1395</v>
      </c>
      <c r="G252" s="19" t="s">
        <v>1452</v>
      </c>
      <c r="H252" s="19" t="s">
        <v>1453</v>
      </c>
      <c r="I252" s="43">
        <v>40868.300000000003</v>
      </c>
      <c r="J252" s="50">
        <f t="shared" si="4"/>
        <v>255426.875</v>
      </c>
      <c r="K252" s="41"/>
      <c r="L252" s="41" t="s">
        <v>3449</v>
      </c>
      <c r="M252" s="41"/>
      <c r="N252" s="41"/>
      <c r="O252" s="41"/>
      <c r="P252" s="41"/>
      <c r="Q252" s="41"/>
      <c r="R252" s="41"/>
      <c r="S252" s="41"/>
      <c r="T252" s="41"/>
      <c r="U252" s="41"/>
    </row>
    <row r="253" spans="1:21">
      <c r="A253" s="41" t="s">
        <v>2135</v>
      </c>
      <c r="B253" s="40">
        <v>42794</v>
      </c>
      <c r="C253" s="41" t="s">
        <v>2136</v>
      </c>
      <c r="D253" s="41">
        <v>1</v>
      </c>
      <c r="E253" s="41" t="s">
        <v>2137</v>
      </c>
      <c r="F253" s="41" t="s">
        <v>1395</v>
      </c>
      <c r="G253" s="19" t="s">
        <v>1452</v>
      </c>
      <c r="H253" s="19" t="s">
        <v>1453</v>
      </c>
      <c r="I253" s="43">
        <v>40868.300000000003</v>
      </c>
      <c r="J253" s="50">
        <f t="shared" si="4"/>
        <v>255426.875</v>
      </c>
      <c r="K253" s="41"/>
      <c r="L253" s="41" t="s">
        <v>3449</v>
      </c>
      <c r="M253" s="41"/>
      <c r="N253" s="41"/>
      <c r="O253" s="41"/>
      <c r="P253" s="41"/>
      <c r="Q253" s="41"/>
      <c r="R253" s="41"/>
      <c r="S253" s="41"/>
      <c r="T253" s="41"/>
      <c r="U253" s="41"/>
    </row>
    <row r="254" spans="1:21">
      <c r="A254" s="41" t="s">
        <v>2139</v>
      </c>
      <c r="B254" s="40">
        <v>42794</v>
      </c>
      <c r="C254" s="41" t="s">
        <v>2138</v>
      </c>
      <c r="D254" s="41">
        <v>1</v>
      </c>
      <c r="E254" s="41" t="s">
        <v>2140</v>
      </c>
      <c r="F254" s="41" t="s">
        <v>1395</v>
      </c>
      <c r="G254" s="19" t="s">
        <v>1454</v>
      </c>
      <c r="H254" s="19" t="s">
        <v>1455</v>
      </c>
      <c r="I254" s="43">
        <v>48595.31</v>
      </c>
      <c r="J254" s="50">
        <f t="shared" si="4"/>
        <v>303720.6875</v>
      </c>
      <c r="K254" s="41"/>
      <c r="L254" s="35" t="s">
        <v>3861</v>
      </c>
      <c r="M254" s="41"/>
      <c r="N254" s="41"/>
      <c r="O254" s="41"/>
      <c r="P254" s="41"/>
      <c r="Q254" s="41"/>
      <c r="R254" s="41"/>
      <c r="S254" s="41"/>
      <c r="T254" s="41"/>
      <c r="U254" s="41"/>
    </row>
    <row r="255" spans="1:21">
      <c r="A255" s="41" t="s">
        <v>2141</v>
      </c>
      <c r="B255" s="40">
        <v>42794</v>
      </c>
      <c r="C255" s="41" t="s">
        <v>2142</v>
      </c>
      <c r="D255" s="41">
        <v>1</v>
      </c>
      <c r="E255" s="41" t="s">
        <v>2143</v>
      </c>
      <c r="F255" s="41" t="s">
        <v>1395</v>
      </c>
      <c r="G255" s="19" t="s">
        <v>1452</v>
      </c>
      <c r="H255" s="19" t="s">
        <v>1453</v>
      </c>
      <c r="I255" s="43">
        <v>40868.300000000003</v>
      </c>
      <c r="J255" s="50">
        <f t="shared" si="4"/>
        <v>255426.875</v>
      </c>
      <c r="K255" s="41"/>
      <c r="L255" s="41" t="s">
        <v>3449</v>
      </c>
      <c r="M255" s="41"/>
      <c r="N255" s="41"/>
      <c r="O255" s="41"/>
      <c r="P255" s="41"/>
      <c r="Q255" s="41"/>
      <c r="R255" s="41"/>
      <c r="S255" s="41"/>
      <c r="T255" s="41"/>
      <c r="U255" s="41"/>
    </row>
    <row r="256" spans="1:21">
      <c r="A256" s="41" t="s">
        <v>525</v>
      </c>
      <c r="B256" s="40">
        <v>42794</v>
      </c>
      <c r="C256" s="41" t="s">
        <v>2144</v>
      </c>
      <c r="D256" s="41">
        <v>1</v>
      </c>
      <c r="E256" s="41" t="s">
        <v>2145</v>
      </c>
      <c r="F256" s="41" t="s">
        <v>1395</v>
      </c>
      <c r="G256" s="19" t="s">
        <v>1452</v>
      </c>
      <c r="H256" s="19" t="s">
        <v>1453</v>
      </c>
      <c r="I256" s="43">
        <v>40868.300000000003</v>
      </c>
      <c r="J256" s="50">
        <f t="shared" si="4"/>
        <v>255426.875</v>
      </c>
      <c r="K256" s="41"/>
      <c r="L256" s="41" t="s">
        <v>3449</v>
      </c>
      <c r="M256" s="41"/>
      <c r="N256" s="41"/>
      <c r="O256" s="41"/>
      <c r="P256" s="41"/>
      <c r="Q256" s="41"/>
      <c r="R256" s="41"/>
      <c r="S256" s="41"/>
      <c r="T256" s="41"/>
      <c r="U256" s="41"/>
    </row>
    <row r="257" spans="1:21">
      <c r="A257" s="41" t="s">
        <v>2146</v>
      </c>
      <c r="B257" s="40">
        <v>42794</v>
      </c>
      <c r="C257" s="41" t="s">
        <v>2147</v>
      </c>
      <c r="D257" s="41">
        <v>1</v>
      </c>
      <c r="E257" s="41" t="s">
        <v>2148</v>
      </c>
      <c r="F257" s="41" t="s">
        <v>1395</v>
      </c>
      <c r="G257" s="19" t="s">
        <v>1452</v>
      </c>
      <c r="H257" s="19" t="s">
        <v>1453</v>
      </c>
      <c r="I257" s="43">
        <v>40868.300000000003</v>
      </c>
      <c r="J257" s="50">
        <f t="shared" si="4"/>
        <v>255426.875</v>
      </c>
      <c r="K257" s="41"/>
      <c r="L257" s="41" t="s">
        <v>3449</v>
      </c>
      <c r="M257" s="41"/>
      <c r="N257" s="41"/>
      <c r="O257" s="41"/>
      <c r="P257" s="41"/>
      <c r="Q257" s="41"/>
      <c r="R257" s="41"/>
      <c r="S257" s="41"/>
      <c r="T257" s="41"/>
      <c r="U257" s="41"/>
    </row>
    <row r="258" spans="1:21">
      <c r="A258" s="41" t="s">
        <v>2149</v>
      </c>
      <c r="B258" s="40">
        <v>42794</v>
      </c>
      <c r="C258" s="41" t="s">
        <v>2150</v>
      </c>
      <c r="D258" s="41">
        <v>1</v>
      </c>
      <c r="E258" s="41" t="s">
        <v>2151</v>
      </c>
      <c r="F258" s="41" t="s">
        <v>1395</v>
      </c>
      <c r="G258" s="19" t="s">
        <v>1452</v>
      </c>
      <c r="H258" s="19" t="s">
        <v>1453</v>
      </c>
      <c r="I258" s="43">
        <v>40868.300000000003</v>
      </c>
      <c r="J258" s="50">
        <f t="shared" si="4"/>
        <v>255426.875</v>
      </c>
      <c r="K258" s="41"/>
      <c r="L258" s="41" t="s">
        <v>3449</v>
      </c>
      <c r="M258" s="41"/>
      <c r="N258" s="41"/>
      <c r="O258" s="41"/>
      <c r="P258" s="41"/>
      <c r="Q258" s="41"/>
      <c r="R258" s="41"/>
      <c r="S258" s="41"/>
      <c r="T258" s="41"/>
      <c r="U258" s="41"/>
    </row>
    <row r="259" spans="1:21">
      <c r="A259" s="41" t="s">
        <v>2152</v>
      </c>
      <c r="B259" s="40">
        <v>42794</v>
      </c>
      <c r="C259" s="41" t="s">
        <v>2153</v>
      </c>
      <c r="D259" s="41">
        <v>1</v>
      </c>
      <c r="E259" s="41" t="s">
        <v>2154</v>
      </c>
      <c r="F259" s="41" t="s">
        <v>1395</v>
      </c>
      <c r="G259" s="19" t="s">
        <v>1452</v>
      </c>
      <c r="H259" s="19" t="s">
        <v>1453</v>
      </c>
      <c r="I259" s="43">
        <v>39565.69</v>
      </c>
      <c r="J259" s="50">
        <f t="shared" si="4"/>
        <v>247285.5625</v>
      </c>
      <c r="K259" s="41"/>
      <c r="L259" s="41" t="s">
        <v>3449</v>
      </c>
      <c r="M259" s="41"/>
      <c r="N259" s="41"/>
      <c r="O259" s="41"/>
      <c r="P259" s="41"/>
      <c r="Q259" s="41"/>
      <c r="R259" s="41"/>
      <c r="S259" s="41"/>
      <c r="T259" s="41"/>
      <c r="U259" s="41"/>
    </row>
    <row r="260" spans="1:21">
      <c r="A260" s="41" t="s">
        <v>2155</v>
      </c>
      <c r="B260" s="40">
        <v>42794</v>
      </c>
      <c r="C260" s="41" t="s">
        <v>2156</v>
      </c>
      <c r="D260" s="41">
        <v>1</v>
      </c>
      <c r="E260" s="41" t="s">
        <v>2157</v>
      </c>
      <c r="F260" s="41" t="s">
        <v>1395</v>
      </c>
      <c r="G260" s="19" t="s">
        <v>1452</v>
      </c>
      <c r="H260" s="19" t="s">
        <v>1453</v>
      </c>
      <c r="I260" s="43">
        <v>45386.69</v>
      </c>
      <c r="J260" s="50">
        <f t="shared" si="4"/>
        <v>283666.8125</v>
      </c>
      <c r="K260" s="41"/>
      <c r="L260" s="41" t="s">
        <v>3449</v>
      </c>
      <c r="M260" s="41"/>
      <c r="N260" s="41"/>
      <c r="O260" s="41"/>
      <c r="P260" s="41"/>
      <c r="Q260" s="41"/>
      <c r="R260" s="41"/>
      <c r="S260" s="41"/>
      <c r="T260" s="41"/>
      <c r="U260" s="41"/>
    </row>
    <row r="261" spans="1:21">
      <c r="A261" s="41" t="s">
        <v>2158</v>
      </c>
      <c r="B261" s="40">
        <v>42794</v>
      </c>
      <c r="C261" s="41" t="s">
        <v>2159</v>
      </c>
      <c r="D261" s="41">
        <v>1</v>
      </c>
      <c r="E261" s="41" t="s">
        <v>2160</v>
      </c>
      <c r="F261" s="41" t="s">
        <v>1395</v>
      </c>
      <c r="G261" s="19" t="s">
        <v>1452</v>
      </c>
      <c r="H261" s="19" t="s">
        <v>1453</v>
      </c>
      <c r="I261" s="43">
        <v>45386.69</v>
      </c>
      <c r="J261" s="50">
        <f t="shared" si="4"/>
        <v>283666.8125</v>
      </c>
      <c r="K261" s="41"/>
      <c r="L261" s="41" t="s">
        <v>3449</v>
      </c>
      <c r="M261" s="41"/>
      <c r="N261" s="41"/>
      <c r="O261" s="41"/>
      <c r="P261" s="41"/>
      <c r="Q261" s="41"/>
      <c r="R261" s="41"/>
      <c r="S261" s="41"/>
      <c r="T261" s="41"/>
      <c r="U261" s="41"/>
    </row>
    <row r="262" spans="1:21">
      <c r="A262" s="41" t="s">
        <v>2161</v>
      </c>
      <c r="B262" s="40">
        <v>42794</v>
      </c>
      <c r="C262" s="41" t="s">
        <v>2162</v>
      </c>
      <c r="D262" s="41">
        <v>1</v>
      </c>
      <c r="E262" s="41" t="s">
        <v>2163</v>
      </c>
      <c r="F262" s="41" t="s">
        <v>1395</v>
      </c>
      <c r="G262" s="19" t="s">
        <v>1452</v>
      </c>
      <c r="H262" s="19" t="s">
        <v>1453</v>
      </c>
      <c r="I262" s="43">
        <v>45386.69</v>
      </c>
      <c r="J262" s="50">
        <f t="shared" si="4"/>
        <v>283666.8125</v>
      </c>
      <c r="K262" s="41"/>
      <c r="L262" s="41" t="s">
        <v>3449</v>
      </c>
      <c r="M262" s="41"/>
      <c r="N262" s="41"/>
      <c r="O262" s="41"/>
      <c r="P262" s="41"/>
      <c r="Q262" s="41"/>
      <c r="R262" s="41"/>
      <c r="S262" s="41"/>
      <c r="T262" s="41"/>
      <c r="U262" s="41"/>
    </row>
    <row r="263" spans="1:21">
      <c r="A263" s="41" t="s">
        <v>2164</v>
      </c>
      <c r="B263" s="40">
        <v>42794</v>
      </c>
      <c r="C263" s="41" t="s">
        <v>2165</v>
      </c>
      <c r="D263" s="41">
        <v>1</v>
      </c>
      <c r="E263" s="41" t="s">
        <v>2166</v>
      </c>
      <c r="F263" s="41" t="s">
        <v>1395</v>
      </c>
      <c r="G263" s="19" t="s">
        <v>1452</v>
      </c>
      <c r="H263" s="19" t="s">
        <v>1453</v>
      </c>
      <c r="I263" s="43">
        <v>45386.69</v>
      </c>
      <c r="J263" s="50">
        <f t="shared" si="4"/>
        <v>283666.8125</v>
      </c>
      <c r="K263" s="41"/>
      <c r="L263" s="41" t="s">
        <v>3449</v>
      </c>
      <c r="M263" s="41"/>
      <c r="N263" s="41"/>
      <c r="O263" s="41"/>
      <c r="P263" s="41"/>
      <c r="Q263" s="41"/>
      <c r="R263" s="41"/>
      <c r="S263" s="41"/>
      <c r="T263" s="41"/>
      <c r="U263" s="41"/>
    </row>
    <row r="264" spans="1:21">
      <c r="A264" s="41" t="s">
        <v>2167</v>
      </c>
      <c r="B264" s="40">
        <v>42794</v>
      </c>
      <c r="C264" s="41" t="s">
        <v>2168</v>
      </c>
      <c r="D264" s="41">
        <v>1</v>
      </c>
      <c r="E264" s="41" t="s">
        <v>2169</v>
      </c>
      <c r="F264" s="41" t="s">
        <v>1395</v>
      </c>
      <c r="G264" s="19" t="s">
        <v>1452</v>
      </c>
      <c r="H264" s="19" t="s">
        <v>1453</v>
      </c>
      <c r="I264" s="43">
        <v>29257.040000000001</v>
      </c>
      <c r="J264" s="50">
        <f t="shared" ref="J264:J327" si="5">+I264/0.16</f>
        <v>182856.5</v>
      </c>
      <c r="K264" s="41"/>
      <c r="L264" s="41" t="s">
        <v>3449</v>
      </c>
      <c r="M264" s="41"/>
      <c r="N264" s="41"/>
      <c r="O264" s="41"/>
      <c r="P264" s="41"/>
      <c r="Q264" s="41"/>
      <c r="R264" s="41"/>
      <c r="S264" s="41"/>
      <c r="T264" s="41"/>
      <c r="U264" s="41"/>
    </row>
    <row r="265" spans="1:21">
      <c r="A265" s="41" t="s">
        <v>527</v>
      </c>
      <c r="B265" s="40">
        <v>42794</v>
      </c>
      <c r="C265" s="41" t="s">
        <v>2170</v>
      </c>
      <c r="D265" s="41">
        <v>1</v>
      </c>
      <c r="E265" s="41" t="s">
        <v>2171</v>
      </c>
      <c r="F265" s="41" t="s">
        <v>1395</v>
      </c>
      <c r="G265" s="19" t="s">
        <v>1452</v>
      </c>
      <c r="H265" s="19" t="s">
        <v>1453</v>
      </c>
      <c r="I265" s="43">
        <v>29257.040000000001</v>
      </c>
      <c r="J265" s="50">
        <f t="shared" si="5"/>
        <v>182856.5</v>
      </c>
      <c r="K265" s="41"/>
      <c r="L265" s="41" t="s">
        <v>3449</v>
      </c>
      <c r="M265" s="41"/>
      <c r="N265" s="41"/>
      <c r="O265" s="41"/>
      <c r="P265" s="41"/>
      <c r="Q265" s="41"/>
      <c r="R265" s="41"/>
      <c r="S265" s="41"/>
      <c r="T265" s="41"/>
      <c r="U265" s="41"/>
    </row>
    <row r="266" spans="1:21">
      <c r="A266" s="41" t="s">
        <v>2172</v>
      </c>
      <c r="B266" s="40">
        <v>42794</v>
      </c>
      <c r="C266" s="41" t="s">
        <v>2173</v>
      </c>
      <c r="D266" s="41">
        <v>1</v>
      </c>
      <c r="E266" s="41" t="s">
        <v>2174</v>
      </c>
      <c r="F266" s="41" t="s">
        <v>1395</v>
      </c>
      <c r="G266" s="19" t="s">
        <v>1452</v>
      </c>
      <c r="H266" s="19" t="s">
        <v>1453</v>
      </c>
      <c r="I266" s="43">
        <v>53716.44</v>
      </c>
      <c r="J266" s="50">
        <f t="shared" si="5"/>
        <v>335727.75</v>
      </c>
      <c r="K266" s="41"/>
      <c r="L266" s="41" t="s">
        <v>3449</v>
      </c>
      <c r="M266" s="41"/>
      <c r="N266" s="41"/>
      <c r="O266" s="41"/>
      <c r="P266" s="41"/>
      <c r="Q266" s="41"/>
      <c r="R266" s="41"/>
      <c r="S266" s="41"/>
      <c r="T266" s="41"/>
      <c r="U266" s="41"/>
    </row>
    <row r="267" spans="1:21">
      <c r="A267" s="41" t="s">
        <v>2175</v>
      </c>
      <c r="B267" s="40">
        <v>42794</v>
      </c>
      <c r="C267" s="41" t="s">
        <v>2176</v>
      </c>
      <c r="D267" s="41">
        <v>1</v>
      </c>
      <c r="E267" s="41" t="s">
        <v>2177</v>
      </c>
      <c r="F267" s="41" t="s">
        <v>1395</v>
      </c>
      <c r="G267" s="19" t="s">
        <v>1452</v>
      </c>
      <c r="H267" s="19" t="s">
        <v>1453</v>
      </c>
      <c r="I267" s="43">
        <v>34913.18</v>
      </c>
      <c r="J267" s="50">
        <f t="shared" si="5"/>
        <v>218207.375</v>
      </c>
      <c r="K267" s="41"/>
      <c r="L267" s="41" t="s">
        <v>3449</v>
      </c>
      <c r="M267" s="41"/>
      <c r="N267" s="41"/>
      <c r="O267" s="41"/>
      <c r="P267" s="41"/>
      <c r="Q267" s="41"/>
      <c r="R267" s="41"/>
      <c r="S267" s="41"/>
      <c r="T267" s="41"/>
      <c r="U267" s="41"/>
    </row>
    <row r="268" spans="1:21">
      <c r="A268" s="41" t="s">
        <v>2178</v>
      </c>
      <c r="B268" s="40">
        <v>42794</v>
      </c>
      <c r="C268" s="41" t="s">
        <v>2179</v>
      </c>
      <c r="D268" s="41">
        <v>1</v>
      </c>
      <c r="E268" s="41" t="s">
        <v>2180</v>
      </c>
      <c r="F268" s="41" t="s">
        <v>1395</v>
      </c>
      <c r="G268" s="19" t="s">
        <v>1452</v>
      </c>
      <c r="H268" s="19" t="s">
        <v>1453</v>
      </c>
      <c r="I268" s="43">
        <v>34913.1</v>
      </c>
      <c r="J268" s="50">
        <f t="shared" si="5"/>
        <v>218206.875</v>
      </c>
      <c r="K268" s="41"/>
      <c r="L268" s="41" t="s">
        <v>3449</v>
      </c>
      <c r="M268" s="41"/>
      <c r="N268" s="41"/>
      <c r="O268" s="41"/>
      <c r="P268" s="41"/>
      <c r="Q268" s="41"/>
      <c r="R268" s="41"/>
      <c r="S268" s="41"/>
      <c r="T268" s="41"/>
      <c r="U268" s="41"/>
    </row>
    <row r="269" spans="1:21">
      <c r="A269" s="41" t="s">
        <v>2181</v>
      </c>
      <c r="B269" s="40">
        <v>42794</v>
      </c>
      <c r="C269" s="41" t="s">
        <v>2182</v>
      </c>
      <c r="D269" s="41">
        <v>1</v>
      </c>
      <c r="E269" s="41" t="s">
        <v>2183</v>
      </c>
      <c r="F269" s="41" t="s">
        <v>1395</v>
      </c>
      <c r="G269" s="19" t="s">
        <v>1452</v>
      </c>
      <c r="H269" s="19" t="s">
        <v>1453</v>
      </c>
      <c r="I269" s="43">
        <v>32829.279999999999</v>
      </c>
      <c r="J269" s="50">
        <f t="shared" si="5"/>
        <v>205183</v>
      </c>
      <c r="K269" s="41"/>
      <c r="L269" s="41" t="s">
        <v>3449</v>
      </c>
      <c r="M269" s="41"/>
      <c r="N269" s="41"/>
      <c r="O269" s="41"/>
      <c r="P269" s="41"/>
      <c r="Q269" s="41"/>
      <c r="R269" s="41"/>
      <c r="S269" s="41"/>
      <c r="T269" s="41"/>
      <c r="U269" s="41"/>
    </row>
    <row r="270" spans="1:21">
      <c r="A270" s="41" t="s">
        <v>2184</v>
      </c>
      <c r="B270" s="40">
        <v>42794</v>
      </c>
      <c r="C270" s="41" t="s">
        <v>2185</v>
      </c>
      <c r="D270" s="41">
        <v>1</v>
      </c>
      <c r="E270" s="41" t="s">
        <v>2186</v>
      </c>
      <c r="F270" s="41" t="s">
        <v>1395</v>
      </c>
      <c r="G270" s="19" t="s">
        <v>1452</v>
      </c>
      <c r="H270" s="19" t="s">
        <v>1453</v>
      </c>
      <c r="I270" s="43">
        <v>32829.279999999999</v>
      </c>
      <c r="J270" s="50">
        <f t="shared" si="5"/>
        <v>205183</v>
      </c>
      <c r="K270" s="41"/>
      <c r="L270" s="41" t="s">
        <v>3449</v>
      </c>
      <c r="M270" s="41"/>
      <c r="N270" s="41"/>
      <c r="O270" s="41"/>
      <c r="P270" s="41"/>
      <c r="Q270" s="41"/>
      <c r="R270" s="41"/>
      <c r="S270" s="41"/>
      <c r="T270" s="41"/>
      <c r="U270" s="41"/>
    </row>
    <row r="271" spans="1:21">
      <c r="A271" s="41" t="s">
        <v>2187</v>
      </c>
      <c r="B271" s="40">
        <v>42794</v>
      </c>
      <c r="C271" s="41" t="s">
        <v>2188</v>
      </c>
      <c r="D271" s="41">
        <v>1</v>
      </c>
      <c r="E271" s="41" t="s">
        <v>2189</v>
      </c>
      <c r="F271" s="41" t="s">
        <v>1395</v>
      </c>
      <c r="G271" s="19" t="s">
        <v>1452</v>
      </c>
      <c r="H271" s="19" t="s">
        <v>1453</v>
      </c>
      <c r="I271" s="43">
        <v>39565.69</v>
      </c>
      <c r="J271" s="50">
        <f t="shared" si="5"/>
        <v>247285.5625</v>
      </c>
      <c r="K271" s="41"/>
      <c r="L271" s="41" t="s">
        <v>3449</v>
      </c>
      <c r="M271" s="41"/>
      <c r="N271" s="41"/>
      <c r="O271" s="41"/>
      <c r="P271" s="41"/>
      <c r="Q271" s="41"/>
      <c r="R271" s="41"/>
      <c r="S271" s="41"/>
      <c r="T271" s="41"/>
      <c r="U271" s="41"/>
    </row>
    <row r="272" spans="1:21">
      <c r="A272" s="41" t="s">
        <v>2190</v>
      </c>
      <c r="B272" s="40">
        <v>42794</v>
      </c>
      <c r="C272" s="41" t="s">
        <v>2191</v>
      </c>
      <c r="D272" s="41">
        <v>1</v>
      </c>
      <c r="E272" s="41" t="s">
        <v>2192</v>
      </c>
      <c r="F272" s="41" t="s">
        <v>1395</v>
      </c>
      <c r="G272" s="19" t="s">
        <v>1452</v>
      </c>
      <c r="H272" s="19" t="s">
        <v>1453</v>
      </c>
      <c r="I272" s="43">
        <v>28306.58</v>
      </c>
      <c r="J272" s="50">
        <f t="shared" si="5"/>
        <v>176916.125</v>
      </c>
      <c r="K272" s="41"/>
      <c r="L272" s="41" t="s">
        <v>3449</v>
      </c>
      <c r="M272" s="41"/>
      <c r="N272" s="41"/>
      <c r="O272" s="41"/>
      <c r="P272" s="41"/>
      <c r="Q272" s="41"/>
      <c r="R272" s="41"/>
      <c r="S272" s="41"/>
      <c r="T272" s="41"/>
      <c r="U272" s="41"/>
    </row>
    <row r="273" spans="1:21">
      <c r="A273" s="41" t="s">
        <v>2193</v>
      </c>
      <c r="B273" s="40">
        <v>42794</v>
      </c>
      <c r="C273" s="41" t="s">
        <v>2194</v>
      </c>
      <c r="D273" s="41">
        <v>1</v>
      </c>
      <c r="E273" s="41" t="s">
        <v>2195</v>
      </c>
      <c r="F273" s="41" t="s">
        <v>1395</v>
      </c>
      <c r="G273" s="19" t="s">
        <v>1452</v>
      </c>
      <c r="H273" s="19" t="s">
        <v>1453</v>
      </c>
      <c r="I273" s="43">
        <v>29257.040000000001</v>
      </c>
      <c r="J273" s="50">
        <f t="shared" si="5"/>
        <v>182856.5</v>
      </c>
      <c r="K273" s="41"/>
      <c r="L273" s="41" t="s">
        <v>3449</v>
      </c>
      <c r="M273" s="41"/>
      <c r="N273" s="41"/>
      <c r="O273" s="41"/>
      <c r="P273" s="41"/>
      <c r="Q273" s="41"/>
      <c r="R273" s="41"/>
      <c r="S273" s="41"/>
      <c r="T273" s="41"/>
      <c r="U273" s="41"/>
    </row>
    <row r="274" spans="1:21">
      <c r="A274" s="41" t="s">
        <v>2196</v>
      </c>
      <c r="B274" s="40">
        <v>42794</v>
      </c>
      <c r="C274" s="41" t="s">
        <v>2197</v>
      </c>
      <c r="D274" s="41">
        <v>1</v>
      </c>
      <c r="E274" s="41" t="s">
        <v>2198</v>
      </c>
      <c r="F274" s="41" t="s">
        <v>1395</v>
      </c>
      <c r="G274" s="19" t="s">
        <v>1452</v>
      </c>
      <c r="H274" s="19" t="s">
        <v>1453</v>
      </c>
      <c r="I274" s="43">
        <v>32829.279999999999</v>
      </c>
      <c r="J274" s="50">
        <f t="shared" si="5"/>
        <v>205183</v>
      </c>
      <c r="K274" s="41"/>
      <c r="L274" s="41" t="s">
        <v>3449</v>
      </c>
      <c r="M274" s="41"/>
      <c r="N274" s="41"/>
      <c r="O274" s="41"/>
      <c r="P274" s="41"/>
      <c r="Q274" s="41"/>
      <c r="R274" s="41"/>
      <c r="S274" s="41"/>
      <c r="T274" s="41"/>
      <c r="U274" s="41"/>
    </row>
    <row r="275" spans="1:21">
      <c r="A275" s="41" t="s">
        <v>2199</v>
      </c>
      <c r="B275" s="40">
        <v>42794</v>
      </c>
      <c r="C275" s="41" t="s">
        <v>2200</v>
      </c>
      <c r="D275" s="41">
        <v>1</v>
      </c>
      <c r="E275" s="41" t="s">
        <v>2201</v>
      </c>
      <c r="F275" s="41" t="s">
        <v>1395</v>
      </c>
      <c r="G275" s="19" t="s">
        <v>1452</v>
      </c>
      <c r="H275" s="19" t="s">
        <v>1453</v>
      </c>
      <c r="I275" s="43">
        <v>40868.300000000003</v>
      </c>
      <c r="J275" s="50">
        <f t="shared" si="5"/>
        <v>255426.875</v>
      </c>
      <c r="K275" s="41"/>
      <c r="L275" s="41" t="s">
        <v>3449</v>
      </c>
      <c r="M275" s="41"/>
      <c r="N275" s="41"/>
      <c r="O275" s="41"/>
      <c r="P275" s="41"/>
      <c r="Q275" s="41"/>
      <c r="R275" s="41"/>
      <c r="S275" s="41"/>
      <c r="T275" s="41"/>
      <c r="U275" s="41"/>
    </row>
    <row r="276" spans="1:21">
      <c r="A276" s="41" t="s">
        <v>2202</v>
      </c>
      <c r="B276" s="40">
        <v>42794</v>
      </c>
      <c r="C276" s="41" t="s">
        <v>2203</v>
      </c>
      <c r="D276" s="41">
        <v>1</v>
      </c>
      <c r="E276" s="41" t="s">
        <v>2204</v>
      </c>
      <c r="F276" s="41" t="s">
        <v>1395</v>
      </c>
      <c r="G276" s="19" t="s">
        <v>1452</v>
      </c>
      <c r="H276" s="19" t="s">
        <v>1453</v>
      </c>
      <c r="I276" s="43">
        <v>40868.300000000003</v>
      </c>
      <c r="J276" s="50">
        <f t="shared" si="5"/>
        <v>255426.875</v>
      </c>
      <c r="K276" s="41"/>
      <c r="L276" s="41" t="s">
        <v>3449</v>
      </c>
      <c r="M276" s="41"/>
      <c r="N276" s="41"/>
      <c r="O276" s="41"/>
      <c r="P276" s="41"/>
      <c r="Q276" s="41"/>
      <c r="R276" s="41"/>
      <c r="S276" s="41"/>
      <c r="T276" s="41"/>
      <c r="U276" s="41"/>
    </row>
    <row r="277" spans="1:21">
      <c r="A277" s="41" t="s">
        <v>2205</v>
      </c>
      <c r="B277" s="40">
        <v>42794</v>
      </c>
      <c r="C277" s="41" t="s">
        <v>2206</v>
      </c>
      <c r="D277" s="41">
        <v>1</v>
      </c>
      <c r="E277" s="41" t="s">
        <v>2207</v>
      </c>
      <c r="F277" s="41" t="s">
        <v>1395</v>
      </c>
      <c r="G277" s="19" t="s">
        <v>1452</v>
      </c>
      <c r="H277" s="19" t="s">
        <v>1453</v>
      </c>
      <c r="I277" s="43">
        <v>40868.300000000003</v>
      </c>
      <c r="J277" s="50">
        <f t="shared" si="5"/>
        <v>255426.875</v>
      </c>
      <c r="K277" s="41"/>
      <c r="L277" s="41" t="s">
        <v>3449</v>
      </c>
      <c r="M277" s="41"/>
      <c r="N277" s="41"/>
      <c r="O277" s="41"/>
      <c r="P277" s="41"/>
      <c r="Q277" s="41"/>
      <c r="R277" s="41"/>
      <c r="S277" s="41"/>
      <c r="T277" s="41"/>
      <c r="U277" s="41"/>
    </row>
    <row r="278" spans="1:21">
      <c r="A278" s="41" t="s">
        <v>2208</v>
      </c>
      <c r="B278" s="40">
        <v>42794</v>
      </c>
      <c r="C278" s="41" t="s">
        <v>2209</v>
      </c>
      <c r="D278" s="41">
        <v>1</v>
      </c>
      <c r="E278" s="41" t="s">
        <v>2210</v>
      </c>
      <c r="F278" s="41" t="s">
        <v>1395</v>
      </c>
      <c r="G278" s="19" t="s">
        <v>1452</v>
      </c>
      <c r="H278" s="19" t="s">
        <v>1453</v>
      </c>
      <c r="I278" s="43">
        <v>40868.300000000003</v>
      </c>
      <c r="J278" s="50">
        <f t="shared" si="5"/>
        <v>255426.875</v>
      </c>
      <c r="K278" s="41"/>
      <c r="L278" s="41" t="s">
        <v>3449</v>
      </c>
      <c r="M278" s="41"/>
      <c r="N278" s="41"/>
      <c r="O278" s="41"/>
      <c r="P278" s="41"/>
      <c r="Q278" s="41"/>
      <c r="R278" s="41"/>
      <c r="S278" s="41"/>
      <c r="T278" s="41"/>
      <c r="U278" s="41"/>
    </row>
    <row r="279" spans="1:21">
      <c r="A279" s="41" t="s">
        <v>2211</v>
      </c>
      <c r="B279" s="40">
        <v>42794</v>
      </c>
      <c r="C279" s="41" t="s">
        <v>2212</v>
      </c>
      <c r="D279" s="41">
        <v>1</v>
      </c>
      <c r="E279" s="41" t="s">
        <v>2213</v>
      </c>
      <c r="F279" s="41" t="s">
        <v>1395</v>
      </c>
      <c r="G279" s="19" t="s">
        <v>1452</v>
      </c>
      <c r="H279" s="19" t="s">
        <v>1453</v>
      </c>
      <c r="I279" s="43">
        <v>39565.69</v>
      </c>
      <c r="J279" s="50">
        <f t="shared" si="5"/>
        <v>247285.5625</v>
      </c>
      <c r="K279" s="41"/>
      <c r="L279" s="41" t="s">
        <v>3449</v>
      </c>
      <c r="M279" s="41"/>
      <c r="N279" s="41"/>
      <c r="O279" s="41"/>
      <c r="P279" s="41"/>
      <c r="Q279" s="41"/>
      <c r="R279" s="41"/>
      <c r="S279" s="41"/>
      <c r="T279" s="41"/>
      <c r="U279" s="41"/>
    </row>
    <row r="280" spans="1:21">
      <c r="A280" s="41" t="s">
        <v>2214</v>
      </c>
      <c r="B280" s="40">
        <v>42794</v>
      </c>
      <c r="C280" s="41" t="s">
        <v>2215</v>
      </c>
      <c r="D280" s="41">
        <v>1</v>
      </c>
      <c r="E280" s="41" t="s">
        <v>2216</v>
      </c>
      <c r="F280" s="41" t="s">
        <v>1396</v>
      </c>
      <c r="G280" s="19" t="s">
        <v>1495</v>
      </c>
      <c r="H280" s="19" t="s">
        <v>1496</v>
      </c>
      <c r="I280" s="41">
        <v>158.96</v>
      </c>
      <c r="J280" s="50">
        <f t="shared" si="5"/>
        <v>993.5</v>
      </c>
      <c r="K280" s="41"/>
      <c r="L280" s="41" t="s">
        <v>3490</v>
      </c>
      <c r="M280" s="41"/>
      <c r="N280" s="41"/>
      <c r="O280" s="41"/>
      <c r="P280" s="41"/>
      <c r="Q280" s="41"/>
      <c r="R280" s="41"/>
      <c r="S280" s="41"/>
      <c r="T280" s="41"/>
      <c r="U280" s="41"/>
    </row>
    <row r="281" spans="1:21">
      <c r="A281" s="41" t="s">
        <v>2217</v>
      </c>
      <c r="B281" s="40">
        <v>42794</v>
      </c>
      <c r="C281" s="41" t="s">
        <v>717</v>
      </c>
      <c r="D281" s="41">
        <v>1</v>
      </c>
      <c r="E281" s="41" t="s">
        <v>2218</v>
      </c>
      <c r="F281" s="41" t="s">
        <v>1396</v>
      </c>
      <c r="G281" s="19" t="s">
        <v>1497</v>
      </c>
      <c r="H281" s="19" t="s">
        <v>1498</v>
      </c>
      <c r="I281" s="41">
        <v>955.31</v>
      </c>
      <c r="J281" s="50">
        <f t="shared" si="5"/>
        <v>5970.6874999999991</v>
      </c>
      <c r="K281" s="41"/>
      <c r="L281" s="41" t="s">
        <v>3490</v>
      </c>
      <c r="M281" s="41"/>
      <c r="N281" s="41"/>
      <c r="O281" s="41"/>
      <c r="P281" s="41"/>
      <c r="Q281" s="41"/>
      <c r="R281" s="41"/>
      <c r="S281" s="41"/>
      <c r="T281" s="41"/>
      <c r="U281" s="41"/>
    </row>
    <row r="282" spans="1:21" s="1" customFormat="1">
      <c r="A282" s="41" t="s">
        <v>2902</v>
      </c>
      <c r="B282" s="40">
        <v>42794</v>
      </c>
      <c r="C282" s="41" t="s">
        <v>2901</v>
      </c>
      <c r="D282" s="41"/>
      <c r="E282" s="41"/>
      <c r="F282" s="41"/>
      <c r="G282" s="19" t="s">
        <v>2899</v>
      </c>
      <c r="H282" s="19" t="s">
        <v>2900</v>
      </c>
      <c r="I282" s="41">
        <v>3991.16</v>
      </c>
      <c r="J282" s="50">
        <f t="shared" si="5"/>
        <v>24944.75</v>
      </c>
      <c r="K282" s="41"/>
      <c r="L282" s="41" t="s">
        <v>3490</v>
      </c>
      <c r="M282" s="41"/>
      <c r="N282" s="41"/>
      <c r="O282" s="41"/>
      <c r="P282" s="41"/>
      <c r="Q282" s="41"/>
      <c r="R282" s="41"/>
      <c r="S282" s="41"/>
      <c r="T282" s="41"/>
      <c r="U282" s="41"/>
    </row>
    <row r="283" spans="1:21">
      <c r="A283" s="41" t="s">
        <v>2219</v>
      </c>
      <c r="B283" s="40">
        <v>42794</v>
      </c>
      <c r="C283" s="41" t="s">
        <v>723</v>
      </c>
      <c r="D283" s="41">
        <v>1</v>
      </c>
      <c r="E283" s="41" t="s">
        <v>2220</v>
      </c>
      <c r="F283" s="41" t="s">
        <v>1396</v>
      </c>
      <c r="G283" s="44" t="s">
        <v>1528</v>
      </c>
      <c r="H283" s="38" t="s">
        <v>1529</v>
      </c>
      <c r="I283" s="41">
        <v>25.44</v>
      </c>
      <c r="J283" s="50">
        <f t="shared" si="5"/>
        <v>159</v>
      </c>
      <c r="K283" s="41"/>
      <c r="L283" s="41" t="s">
        <v>2824</v>
      </c>
      <c r="M283" s="41"/>
      <c r="N283" s="41"/>
      <c r="O283" s="41"/>
      <c r="P283" s="41"/>
      <c r="Q283" s="41"/>
      <c r="R283" s="41"/>
      <c r="S283" s="41"/>
      <c r="T283" s="41"/>
      <c r="U283" s="41"/>
    </row>
    <row r="284" spans="1:21">
      <c r="A284" s="41" t="s">
        <v>2221</v>
      </c>
      <c r="B284" s="40">
        <v>42794</v>
      </c>
      <c r="C284" s="41" t="s">
        <v>2222</v>
      </c>
      <c r="D284" s="41">
        <v>1</v>
      </c>
      <c r="E284" s="41" t="s">
        <v>2223</v>
      </c>
      <c r="F284" s="41" t="s">
        <v>1396</v>
      </c>
      <c r="G284" s="19" t="s">
        <v>353</v>
      </c>
      <c r="H284" s="19" t="s">
        <v>3247</v>
      </c>
      <c r="I284" s="41">
        <v>35.590000000000003</v>
      </c>
      <c r="J284" s="50">
        <f t="shared" si="5"/>
        <v>222.43750000000003</v>
      </c>
      <c r="K284" s="41"/>
      <c r="L284" s="35" t="s">
        <v>3754</v>
      </c>
      <c r="M284" s="41"/>
      <c r="N284" s="41"/>
      <c r="O284" s="41"/>
      <c r="P284" s="41"/>
      <c r="Q284" s="41"/>
      <c r="R284" s="41"/>
      <c r="S284" s="41"/>
      <c r="T284" s="41"/>
      <c r="U284" s="41"/>
    </row>
    <row r="285" spans="1:21">
      <c r="A285" s="41" t="s">
        <v>2224</v>
      </c>
      <c r="B285" s="40">
        <v>42794</v>
      </c>
      <c r="C285" s="41" t="s">
        <v>2225</v>
      </c>
      <c r="D285" s="41">
        <v>1</v>
      </c>
      <c r="E285" s="41" t="s">
        <v>2226</v>
      </c>
      <c r="F285" s="41" t="s">
        <v>1396</v>
      </c>
      <c r="G285" s="19" t="s">
        <v>2912</v>
      </c>
      <c r="H285" s="19" t="s">
        <v>3701</v>
      </c>
      <c r="I285" s="41">
        <v>320</v>
      </c>
      <c r="J285" s="50">
        <f t="shared" si="5"/>
        <v>2000</v>
      </c>
      <c r="K285" s="41"/>
      <c r="L285" s="35" t="s">
        <v>3688</v>
      </c>
      <c r="M285" s="41"/>
      <c r="N285" s="41"/>
      <c r="O285" s="41"/>
      <c r="P285" s="41"/>
      <c r="Q285" s="41"/>
      <c r="R285" s="41"/>
      <c r="S285" s="41"/>
      <c r="T285" s="41"/>
      <c r="U285" s="41"/>
    </row>
    <row r="286" spans="1:21">
      <c r="A286" s="41" t="s">
        <v>2227</v>
      </c>
      <c r="B286" s="40">
        <v>42794</v>
      </c>
      <c r="C286" s="41" t="s">
        <v>2228</v>
      </c>
      <c r="D286" s="41">
        <v>1</v>
      </c>
      <c r="E286" s="41" t="s">
        <v>2229</v>
      </c>
      <c r="F286" s="41" t="s">
        <v>1396</v>
      </c>
      <c r="G286" s="19" t="s">
        <v>306</v>
      </c>
      <c r="H286" s="19" t="s">
        <v>2866</v>
      </c>
      <c r="I286" s="41">
        <v>64.790000000000006</v>
      </c>
      <c r="J286" s="50">
        <f t="shared" si="5"/>
        <v>404.93750000000006</v>
      </c>
      <c r="K286" s="41"/>
      <c r="L286" s="35" t="s">
        <v>3646</v>
      </c>
      <c r="M286" s="41"/>
      <c r="N286" s="41"/>
      <c r="O286" s="41"/>
      <c r="P286" s="41"/>
      <c r="Q286" s="41"/>
      <c r="R286" s="41"/>
      <c r="S286" s="41"/>
      <c r="T286" s="41"/>
      <c r="U286" s="41"/>
    </row>
    <row r="287" spans="1:21">
      <c r="A287" s="41" t="s">
        <v>2230</v>
      </c>
      <c r="B287" s="40">
        <v>42794</v>
      </c>
      <c r="C287" s="41" t="s">
        <v>2231</v>
      </c>
      <c r="D287" s="41">
        <v>1</v>
      </c>
      <c r="E287" s="41" t="s">
        <v>2232</v>
      </c>
      <c r="F287" s="41" t="s">
        <v>1396</v>
      </c>
      <c r="G287" s="41" t="s">
        <v>2233</v>
      </c>
      <c r="H287" s="19" t="s">
        <v>3716</v>
      </c>
      <c r="I287" s="41">
        <v>6.9</v>
      </c>
      <c r="J287" s="50">
        <f t="shared" si="5"/>
        <v>43.125</v>
      </c>
      <c r="K287" s="41"/>
      <c r="L287" s="35" t="s">
        <v>3715</v>
      </c>
      <c r="M287" s="41"/>
      <c r="N287" s="41"/>
      <c r="O287" s="41"/>
      <c r="P287" s="41"/>
      <c r="Q287" s="41"/>
      <c r="R287" s="41"/>
      <c r="S287" s="41"/>
      <c r="T287" s="41"/>
      <c r="U287" s="41"/>
    </row>
    <row r="288" spans="1:21">
      <c r="A288" s="41" t="s">
        <v>2234</v>
      </c>
      <c r="B288" s="40">
        <v>42794</v>
      </c>
      <c r="C288" s="41" t="s">
        <v>2235</v>
      </c>
      <c r="D288" s="41">
        <v>1</v>
      </c>
      <c r="E288" s="41" t="s">
        <v>2236</v>
      </c>
      <c r="F288" s="41" t="s">
        <v>1396</v>
      </c>
      <c r="G288" s="19" t="s">
        <v>738</v>
      </c>
      <c r="H288" s="19" t="s">
        <v>3394</v>
      </c>
      <c r="I288" s="41">
        <v>56</v>
      </c>
      <c r="J288" s="50">
        <f t="shared" si="5"/>
        <v>350</v>
      </c>
      <c r="K288" s="41"/>
      <c r="L288" s="35" t="s">
        <v>3830</v>
      </c>
      <c r="M288" s="41"/>
      <c r="N288" s="41"/>
      <c r="O288" s="41"/>
      <c r="P288" s="41"/>
      <c r="Q288" s="41"/>
      <c r="R288" s="41"/>
      <c r="S288" s="41"/>
      <c r="T288" s="41"/>
      <c r="U288" s="41"/>
    </row>
    <row r="289" spans="1:21">
      <c r="A289" s="41" t="s">
        <v>2237</v>
      </c>
      <c r="B289" s="40">
        <v>42794</v>
      </c>
      <c r="C289" s="41" t="s">
        <v>2238</v>
      </c>
      <c r="D289" s="41">
        <v>1</v>
      </c>
      <c r="E289" s="41" t="s">
        <v>2239</v>
      </c>
      <c r="F289" s="41" t="s">
        <v>1396</v>
      </c>
      <c r="G289" s="19" t="s">
        <v>1492</v>
      </c>
      <c r="H289" s="19" t="s">
        <v>3192</v>
      </c>
      <c r="I289" s="41">
        <v>13.46</v>
      </c>
      <c r="J289" s="50">
        <f t="shared" si="5"/>
        <v>84.125</v>
      </c>
      <c r="K289" s="41"/>
      <c r="L289" s="35" t="s">
        <v>3724</v>
      </c>
      <c r="M289" s="41"/>
      <c r="N289" s="41"/>
      <c r="O289" s="41"/>
      <c r="P289" s="41"/>
      <c r="Q289" s="41"/>
      <c r="R289" s="41"/>
      <c r="S289" s="41"/>
      <c r="T289" s="41"/>
      <c r="U289" s="41"/>
    </row>
    <row r="290" spans="1:21">
      <c r="A290" s="41" t="s">
        <v>2240</v>
      </c>
      <c r="B290" s="40">
        <v>42794</v>
      </c>
      <c r="C290" s="41" t="s">
        <v>2241</v>
      </c>
      <c r="D290" s="41">
        <v>1</v>
      </c>
      <c r="E290" s="41" t="s">
        <v>2242</v>
      </c>
      <c r="F290" s="41" t="s">
        <v>1396</v>
      </c>
      <c r="G290" s="19" t="s">
        <v>734</v>
      </c>
      <c r="H290" s="19" t="s">
        <v>3257</v>
      </c>
      <c r="I290" s="41">
        <v>19.309999999999999</v>
      </c>
      <c r="J290" s="50">
        <f t="shared" si="5"/>
        <v>120.68749999999999</v>
      </c>
      <c r="K290" s="41"/>
      <c r="L290" s="19" t="s">
        <v>3758</v>
      </c>
      <c r="M290" s="41"/>
      <c r="N290" s="41"/>
      <c r="O290" s="41"/>
      <c r="P290" s="41"/>
      <c r="Q290" s="41"/>
      <c r="R290" s="41"/>
      <c r="S290" s="41"/>
      <c r="T290" s="41"/>
      <c r="U290" s="41"/>
    </row>
    <row r="291" spans="1:21">
      <c r="A291" s="41" t="s">
        <v>2243</v>
      </c>
      <c r="B291" s="40">
        <v>42794</v>
      </c>
      <c r="C291" s="41" t="s">
        <v>2244</v>
      </c>
      <c r="D291" s="41">
        <v>1</v>
      </c>
      <c r="E291" s="41" t="s">
        <v>2245</v>
      </c>
      <c r="F291" s="41" t="s">
        <v>1396</v>
      </c>
      <c r="G291" s="19" t="s">
        <v>404</v>
      </c>
      <c r="H291" s="19" t="s">
        <v>3259</v>
      </c>
      <c r="I291" s="41">
        <v>85.01</v>
      </c>
      <c r="J291" s="50">
        <f t="shared" si="5"/>
        <v>531.3125</v>
      </c>
      <c r="K291" s="41"/>
      <c r="L291" s="19" t="s">
        <v>3760</v>
      </c>
      <c r="M291" s="41"/>
      <c r="N291" s="41"/>
      <c r="O291" s="41"/>
      <c r="P291" s="41"/>
      <c r="Q291" s="41"/>
      <c r="R291" s="41"/>
      <c r="S291" s="41"/>
      <c r="T291" s="41"/>
      <c r="U291" s="41"/>
    </row>
    <row r="292" spans="1:21">
      <c r="A292" s="41" t="s">
        <v>2246</v>
      </c>
      <c r="B292" s="40">
        <v>42794</v>
      </c>
      <c r="C292" s="41" t="s">
        <v>2247</v>
      </c>
      <c r="D292" s="41">
        <v>1</v>
      </c>
      <c r="E292" s="41" t="s">
        <v>2248</v>
      </c>
      <c r="F292" s="41" t="s">
        <v>1396</v>
      </c>
      <c r="G292" s="19" t="s">
        <v>748</v>
      </c>
      <c r="H292" s="19" t="s">
        <v>3282</v>
      </c>
      <c r="I292" s="41">
        <v>8.7899999999999991</v>
      </c>
      <c r="J292" s="50">
        <f t="shared" si="5"/>
        <v>54.937499999999993</v>
      </c>
      <c r="K292" s="41"/>
      <c r="L292" s="35" t="s">
        <v>3771</v>
      </c>
      <c r="M292" s="41"/>
      <c r="N292" s="41"/>
      <c r="O292" s="41"/>
      <c r="P292" s="41"/>
      <c r="Q292" s="41"/>
      <c r="R292" s="41"/>
      <c r="S292" s="41"/>
      <c r="T292" s="41"/>
      <c r="U292" s="41"/>
    </row>
    <row r="293" spans="1:21">
      <c r="A293" s="41" t="s">
        <v>2249</v>
      </c>
      <c r="B293" s="40">
        <v>42794</v>
      </c>
      <c r="C293" s="41" t="s">
        <v>2250</v>
      </c>
      <c r="D293" s="41">
        <v>1</v>
      </c>
      <c r="E293" s="41" t="s">
        <v>2251</v>
      </c>
      <c r="F293" s="41" t="s">
        <v>1396</v>
      </c>
      <c r="G293" s="19" t="s">
        <v>380</v>
      </c>
      <c r="H293" s="19" t="s">
        <v>3275</v>
      </c>
      <c r="I293" s="41">
        <v>105.6</v>
      </c>
      <c r="J293" s="50">
        <f t="shared" si="5"/>
        <v>660</v>
      </c>
      <c r="K293" s="41"/>
      <c r="L293" s="35" t="s">
        <v>3764</v>
      </c>
      <c r="M293" s="41"/>
      <c r="N293" s="41"/>
      <c r="O293" s="41"/>
      <c r="P293" s="41"/>
      <c r="Q293" s="41"/>
      <c r="R293" s="41"/>
      <c r="S293" s="41"/>
      <c r="T293" s="41"/>
      <c r="U293" s="41"/>
    </row>
    <row r="294" spans="1:21">
      <c r="A294" s="41" t="s">
        <v>2252</v>
      </c>
      <c r="B294" s="40">
        <v>42794</v>
      </c>
      <c r="C294" s="41" t="s">
        <v>2253</v>
      </c>
      <c r="D294" s="41">
        <v>1</v>
      </c>
      <c r="E294" s="41" t="s">
        <v>2254</v>
      </c>
      <c r="F294" s="41" t="s">
        <v>1396</v>
      </c>
      <c r="G294" s="41" t="s">
        <v>758</v>
      </c>
      <c r="H294" s="19" t="s">
        <v>3190</v>
      </c>
      <c r="I294" s="41">
        <v>107.86</v>
      </c>
      <c r="J294" s="50">
        <f t="shared" si="5"/>
        <v>674.125</v>
      </c>
      <c r="K294" s="41"/>
      <c r="L294" s="35" t="s">
        <v>3721</v>
      </c>
      <c r="M294" s="41"/>
      <c r="N294" s="41"/>
      <c r="O294" s="41"/>
      <c r="P294" s="41"/>
      <c r="Q294" s="41"/>
      <c r="R294" s="41"/>
      <c r="S294" s="41"/>
      <c r="T294" s="41"/>
      <c r="U294" s="41"/>
    </row>
    <row r="295" spans="1:21">
      <c r="A295" s="41" t="s">
        <v>2255</v>
      </c>
      <c r="B295" s="40">
        <v>42794</v>
      </c>
      <c r="C295" s="41" t="s">
        <v>2256</v>
      </c>
      <c r="D295" s="41">
        <v>1</v>
      </c>
      <c r="E295" s="41" t="s">
        <v>2257</v>
      </c>
      <c r="F295" s="41" t="s">
        <v>1396</v>
      </c>
      <c r="G295" s="41" t="s">
        <v>326</v>
      </c>
      <c r="H295" s="19" t="s">
        <v>3186</v>
      </c>
      <c r="I295" s="41">
        <v>55.86</v>
      </c>
      <c r="J295" s="50">
        <f t="shared" si="5"/>
        <v>349.125</v>
      </c>
      <c r="K295" s="41"/>
      <c r="L295" s="19" t="s">
        <v>3693</v>
      </c>
      <c r="M295" s="41"/>
      <c r="N295" s="41"/>
      <c r="O295" s="41"/>
      <c r="P295" s="41"/>
      <c r="Q295" s="41"/>
      <c r="R295" s="41"/>
      <c r="S295" s="41"/>
      <c r="T295" s="41"/>
      <c r="U295" s="41"/>
    </row>
    <row r="296" spans="1:21">
      <c r="A296" s="41" t="s">
        <v>2258</v>
      </c>
      <c r="B296" s="40">
        <v>42794</v>
      </c>
      <c r="C296" s="41" t="s">
        <v>2259</v>
      </c>
      <c r="D296" s="41">
        <v>1</v>
      </c>
      <c r="E296" s="41" t="s">
        <v>2260</v>
      </c>
      <c r="F296" s="41" t="s">
        <v>1396</v>
      </c>
      <c r="G296" s="19" t="s">
        <v>338</v>
      </c>
      <c r="H296" s="19" t="s">
        <v>3315</v>
      </c>
      <c r="I296" s="41">
        <v>4.1399999999999997</v>
      </c>
      <c r="J296" s="50">
        <f t="shared" si="5"/>
        <v>25.874999999999996</v>
      </c>
      <c r="K296" s="41"/>
      <c r="L296" s="35" t="s">
        <v>3789</v>
      </c>
      <c r="M296" s="41"/>
      <c r="N296" s="41"/>
      <c r="O296" s="41"/>
      <c r="P296" s="41"/>
      <c r="Q296" s="41"/>
      <c r="R296" s="41"/>
      <c r="S296" s="41"/>
      <c r="T296" s="41"/>
      <c r="U296" s="41"/>
    </row>
    <row r="297" spans="1:21">
      <c r="A297" s="41" t="s">
        <v>2261</v>
      </c>
      <c r="B297" s="40">
        <v>42794</v>
      </c>
      <c r="C297" s="41" t="s">
        <v>2262</v>
      </c>
      <c r="D297" s="41">
        <v>1</v>
      </c>
      <c r="E297" s="41" t="s">
        <v>2263</v>
      </c>
      <c r="F297" s="41" t="s">
        <v>1396</v>
      </c>
      <c r="G297" s="19" t="s">
        <v>353</v>
      </c>
      <c r="H297" s="19" t="s">
        <v>3247</v>
      </c>
      <c r="I297" s="41">
        <v>39.31</v>
      </c>
      <c r="J297" s="50">
        <f t="shared" si="5"/>
        <v>245.6875</v>
      </c>
      <c r="K297" s="41"/>
      <c r="L297" s="19" t="s">
        <v>3755</v>
      </c>
      <c r="M297" s="41"/>
      <c r="N297" s="41"/>
      <c r="O297" s="41"/>
      <c r="P297" s="41"/>
      <c r="Q297" s="41"/>
      <c r="R297" s="41"/>
      <c r="S297" s="41"/>
      <c r="T297" s="41"/>
      <c r="U297" s="41"/>
    </row>
    <row r="298" spans="1:21">
      <c r="A298" s="41" t="s">
        <v>2264</v>
      </c>
      <c r="B298" s="40">
        <v>42794</v>
      </c>
      <c r="C298" s="41" t="s">
        <v>2265</v>
      </c>
      <c r="D298" s="41">
        <v>1</v>
      </c>
      <c r="E298" s="41" t="s">
        <v>2266</v>
      </c>
      <c r="F298" s="41" t="s">
        <v>1396</v>
      </c>
      <c r="G298" s="19" t="s">
        <v>2267</v>
      </c>
      <c r="H298" s="19" t="s">
        <v>3697</v>
      </c>
      <c r="I298" s="41">
        <v>234.48</v>
      </c>
      <c r="J298" s="50">
        <f t="shared" si="5"/>
        <v>1465.5</v>
      </c>
      <c r="K298" s="41"/>
      <c r="L298" s="35" t="s">
        <v>3637</v>
      </c>
      <c r="M298" s="41"/>
      <c r="N298" s="41"/>
      <c r="O298" s="41"/>
      <c r="P298" s="41"/>
      <c r="Q298" s="41"/>
      <c r="R298" s="41"/>
      <c r="S298" s="41"/>
      <c r="T298" s="41"/>
      <c r="U298" s="41"/>
    </row>
    <row r="299" spans="1:21">
      <c r="A299" s="41" t="s">
        <v>2268</v>
      </c>
      <c r="B299" s="40">
        <v>42794</v>
      </c>
      <c r="C299" s="41" t="s">
        <v>2269</v>
      </c>
      <c r="D299" s="41">
        <v>1</v>
      </c>
      <c r="E299" s="41" t="s">
        <v>2270</v>
      </c>
      <c r="F299" s="41" t="s">
        <v>1396</v>
      </c>
      <c r="G299" s="19" t="s">
        <v>748</v>
      </c>
      <c r="H299" s="19" t="s">
        <v>3282</v>
      </c>
      <c r="I299" s="41">
        <v>28.44</v>
      </c>
      <c r="J299" s="50">
        <f t="shared" si="5"/>
        <v>177.75</v>
      </c>
      <c r="K299" s="41"/>
      <c r="L299" s="19" t="s">
        <v>3772</v>
      </c>
      <c r="M299" s="41"/>
      <c r="N299" s="41"/>
      <c r="O299" s="41"/>
      <c r="P299" s="41"/>
      <c r="Q299" s="41"/>
      <c r="R299" s="41"/>
      <c r="S299" s="41"/>
      <c r="T299" s="41"/>
      <c r="U299" s="41"/>
    </row>
    <row r="300" spans="1:21">
      <c r="A300" s="41" t="s">
        <v>2271</v>
      </c>
      <c r="B300" s="40">
        <v>42794</v>
      </c>
      <c r="C300" s="41" t="s">
        <v>2272</v>
      </c>
      <c r="D300" s="41">
        <v>1</v>
      </c>
      <c r="E300" s="41" t="s">
        <v>2273</v>
      </c>
      <c r="F300" s="41" t="s">
        <v>1396</v>
      </c>
      <c r="G300" s="19" t="s">
        <v>349</v>
      </c>
      <c r="H300" s="19" t="s">
        <v>3285</v>
      </c>
      <c r="I300" s="41">
        <v>14.37</v>
      </c>
      <c r="J300" s="50">
        <f t="shared" si="5"/>
        <v>89.8125</v>
      </c>
      <c r="K300" s="41"/>
      <c r="L300" s="35" t="s">
        <v>3775</v>
      </c>
      <c r="M300" s="41"/>
      <c r="N300" s="41"/>
      <c r="O300" s="41"/>
      <c r="P300" s="41"/>
      <c r="Q300" s="41"/>
      <c r="R300" s="41"/>
      <c r="S300" s="41"/>
      <c r="T300" s="41"/>
      <c r="U300" s="41"/>
    </row>
    <row r="301" spans="1:21">
      <c r="A301" s="41" t="s">
        <v>2274</v>
      </c>
      <c r="B301" s="40">
        <v>42794</v>
      </c>
      <c r="C301" s="41" t="s">
        <v>2275</v>
      </c>
      <c r="D301" s="41">
        <v>1</v>
      </c>
      <c r="E301" s="41" t="s">
        <v>2276</v>
      </c>
      <c r="F301" s="41" t="s">
        <v>1396</v>
      </c>
      <c r="G301" s="19" t="s">
        <v>2277</v>
      </c>
      <c r="H301" s="19" t="s">
        <v>3800</v>
      </c>
      <c r="I301" s="41">
        <v>8</v>
      </c>
      <c r="J301" s="50">
        <f t="shared" si="5"/>
        <v>50</v>
      </c>
      <c r="K301" s="41"/>
      <c r="L301" s="35" t="s">
        <v>3801</v>
      </c>
      <c r="M301" s="41"/>
      <c r="N301" s="41"/>
      <c r="O301" s="41"/>
      <c r="P301" s="41"/>
      <c r="Q301" s="41"/>
      <c r="R301" s="41"/>
      <c r="S301" s="41"/>
      <c r="T301" s="41"/>
      <c r="U301" s="41"/>
    </row>
    <row r="302" spans="1:21">
      <c r="A302" s="41" t="s">
        <v>2278</v>
      </c>
      <c r="B302" s="40">
        <v>42794</v>
      </c>
      <c r="C302" s="41" t="s">
        <v>2279</v>
      </c>
      <c r="D302" s="41">
        <v>1</v>
      </c>
      <c r="E302" s="41" t="s">
        <v>2280</v>
      </c>
      <c r="F302" s="41" t="s">
        <v>1396</v>
      </c>
      <c r="G302" s="41" t="s">
        <v>441</v>
      </c>
      <c r="H302" s="19" t="s">
        <v>2862</v>
      </c>
      <c r="I302" s="41">
        <v>8.2799999999999994</v>
      </c>
      <c r="J302" s="50">
        <f t="shared" si="5"/>
        <v>51.749999999999993</v>
      </c>
      <c r="K302" s="41"/>
      <c r="L302" s="35" t="s">
        <v>3662</v>
      </c>
      <c r="M302" s="41"/>
      <c r="N302" s="41"/>
      <c r="O302" s="41"/>
      <c r="P302" s="41"/>
      <c r="Q302" s="41"/>
      <c r="R302" s="41"/>
      <c r="S302" s="41"/>
      <c r="T302" s="41"/>
      <c r="U302" s="41"/>
    </row>
    <row r="303" spans="1:21">
      <c r="A303" s="41" t="s">
        <v>2281</v>
      </c>
      <c r="B303" s="40">
        <v>42794</v>
      </c>
      <c r="C303" s="41" t="s">
        <v>2282</v>
      </c>
      <c r="D303" s="41">
        <v>1</v>
      </c>
      <c r="E303" s="41" t="s">
        <v>2283</v>
      </c>
      <c r="F303" s="41" t="s">
        <v>1396</v>
      </c>
      <c r="G303" s="41" t="s">
        <v>789</v>
      </c>
      <c r="H303" s="19" t="s">
        <v>2864</v>
      </c>
      <c r="I303" s="41">
        <v>9.3800000000000008</v>
      </c>
      <c r="J303" s="50">
        <f t="shared" si="5"/>
        <v>58.625000000000007</v>
      </c>
      <c r="K303" s="41"/>
      <c r="L303" s="35" t="s">
        <v>3731</v>
      </c>
      <c r="M303" s="41"/>
      <c r="N303" s="41"/>
      <c r="O303" s="41"/>
      <c r="P303" s="41"/>
      <c r="Q303" s="41"/>
      <c r="R303" s="41"/>
      <c r="S303" s="41"/>
      <c r="T303" s="41"/>
      <c r="U303" s="41"/>
    </row>
    <row r="304" spans="1:21">
      <c r="A304" s="41" t="s">
        <v>2284</v>
      </c>
      <c r="B304" s="40">
        <v>42794</v>
      </c>
      <c r="C304" s="41" t="s">
        <v>2285</v>
      </c>
      <c r="D304" s="41">
        <v>1</v>
      </c>
      <c r="E304" s="41" t="s">
        <v>2286</v>
      </c>
      <c r="F304" s="41" t="s">
        <v>1396</v>
      </c>
      <c r="G304" s="19" t="s">
        <v>2287</v>
      </c>
      <c r="H304" s="19" t="s">
        <v>3702</v>
      </c>
      <c r="I304" s="41">
        <v>106.85</v>
      </c>
      <c r="J304" s="50">
        <f t="shared" si="5"/>
        <v>667.8125</v>
      </c>
      <c r="K304" s="41"/>
      <c r="L304" s="35" t="s">
        <v>3689</v>
      </c>
      <c r="M304" s="41"/>
      <c r="N304" s="41"/>
      <c r="O304" s="41"/>
      <c r="P304" s="41"/>
      <c r="Q304" s="41"/>
      <c r="R304" s="41"/>
      <c r="S304" s="41"/>
      <c r="T304" s="41"/>
      <c r="U304" s="41"/>
    </row>
    <row r="305" spans="1:21">
      <c r="A305" s="41" t="s">
        <v>2288</v>
      </c>
      <c r="B305" s="40">
        <v>42794</v>
      </c>
      <c r="C305" s="41" t="s">
        <v>2289</v>
      </c>
      <c r="D305" s="41">
        <v>1</v>
      </c>
      <c r="E305" s="41" t="s">
        <v>2290</v>
      </c>
      <c r="F305" s="41" t="s">
        <v>1396</v>
      </c>
      <c r="G305" s="41" t="s">
        <v>326</v>
      </c>
      <c r="H305" s="19" t="s">
        <v>3186</v>
      </c>
      <c r="I305" s="41">
        <v>83.43</v>
      </c>
      <c r="J305" s="50">
        <f t="shared" si="5"/>
        <v>521.4375</v>
      </c>
      <c r="K305" s="41"/>
      <c r="L305" s="35" t="s">
        <v>3694</v>
      </c>
      <c r="M305" s="41"/>
      <c r="N305" s="41"/>
      <c r="O305" s="41"/>
      <c r="P305" s="41"/>
      <c r="Q305" s="41"/>
      <c r="R305" s="41"/>
      <c r="S305" s="41"/>
      <c r="T305" s="41"/>
      <c r="U305" s="41"/>
    </row>
    <row r="306" spans="1:21">
      <c r="A306" s="41" t="s">
        <v>2291</v>
      </c>
      <c r="B306" s="40">
        <v>42794</v>
      </c>
      <c r="C306" s="41" t="s">
        <v>2292</v>
      </c>
      <c r="D306" s="41">
        <v>1</v>
      </c>
      <c r="E306" s="41" t="s">
        <v>2293</v>
      </c>
      <c r="F306" s="41" t="s">
        <v>1396</v>
      </c>
      <c r="G306" s="19" t="s">
        <v>2294</v>
      </c>
      <c r="H306" s="19" t="s">
        <v>3710</v>
      </c>
      <c r="I306" s="41">
        <v>26.69</v>
      </c>
      <c r="J306" s="50">
        <f t="shared" si="5"/>
        <v>166.8125</v>
      </c>
      <c r="K306" s="41"/>
      <c r="L306" s="19" t="s">
        <v>3709</v>
      </c>
      <c r="M306" s="41"/>
      <c r="N306" s="41"/>
      <c r="O306" s="41"/>
      <c r="P306" s="41"/>
      <c r="Q306" s="41"/>
      <c r="R306" s="41"/>
      <c r="S306" s="41"/>
      <c r="T306" s="41"/>
      <c r="U306" s="41"/>
    </row>
    <row r="307" spans="1:21">
      <c r="A307" s="41" t="s">
        <v>2295</v>
      </c>
      <c r="B307" s="40">
        <v>42794</v>
      </c>
      <c r="C307" s="41" t="s">
        <v>2296</v>
      </c>
      <c r="D307" s="41">
        <v>1</v>
      </c>
      <c r="E307" s="41" t="s">
        <v>2297</v>
      </c>
      <c r="F307" s="41" t="s">
        <v>1396</v>
      </c>
      <c r="G307" s="19" t="s">
        <v>785</v>
      </c>
      <c r="H307" s="19" t="s">
        <v>3419</v>
      </c>
      <c r="I307" s="41">
        <v>50.08</v>
      </c>
      <c r="J307" s="50">
        <f t="shared" si="5"/>
        <v>313</v>
      </c>
      <c r="K307" s="41">
        <v>12.52</v>
      </c>
      <c r="L307" s="35" t="s">
        <v>3849</v>
      </c>
      <c r="M307" s="41"/>
      <c r="N307" s="41"/>
      <c r="O307" s="41"/>
      <c r="P307" s="41"/>
      <c r="Q307" s="41"/>
      <c r="R307" s="41"/>
      <c r="S307" s="41"/>
      <c r="T307" s="41"/>
      <c r="U307" s="41"/>
    </row>
    <row r="308" spans="1:21">
      <c r="A308" s="41" t="s">
        <v>2298</v>
      </c>
      <c r="B308" s="40">
        <v>42794</v>
      </c>
      <c r="C308" s="41" t="s">
        <v>2299</v>
      </c>
      <c r="D308" s="41">
        <v>1</v>
      </c>
      <c r="E308" s="41" t="s">
        <v>2300</v>
      </c>
      <c r="F308" s="41" t="s">
        <v>1396</v>
      </c>
      <c r="G308" s="19" t="s">
        <v>1416</v>
      </c>
      <c r="H308" s="19" t="s">
        <v>3850</v>
      </c>
      <c r="I308" s="41">
        <v>56</v>
      </c>
      <c r="J308" s="50">
        <f t="shared" si="5"/>
        <v>350</v>
      </c>
      <c r="K308" s="41"/>
      <c r="L308" s="35" t="s">
        <v>3851</v>
      </c>
      <c r="M308" s="41"/>
      <c r="N308" s="41"/>
      <c r="O308" s="41"/>
      <c r="P308" s="41"/>
      <c r="Q308" s="41"/>
      <c r="R308" s="41"/>
      <c r="S308" s="41"/>
      <c r="T308" s="41"/>
      <c r="U308" s="41"/>
    </row>
    <row r="309" spans="1:21">
      <c r="A309" s="41" t="s">
        <v>2301</v>
      </c>
      <c r="B309" s="40">
        <v>42794</v>
      </c>
      <c r="C309" s="41" t="s">
        <v>2302</v>
      </c>
      <c r="D309" s="41">
        <v>1</v>
      </c>
      <c r="E309" s="41" t="s">
        <v>2303</v>
      </c>
      <c r="F309" s="41" t="s">
        <v>1396</v>
      </c>
      <c r="G309" s="19" t="s">
        <v>302</v>
      </c>
      <c r="H309" s="19" t="s">
        <v>3189</v>
      </c>
      <c r="I309" s="41">
        <v>80</v>
      </c>
      <c r="J309" s="50">
        <f t="shared" si="5"/>
        <v>500</v>
      </c>
      <c r="K309" s="41"/>
      <c r="L309" s="35" t="s">
        <v>3852</v>
      </c>
      <c r="M309" s="41"/>
      <c r="N309" s="41"/>
      <c r="O309" s="41"/>
      <c r="P309" s="41"/>
      <c r="Q309" s="41"/>
      <c r="R309" s="41"/>
      <c r="S309" s="41"/>
      <c r="T309" s="41"/>
      <c r="U309" s="41"/>
    </row>
    <row r="310" spans="1:21">
      <c r="A310" s="41" t="s">
        <v>2304</v>
      </c>
      <c r="B310" s="40">
        <v>42794</v>
      </c>
      <c r="C310" s="41" t="s">
        <v>2305</v>
      </c>
      <c r="D310" s="41">
        <v>1</v>
      </c>
      <c r="E310" s="41" t="s">
        <v>2306</v>
      </c>
      <c r="F310" s="41" t="s">
        <v>1396</v>
      </c>
      <c r="G310" s="41" t="s">
        <v>1763</v>
      </c>
      <c r="H310" s="19" t="s">
        <v>2863</v>
      </c>
      <c r="I310" s="41">
        <v>5.38</v>
      </c>
      <c r="J310" s="50">
        <f t="shared" si="5"/>
        <v>33.625</v>
      </c>
      <c r="K310" s="41"/>
      <c r="L310" s="35" t="s">
        <v>3844</v>
      </c>
      <c r="M310" s="41"/>
      <c r="N310" s="41"/>
      <c r="O310" s="41"/>
      <c r="P310" s="41"/>
      <c r="Q310" s="41"/>
      <c r="R310" s="41"/>
      <c r="S310" s="41"/>
      <c r="T310" s="41"/>
      <c r="U310" s="41"/>
    </row>
    <row r="311" spans="1:21">
      <c r="A311" s="41" t="s">
        <v>2307</v>
      </c>
      <c r="B311" s="40">
        <v>42794</v>
      </c>
      <c r="C311" s="41" t="s">
        <v>2308</v>
      </c>
      <c r="D311" s="41">
        <v>1</v>
      </c>
      <c r="E311" s="41" t="s">
        <v>2309</v>
      </c>
      <c r="F311" s="41" t="s">
        <v>1396</v>
      </c>
      <c r="G311" s="41" t="s">
        <v>1763</v>
      </c>
      <c r="H311" s="19" t="s">
        <v>2863</v>
      </c>
      <c r="I311" s="41">
        <v>130.47999999999999</v>
      </c>
      <c r="J311" s="50">
        <f t="shared" si="5"/>
        <v>815.49999999999989</v>
      </c>
      <c r="K311" s="41"/>
      <c r="L311" s="35" t="s">
        <v>3845</v>
      </c>
      <c r="M311" s="41"/>
      <c r="N311" s="41"/>
      <c r="O311" s="41"/>
      <c r="P311" s="41"/>
      <c r="Q311" s="41"/>
      <c r="R311" s="41"/>
      <c r="S311" s="41"/>
      <c r="T311" s="41"/>
      <c r="U311" s="41"/>
    </row>
    <row r="312" spans="1:21">
      <c r="A312" s="41" t="s">
        <v>2310</v>
      </c>
      <c r="B312" s="40">
        <v>42794</v>
      </c>
      <c r="C312" s="41" t="s">
        <v>2311</v>
      </c>
      <c r="D312" s="41">
        <v>1</v>
      </c>
      <c r="E312" s="41" t="s">
        <v>2312</v>
      </c>
      <c r="F312" s="41" t="s">
        <v>1396</v>
      </c>
      <c r="G312" s="41" t="s">
        <v>791</v>
      </c>
      <c r="H312" s="19" t="s">
        <v>3398</v>
      </c>
      <c r="I312" s="41">
        <v>13.79</v>
      </c>
      <c r="J312" s="50">
        <f t="shared" si="5"/>
        <v>86.187499999999986</v>
      </c>
      <c r="K312" s="41"/>
      <c r="L312" s="35" t="s">
        <v>4012</v>
      </c>
      <c r="M312" s="41"/>
      <c r="N312" s="41"/>
      <c r="O312" s="41"/>
      <c r="P312" s="41"/>
      <c r="Q312" s="41"/>
      <c r="R312" s="41"/>
      <c r="S312" s="41"/>
      <c r="T312" s="41"/>
      <c r="U312" s="41"/>
    </row>
    <row r="313" spans="1:21">
      <c r="A313" s="41" t="s">
        <v>2310</v>
      </c>
      <c r="B313" s="40">
        <v>42794</v>
      </c>
      <c r="C313" s="41" t="s">
        <v>2311</v>
      </c>
      <c r="D313" s="41">
        <v>1</v>
      </c>
      <c r="E313" s="41" t="s">
        <v>2312</v>
      </c>
      <c r="F313" s="41" t="s">
        <v>1396</v>
      </c>
      <c r="G313" s="41" t="s">
        <v>441</v>
      </c>
      <c r="H313" s="19" t="s">
        <v>2862</v>
      </c>
      <c r="I313" s="41">
        <v>55.86</v>
      </c>
      <c r="J313" s="50">
        <f t="shared" si="5"/>
        <v>349.125</v>
      </c>
      <c r="K313" s="41"/>
      <c r="L313" s="35" t="s">
        <v>3663</v>
      </c>
      <c r="M313" s="41"/>
      <c r="N313" s="41"/>
      <c r="O313" s="41"/>
      <c r="P313" s="41"/>
      <c r="Q313" s="41"/>
      <c r="R313" s="41"/>
      <c r="S313" s="41"/>
      <c r="T313" s="41"/>
      <c r="U313" s="41"/>
    </row>
    <row r="314" spans="1:21">
      <c r="A314" s="41" t="s">
        <v>2310</v>
      </c>
      <c r="B314" s="40">
        <v>42794</v>
      </c>
      <c r="C314" s="41" t="s">
        <v>2311</v>
      </c>
      <c r="D314" s="41">
        <v>1</v>
      </c>
      <c r="E314" s="41" t="s">
        <v>2312</v>
      </c>
      <c r="F314" s="41" t="s">
        <v>1396</v>
      </c>
      <c r="G314" s="41" t="s">
        <v>799</v>
      </c>
      <c r="H314" s="19" t="s">
        <v>3169</v>
      </c>
      <c r="I314" s="41">
        <v>35.86</v>
      </c>
      <c r="J314" s="50">
        <f t="shared" si="5"/>
        <v>224.125</v>
      </c>
      <c r="K314" s="41"/>
      <c r="L314" s="19" t="s">
        <v>3636</v>
      </c>
      <c r="M314" s="41"/>
      <c r="N314" s="41"/>
      <c r="O314" s="41"/>
      <c r="P314" s="41"/>
      <c r="Q314" s="41"/>
      <c r="R314" s="41"/>
      <c r="S314" s="41"/>
      <c r="T314" s="41"/>
      <c r="U314" s="41"/>
    </row>
    <row r="315" spans="1:21">
      <c r="A315" s="41" t="s">
        <v>2310</v>
      </c>
      <c r="B315" s="40">
        <v>42794</v>
      </c>
      <c r="C315" s="41" t="s">
        <v>2311</v>
      </c>
      <c r="D315" s="41">
        <v>1</v>
      </c>
      <c r="E315" s="41" t="s">
        <v>2312</v>
      </c>
      <c r="F315" s="41" t="s">
        <v>1396</v>
      </c>
      <c r="G315" s="41" t="s">
        <v>914</v>
      </c>
      <c r="H315" s="19" t="s">
        <v>3175</v>
      </c>
      <c r="I315" s="41">
        <v>57.79</v>
      </c>
      <c r="J315" s="50">
        <f t="shared" si="5"/>
        <v>361.1875</v>
      </c>
      <c r="K315" s="41"/>
      <c r="L315" s="35" t="s">
        <v>3678</v>
      </c>
      <c r="M315" s="41"/>
      <c r="N315" s="41"/>
      <c r="O315" s="41"/>
      <c r="P315" s="41"/>
      <c r="Q315" s="41"/>
      <c r="R315" s="41"/>
      <c r="S315" s="41"/>
      <c r="T315" s="41"/>
      <c r="U315" s="41"/>
    </row>
    <row r="316" spans="1:21">
      <c r="A316" s="41" t="s">
        <v>2310</v>
      </c>
      <c r="B316" s="40">
        <v>42794</v>
      </c>
      <c r="C316" s="41" t="s">
        <v>2311</v>
      </c>
      <c r="D316" s="41">
        <v>1</v>
      </c>
      <c r="E316" s="41" t="s">
        <v>2312</v>
      </c>
      <c r="F316" s="41" t="s">
        <v>1396</v>
      </c>
      <c r="G316" s="41" t="s">
        <v>789</v>
      </c>
      <c r="H316" s="19" t="s">
        <v>2864</v>
      </c>
      <c r="I316" s="41">
        <v>19.59</v>
      </c>
      <c r="J316" s="50">
        <f t="shared" si="5"/>
        <v>122.4375</v>
      </c>
      <c r="K316" s="41"/>
      <c r="L316" s="35" t="s">
        <v>3740</v>
      </c>
      <c r="M316" s="41"/>
      <c r="N316" s="41"/>
      <c r="O316" s="41"/>
      <c r="P316" s="41"/>
      <c r="Q316" s="41"/>
      <c r="R316" s="41"/>
      <c r="S316" s="41"/>
      <c r="T316" s="41"/>
      <c r="U316" s="41"/>
    </row>
    <row r="317" spans="1:21">
      <c r="A317" s="41" t="s">
        <v>2313</v>
      </c>
      <c r="B317" s="40">
        <v>42794</v>
      </c>
      <c r="C317" s="41" t="s">
        <v>2314</v>
      </c>
      <c r="D317" s="41">
        <v>1</v>
      </c>
      <c r="E317" s="41" t="s">
        <v>2315</v>
      </c>
      <c r="F317" s="41" t="s">
        <v>1396</v>
      </c>
      <c r="G317" s="41" t="s">
        <v>789</v>
      </c>
      <c r="H317" s="19" t="s">
        <v>2864</v>
      </c>
      <c r="I317" s="41">
        <v>9.3800000000000008</v>
      </c>
      <c r="J317" s="50">
        <f t="shared" si="5"/>
        <v>58.625000000000007</v>
      </c>
      <c r="K317" s="41"/>
      <c r="L317" s="35" t="s">
        <v>3741</v>
      </c>
      <c r="M317" s="41"/>
      <c r="N317" s="41"/>
      <c r="O317" s="41"/>
      <c r="P317" s="41"/>
      <c r="Q317" s="41"/>
      <c r="R317" s="41"/>
      <c r="S317" s="41"/>
      <c r="T317" s="41"/>
      <c r="U317" s="41"/>
    </row>
    <row r="318" spans="1:21">
      <c r="A318" s="41" t="s">
        <v>2313</v>
      </c>
      <c r="B318" s="40">
        <v>42794</v>
      </c>
      <c r="C318" s="41" t="s">
        <v>2314</v>
      </c>
      <c r="D318" s="41">
        <v>1</v>
      </c>
      <c r="E318" s="41" t="s">
        <v>2315</v>
      </c>
      <c r="F318" s="41" t="s">
        <v>1396</v>
      </c>
      <c r="G318" s="41" t="str">
        <f t="shared" ref="G318:G352" si="6">+H318</f>
        <v>RCO0708136F7</v>
      </c>
      <c r="H318" s="41" t="s">
        <v>810</v>
      </c>
      <c r="I318" s="41">
        <v>65.930000000000007</v>
      </c>
      <c r="J318" s="50">
        <f t="shared" si="5"/>
        <v>412.06250000000006</v>
      </c>
      <c r="K318" s="41"/>
      <c r="L318" s="35" t="s">
        <v>3927</v>
      </c>
      <c r="M318" s="41"/>
      <c r="N318" s="41"/>
      <c r="O318" s="41"/>
      <c r="P318" s="41"/>
      <c r="Q318" s="41"/>
      <c r="R318" s="41"/>
      <c r="S318" s="41"/>
      <c r="T318" s="41"/>
      <c r="U318" s="41"/>
    </row>
    <row r="319" spans="1:21">
      <c r="A319" s="41" t="s">
        <v>2313</v>
      </c>
      <c r="B319" s="40">
        <v>42794</v>
      </c>
      <c r="C319" s="41" t="s">
        <v>2314</v>
      </c>
      <c r="D319" s="41">
        <v>1</v>
      </c>
      <c r="E319" s="41" t="s">
        <v>2315</v>
      </c>
      <c r="F319" s="41" t="s">
        <v>1396</v>
      </c>
      <c r="G319" s="19" t="s">
        <v>2316</v>
      </c>
      <c r="H319" s="19" t="s">
        <v>3813</v>
      </c>
      <c r="I319" s="41">
        <v>14.48</v>
      </c>
      <c r="J319" s="50">
        <f t="shared" si="5"/>
        <v>90.5</v>
      </c>
      <c r="K319" s="41"/>
      <c r="L319" s="35" t="s">
        <v>3814</v>
      </c>
      <c r="M319" s="41"/>
      <c r="N319" s="41"/>
      <c r="O319" s="41"/>
      <c r="P319" s="41"/>
      <c r="Q319" s="41"/>
      <c r="R319" s="41"/>
      <c r="S319" s="41"/>
      <c r="T319" s="41"/>
      <c r="U319" s="41"/>
    </row>
    <row r="320" spans="1:21">
      <c r="A320" s="41" t="s">
        <v>2313</v>
      </c>
      <c r="B320" s="40">
        <v>42794</v>
      </c>
      <c r="C320" s="41" t="s">
        <v>2314</v>
      </c>
      <c r="D320" s="41">
        <v>1</v>
      </c>
      <c r="E320" s="41" t="s">
        <v>2315</v>
      </c>
      <c r="F320" s="41" t="s">
        <v>1396</v>
      </c>
      <c r="G320" s="41" t="s">
        <v>441</v>
      </c>
      <c r="H320" s="19" t="s">
        <v>2862</v>
      </c>
      <c r="I320" s="41">
        <v>66.900000000000006</v>
      </c>
      <c r="J320" s="50">
        <f t="shared" si="5"/>
        <v>418.125</v>
      </c>
      <c r="K320" s="41"/>
      <c r="L320" s="35" t="s">
        <v>3664</v>
      </c>
      <c r="M320" s="41"/>
      <c r="N320" s="41"/>
      <c r="O320" s="41"/>
      <c r="P320" s="41"/>
      <c r="Q320" s="41"/>
      <c r="R320" s="41"/>
      <c r="S320" s="41"/>
      <c r="T320" s="41"/>
      <c r="U320" s="41"/>
    </row>
    <row r="321" spans="1:21">
      <c r="A321" s="41" t="s">
        <v>2317</v>
      </c>
      <c r="B321" s="40">
        <v>42794</v>
      </c>
      <c r="C321" s="41" t="s">
        <v>2318</v>
      </c>
      <c r="D321" s="41">
        <v>1</v>
      </c>
      <c r="E321" s="41" t="s">
        <v>2319</v>
      </c>
      <c r="F321" s="41" t="s">
        <v>1396</v>
      </c>
      <c r="G321" s="19" t="s">
        <v>819</v>
      </c>
      <c r="H321" s="19" t="s">
        <v>3172</v>
      </c>
      <c r="I321" s="41">
        <v>37.729999999999997</v>
      </c>
      <c r="J321" s="50">
        <f t="shared" si="5"/>
        <v>235.81249999999997</v>
      </c>
      <c r="K321" s="41"/>
      <c r="L321" s="35" t="s">
        <v>3645</v>
      </c>
      <c r="M321" s="41"/>
      <c r="N321" s="41"/>
      <c r="O321" s="41"/>
      <c r="P321" s="41"/>
      <c r="Q321" s="41"/>
      <c r="R321" s="41"/>
      <c r="S321" s="41"/>
      <c r="T321" s="41"/>
      <c r="U321" s="41"/>
    </row>
    <row r="322" spans="1:21">
      <c r="A322" s="41" t="s">
        <v>2317</v>
      </c>
      <c r="B322" s="40">
        <v>42794</v>
      </c>
      <c r="C322" s="41" t="s">
        <v>2318</v>
      </c>
      <c r="D322" s="41">
        <v>1</v>
      </c>
      <c r="E322" s="41" t="s">
        <v>2319</v>
      </c>
      <c r="F322" s="41" t="s">
        <v>1396</v>
      </c>
      <c r="G322" s="41" t="s">
        <v>441</v>
      </c>
      <c r="H322" s="19" t="s">
        <v>2862</v>
      </c>
      <c r="I322" s="41">
        <v>30.48</v>
      </c>
      <c r="J322" s="50">
        <f t="shared" si="5"/>
        <v>190.5</v>
      </c>
      <c r="K322" s="41"/>
      <c r="L322" s="35" t="s">
        <v>3665</v>
      </c>
      <c r="M322" s="41"/>
      <c r="N322" s="41"/>
      <c r="O322" s="41"/>
      <c r="P322" s="41"/>
      <c r="Q322" s="41"/>
      <c r="R322" s="41"/>
      <c r="S322" s="41"/>
      <c r="T322" s="41"/>
      <c r="U322" s="41"/>
    </row>
    <row r="323" spans="1:21">
      <c r="A323" s="41" t="s">
        <v>2317</v>
      </c>
      <c r="B323" s="40">
        <v>42794</v>
      </c>
      <c r="C323" s="41" t="s">
        <v>2318</v>
      </c>
      <c r="D323" s="41">
        <v>1</v>
      </c>
      <c r="E323" s="41" t="s">
        <v>2319</v>
      </c>
      <c r="F323" s="41" t="s">
        <v>1396</v>
      </c>
      <c r="G323" s="41" t="s">
        <v>441</v>
      </c>
      <c r="H323" s="19" t="s">
        <v>2862</v>
      </c>
      <c r="I323" s="41">
        <v>66.900000000000006</v>
      </c>
      <c r="J323" s="50">
        <f t="shared" si="5"/>
        <v>418.125</v>
      </c>
      <c r="K323" s="41"/>
      <c r="L323" s="35" t="s">
        <v>3666</v>
      </c>
      <c r="M323" s="41"/>
      <c r="N323" s="41"/>
      <c r="O323" s="41"/>
      <c r="P323" s="41"/>
      <c r="Q323" s="41"/>
      <c r="R323" s="41"/>
      <c r="S323" s="41"/>
      <c r="T323" s="41"/>
      <c r="U323" s="41"/>
    </row>
    <row r="324" spans="1:21">
      <c r="A324" s="41" t="s">
        <v>2317</v>
      </c>
      <c r="B324" s="40">
        <v>42794</v>
      </c>
      <c r="C324" s="41" t="s">
        <v>2318</v>
      </c>
      <c r="D324" s="41">
        <v>1</v>
      </c>
      <c r="E324" s="41" t="s">
        <v>2319</v>
      </c>
      <c r="F324" s="41" t="s">
        <v>1396</v>
      </c>
      <c r="G324" s="41" t="s">
        <v>2320</v>
      </c>
      <c r="H324" s="19" t="s">
        <v>3698</v>
      </c>
      <c r="I324" s="41">
        <v>17.239999999999998</v>
      </c>
      <c r="J324" s="50">
        <f t="shared" si="5"/>
        <v>107.74999999999999</v>
      </c>
      <c r="K324" s="41"/>
      <c r="L324" s="35" t="s">
        <v>3679</v>
      </c>
      <c r="M324" s="41"/>
      <c r="N324" s="41"/>
      <c r="O324" s="41"/>
      <c r="P324" s="41"/>
      <c r="Q324" s="41"/>
      <c r="R324" s="41"/>
      <c r="S324" s="41"/>
      <c r="T324" s="41"/>
      <c r="U324" s="41"/>
    </row>
    <row r="325" spans="1:21">
      <c r="A325" s="41" t="s">
        <v>2317</v>
      </c>
      <c r="B325" s="40">
        <v>42794</v>
      </c>
      <c r="C325" s="41" t="s">
        <v>2318</v>
      </c>
      <c r="D325" s="41">
        <v>1</v>
      </c>
      <c r="E325" s="41" t="s">
        <v>2319</v>
      </c>
      <c r="F325" s="41" t="s">
        <v>1396</v>
      </c>
      <c r="G325" s="41" t="s">
        <v>2321</v>
      </c>
      <c r="H325" s="19" t="s">
        <v>3699</v>
      </c>
      <c r="I325" s="41">
        <v>97.29</v>
      </c>
      <c r="J325" s="50">
        <f t="shared" si="5"/>
        <v>608.0625</v>
      </c>
      <c r="K325" s="41"/>
      <c r="L325" s="19" t="s">
        <v>3680</v>
      </c>
      <c r="M325" s="41"/>
      <c r="N325" s="41"/>
      <c r="O325" s="41"/>
      <c r="P325" s="41"/>
      <c r="Q325" s="41"/>
      <c r="R325" s="41"/>
      <c r="S325" s="41"/>
      <c r="T325" s="41"/>
      <c r="U325" s="41"/>
    </row>
    <row r="326" spans="1:21">
      <c r="A326" s="41" t="s">
        <v>2317</v>
      </c>
      <c r="B326" s="40">
        <v>42794</v>
      </c>
      <c r="C326" s="41" t="s">
        <v>2318</v>
      </c>
      <c r="D326" s="41">
        <v>1</v>
      </c>
      <c r="E326" s="41" t="s">
        <v>2319</v>
      </c>
      <c r="F326" s="41" t="s">
        <v>1396</v>
      </c>
      <c r="G326" s="41" t="s">
        <v>789</v>
      </c>
      <c r="H326" s="19" t="s">
        <v>2864</v>
      </c>
      <c r="I326" s="41">
        <v>9.3800000000000008</v>
      </c>
      <c r="J326" s="50">
        <f t="shared" si="5"/>
        <v>58.625000000000007</v>
      </c>
      <c r="K326" s="41"/>
      <c r="L326" s="35" t="s">
        <v>3742</v>
      </c>
      <c r="M326" s="41"/>
      <c r="N326" s="41"/>
      <c r="O326" s="41"/>
      <c r="P326" s="41"/>
      <c r="Q326" s="41"/>
      <c r="R326" s="41"/>
      <c r="S326" s="41"/>
      <c r="T326" s="41"/>
      <c r="U326" s="41"/>
    </row>
    <row r="327" spans="1:21">
      <c r="A327" s="41" t="s">
        <v>2317</v>
      </c>
      <c r="B327" s="40">
        <v>42794</v>
      </c>
      <c r="C327" s="41" t="s">
        <v>2318</v>
      </c>
      <c r="D327" s="41">
        <v>1</v>
      </c>
      <c r="E327" s="41" t="s">
        <v>2319</v>
      </c>
      <c r="F327" s="41" t="s">
        <v>1396</v>
      </c>
      <c r="G327" s="41" t="str">
        <f t="shared" si="6"/>
        <v>RCO0708136F7</v>
      </c>
      <c r="H327" s="41" t="s">
        <v>810</v>
      </c>
      <c r="I327" s="41">
        <v>65.930000000000007</v>
      </c>
      <c r="J327" s="50">
        <f t="shared" si="5"/>
        <v>412.06250000000006</v>
      </c>
      <c r="K327" s="41"/>
      <c r="L327" s="19" t="s">
        <v>3926</v>
      </c>
      <c r="M327" s="41"/>
      <c r="N327" s="41"/>
      <c r="O327" s="41"/>
      <c r="P327" s="41"/>
      <c r="Q327" s="41"/>
      <c r="R327" s="41"/>
      <c r="S327" s="41"/>
      <c r="T327" s="41"/>
      <c r="U327" s="41"/>
    </row>
    <row r="328" spans="1:21">
      <c r="A328" s="41" t="s">
        <v>2317</v>
      </c>
      <c r="B328" s="40">
        <v>42794</v>
      </c>
      <c r="C328" s="41" t="s">
        <v>2318</v>
      </c>
      <c r="D328" s="41">
        <v>1</v>
      </c>
      <c r="E328" s="41" t="s">
        <v>2319</v>
      </c>
      <c r="F328" s="41" t="s">
        <v>1396</v>
      </c>
      <c r="G328" s="19" t="s">
        <v>2322</v>
      </c>
      <c r="H328" s="19" t="s">
        <v>3826</v>
      </c>
      <c r="I328" s="41">
        <v>22.75</v>
      </c>
      <c r="J328" s="50">
        <f t="shared" ref="J328:J391" si="7">+I328/0.16</f>
        <v>142.1875</v>
      </c>
      <c r="K328" s="41"/>
      <c r="L328" s="19" t="s">
        <v>3827</v>
      </c>
      <c r="M328" s="41"/>
      <c r="N328" s="41"/>
      <c r="O328" s="41"/>
      <c r="P328" s="41"/>
      <c r="Q328" s="41"/>
      <c r="R328" s="41"/>
      <c r="S328" s="41"/>
      <c r="T328" s="41"/>
      <c r="U328" s="41"/>
    </row>
    <row r="329" spans="1:21">
      <c r="A329" s="41" t="s">
        <v>2323</v>
      </c>
      <c r="B329" s="40">
        <v>42794</v>
      </c>
      <c r="C329" s="41" t="s">
        <v>2324</v>
      </c>
      <c r="D329" s="41">
        <v>1</v>
      </c>
      <c r="E329" s="41" t="s">
        <v>2325</v>
      </c>
      <c r="F329" s="41" t="s">
        <v>1396</v>
      </c>
      <c r="G329" s="41" t="s">
        <v>441</v>
      </c>
      <c r="H329" s="19" t="s">
        <v>2862</v>
      </c>
      <c r="I329" s="41">
        <v>54.9</v>
      </c>
      <c r="J329" s="50">
        <f t="shared" si="7"/>
        <v>343.125</v>
      </c>
      <c r="K329" s="41"/>
      <c r="L329" s="35" t="s">
        <v>3667</v>
      </c>
      <c r="M329" s="41"/>
      <c r="N329" s="41"/>
      <c r="O329" s="41"/>
      <c r="P329" s="41"/>
      <c r="Q329" s="41"/>
      <c r="R329" s="41"/>
      <c r="S329" s="41"/>
      <c r="T329" s="41"/>
      <c r="U329" s="41"/>
    </row>
    <row r="330" spans="1:21">
      <c r="A330" s="41" t="s">
        <v>2323</v>
      </c>
      <c r="B330" s="40">
        <v>42794</v>
      </c>
      <c r="C330" s="41" t="s">
        <v>2324</v>
      </c>
      <c r="D330" s="41">
        <v>1</v>
      </c>
      <c r="E330" s="41" t="s">
        <v>2325</v>
      </c>
      <c r="F330" s="41" t="s">
        <v>1396</v>
      </c>
      <c r="G330" s="41" t="s">
        <v>441</v>
      </c>
      <c r="H330" s="19" t="s">
        <v>2862</v>
      </c>
      <c r="I330" s="41">
        <v>66.900000000000006</v>
      </c>
      <c r="J330" s="50">
        <f t="shared" si="7"/>
        <v>418.125</v>
      </c>
      <c r="K330" s="41"/>
      <c r="L330" s="35" t="s">
        <v>3668</v>
      </c>
      <c r="M330" s="41"/>
      <c r="N330" s="41"/>
      <c r="O330" s="41"/>
      <c r="P330" s="41"/>
      <c r="Q330" s="41"/>
      <c r="R330" s="41"/>
      <c r="S330" s="41"/>
      <c r="T330" s="41"/>
      <c r="U330" s="41"/>
    </row>
    <row r="331" spans="1:21">
      <c r="A331" s="41" t="s">
        <v>2323</v>
      </c>
      <c r="B331" s="40">
        <v>42794</v>
      </c>
      <c r="C331" s="41" t="s">
        <v>2324</v>
      </c>
      <c r="D331" s="41">
        <v>1</v>
      </c>
      <c r="E331" s="41" t="s">
        <v>2325</v>
      </c>
      <c r="F331" s="41" t="s">
        <v>1396</v>
      </c>
      <c r="G331" s="19" t="s">
        <v>835</v>
      </c>
      <c r="H331" s="19" t="s">
        <v>3179</v>
      </c>
      <c r="I331" s="41">
        <v>15.86</v>
      </c>
      <c r="J331" s="50">
        <f t="shared" si="7"/>
        <v>99.125</v>
      </c>
      <c r="K331" s="41"/>
      <c r="L331" s="19" t="s">
        <v>3683</v>
      </c>
      <c r="M331" s="41"/>
      <c r="N331" s="41"/>
      <c r="O331" s="41"/>
      <c r="P331" s="41"/>
      <c r="Q331" s="41"/>
      <c r="R331" s="41"/>
      <c r="S331" s="41"/>
      <c r="T331" s="41"/>
      <c r="U331" s="41"/>
    </row>
    <row r="332" spans="1:21">
      <c r="A332" s="41" t="s">
        <v>2323</v>
      </c>
      <c r="B332" s="40">
        <v>42794</v>
      </c>
      <c r="C332" s="41" t="s">
        <v>2324</v>
      </c>
      <c r="D332" s="41">
        <v>1</v>
      </c>
      <c r="E332" s="41" t="s">
        <v>2325</v>
      </c>
      <c r="F332" s="41" t="s">
        <v>1396</v>
      </c>
      <c r="G332" s="19" t="s">
        <v>835</v>
      </c>
      <c r="H332" s="19" t="s">
        <v>3179</v>
      </c>
      <c r="I332" s="41">
        <v>27.72</v>
      </c>
      <c r="J332" s="50">
        <f t="shared" si="7"/>
        <v>173.25</v>
      </c>
      <c r="K332" s="41"/>
      <c r="L332" s="35" t="s">
        <v>3684</v>
      </c>
      <c r="M332" s="41"/>
      <c r="N332" s="41"/>
      <c r="O332" s="41"/>
      <c r="P332" s="41"/>
      <c r="Q332" s="41"/>
      <c r="R332" s="41"/>
      <c r="S332" s="41"/>
      <c r="T332" s="41"/>
      <c r="U332" s="41"/>
    </row>
    <row r="333" spans="1:21">
      <c r="A333" s="41" t="s">
        <v>2323</v>
      </c>
      <c r="B333" s="40">
        <v>42794</v>
      </c>
      <c r="C333" s="41" t="s">
        <v>2324</v>
      </c>
      <c r="D333" s="41">
        <v>1</v>
      </c>
      <c r="E333" s="41" t="s">
        <v>2325</v>
      </c>
      <c r="F333" s="41" t="s">
        <v>1396</v>
      </c>
      <c r="G333" s="19" t="s">
        <v>836</v>
      </c>
      <c r="H333" s="19" t="s">
        <v>3187</v>
      </c>
      <c r="I333" s="41">
        <v>5.24</v>
      </c>
      <c r="J333" s="50">
        <f t="shared" si="7"/>
        <v>32.75</v>
      </c>
      <c r="K333" s="41"/>
      <c r="L333" s="35" t="s">
        <v>3704</v>
      </c>
      <c r="M333" s="41"/>
      <c r="N333" s="41"/>
      <c r="O333" s="41"/>
      <c r="P333" s="41"/>
      <c r="Q333" s="41"/>
      <c r="R333" s="41"/>
      <c r="S333" s="41"/>
      <c r="T333" s="41"/>
      <c r="U333" s="41"/>
    </row>
    <row r="334" spans="1:21">
      <c r="A334" s="41" t="s">
        <v>2323</v>
      </c>
      <c r="B334" s="40">
        <v>42794</v>
      </c>
      <c r="C334" s="41" t="s">
        <v>2324</v>
      </c>
      <c r="D334" s="41">
        <v>1</v>
      </c>
      <c r="E334" s="41" t="s">
        <v>2325</v>
      </c>
      <c r="F334" s="41" t="s">
        <v>1396</v>
      </c>
      <c r="G334" s="41" t="s">
        <v>789</v>
      </c>
      <c r="H334" s="19" t="s">
        <v>2864</v>
      </c>
      <c r="I334" s="41">
        <v>9.3800000000000008</v>
      </c>
      <c r="J334" s="50">
        <f t="shared" si="7"/>
        <v>58.625000000000007</v>
      </c>
      <c r="K334" s="41"/>
      <c r="L334" s="35" t="s">
        <v>3743</v>
      </c>
      <c r="M334" s="41"/>
      <c r="N334" s="41"/>
      <c r="O334" s="41"/>
      <c r="P334" s="41"/>
      <c r="Q334" s="41"/>
      <c r="R334" s="41"/>
      <c r="S334" s="41"/>
      <c r="T334" s="41"/>
      <c r="U334" s="41"/>
    </row>
    <row r="335" spans="1:21">
      <c r="A335" s="41" t="s">
        <v>2323</v>
      </c>
      <c r="B335" s="40">
        <v>42794</v>
      </c>
      <c r="C335" s="41" t="s">
        <v>2324</v>
      </c>
      <c r="D335" s="41">
        <v>1</v>
      </c>
      <c r="E335" s="41" t="s">
        <v>2325</v>
      </c>
      <c r="F335" s="41" t="s">
        <v>1396</v>
      </c>
      <c r="G335" s="19" t="s">
        <v>2326</v>
      </c>
      <c r="H335" s="19" t="s">
        <v>3802</v>
      </c>
      <c r="I335" s="41">
        <v>13.79</v>
      </c>
      <c r="J335" s="50">
        <f t="shared" si="7"/>
        <v>86.187499999999986</v>
      </c>
      <c r="K335" s="41"/>
      <c r="L335" s="35" t="s">
        <v>3803</v>
      </c>
      <c r="M335" s="41"/>
      <c r="N335" s="41"/>
      <c r="O335" s="41"/>
      <c r="P335" s="41"/>
      <c r="Q335" s="41"/>
      <c r="R335" s="41"/>
      <c r="S335" s="41"/>
      <c r="T335" s="41"/>
      <c r="U335" s="41"/>
    </row>
    <row r="336" spans="1:21">
      <c r="A336" s="41" t="s">
        <v>2323</v>
      </c>
      <c r="B336" s="40">
        <v>42794</v>
      </c>
      <c r="C336" s="41" t="s">
        <v>2324</v>
      </c>
      <c r="D336" s="41">
        <v>1</v>
      </c>
      <c r="E336" s="41" t="s">
        <v>2325</v>
      </c>
      <c r="F336" s="41" t="s">
        <v>1396</v>
      </c>
      <c r="G336" s="41" t="str">
        <f t="shared" si="6"/>
        <v>RCO0708136F7</v>
      </c>
      <c r="H336" s="41" t="s">
        <v>810</v>
      </c>
      <c r="I336" s="41">
        <v>65.930000000000007</v>
      </c>
      <c r="J336" s="50">
        <f t="shared" si="7"/>
        <v>412.06250000000006</v>
      </c>
      <c r="K336" s="41"/>
      <c r="L336" s="35" t="s">
        <v>3925</v>
      </c>
      <c r="M336" s="41"/>
      <c r="N336" s="41"/>
      <c r="O336" s="41"/>
      <c r="P336" s="41"/>
      <c r="Q336" s="41"/>
      <c r="R336" s="41"/>
      <c r="S336" s="41"/>
      <c r="T336" s="41"/>
      <c r="U336" s="41"/>
    </row>
    <row r="337" spans="1:21">
      <c r="A337" s="41" t="s">
        <v>2327</v>
      </c>
      <c r="B337" s="40">
        <v>42794</v>
      </c>
      <c r="C337" s="41" t="s">
        <v>2328</v>
      </c>
      <c r="D337" s="41">
        <v>1</v>
      </c>
      <c r="E337" s="41" t="s">
        <v>2329</v>
      </c>
      <c r="F337" s="41" t="s">
        <v>1396</v>
      </c>
      <c r="G337" s="41" t="s">
        <v>441</v>
      </c>
      <c r="H337" s="19" t="s">
        <v>2862</v>
      </c>
      <c r="I337" s="41">
        <v>9.93</v>
      </c>
      <c r="J337" s="50">
        <f t="shared" si="7"/>
        <v>62.0625</v>
      </c>
      <c r="K337" s="41"/>
      <c r="L337" s="35" t="s">
        <v>3669</v>
      </c>
      <c r="M337" s="41"/>
      <c r="N337" s="41"/>
      <c r="O337" s="41"/>
      <c r="P337" s="41"/>
      <c r="Q337" s="41"/>
      <c r="R337" s="41"/>
      <c r="S337" s="41"/>
      <c r="T337" s="41"/>
      <c r="U337" s="41"/>
    </row>
    <row r="338" spans="1:21">
      <c r="A338" s="41" t="s">
        <v>2327</v>
      </c>
      <c r="B338" s="40">
        <v>42794</v>
      </c>
      <c r="C338" s="41" t="s">
        <v>2328</v>
      </c>
      <c r="D338" s="41">
        <v>1</v>
      </c>
      <c r="E338" s="41" t="s">
        <v>2329</v>
      </c>
      <c r="F338" s="41" t="s">
        <v>1396</v>
      </c>
      <c r="G338" s="19" t="s">
        <v>875</v>
      </c>
      <c r="H338" s="19" t="s">
        <v>3212</v>
      </c>
      <c r="I338" s="41">
        <v>5.24</v>
      </c>
      <c r="J338" s="50">
        <f t="shared" si="7"/>
        <v>32.75</v>
      </c>
      <c r="K338" s="41"/>
      <c r="L338" s="19" t="s">
        <v>3727</v>
      </c>
      <c r="M338" s="41"/>
      <c r="N338" s="41"/>
      <c r="O338" s="41"/>
      <c r="P338" s="41"/>
      <c r="Q338" s="41"/>
      <c r="R338" s="41"/>
      <c r="S338" s="41"/>
      <c r="T338" s="41"/>
      <c r="U338" s="41"/>
    </row>
    <row r="339" spans="1:21">
      <c r="A339" s="41" t="s">
        <v>2327</v>
      </c>
      <c r="B339" s="40">
        <v>42794</v>
      </c>
      <c r="C339" s="41" t="s">
        <v>2328</v>
      </c>
      <c r="D339" s="41">
        <v>1</v>
      </c>
      <c r="E339" s="41" t="s">
        <v>2329</v>
      </c>
      <c r="F339" s="41" t="s">
        <v>1396</v>
      </c>
      <c r="G339" s="19" t="s">
        <v>875</v>
      </c>
      <c r="H339" s="19" t="s">
        <v>3212</v>
      </c>
      <c r="I339" s="41">
        <v>5.24</v>
      </c>
      <c r="J339" s="50">
        <f t="shared" si="7"/>
        <v>32.75</v>
      </c>
      <c r="K339" s="41"/>
      <c r="L339" s="19" t="s">
        <v>3728</v>
      </c>
      <c r="M339" s="41"/>
      <c r="N339" s="41"/>
      <c r="O339" s="41"/>
      <c r="P339" s="41"/>
      <c r="Q339" s="41"/>
      <c r="R339" s="41"/>
      <c r="S339" s="41"/>
      <c r="T339" s="41"/>
      <c r="U339" s="41"/>
    </row>
    <row r="340" spans="1:21">
      <c r="A340" s="41" t="s">
        <v>2327</v>
      </c>
      <c r="B340" s="40">
        <v>42794</v>
      </c>
      <c r="C340" s="41" t="s">
        <v>2328</v>
      </c>
      <c r="D340" s="41">
        <v>1</v>
      </c>
      <c r="E340" s="41" t="s">
        <v>2329</v>
      </c>
      <c r="F340" s="41" t="s">
        <v>1396</v>
      </c>
      <c r="G340" s="41" t="s">
        <v>789</v>
      </c>
      <c r="H340" s="19" t="s">
        <v>2864</v>
      </c>
      <c r="I340" s="41">
        <v>9.3800000000000008</v>
      </c>
      <c r="J340" s="50">
        <f t="shared" si="7"/>
        <v>58.625000000000007</v>
      </c>
      <c r="K340" s="41"/>
      <c r="L340" s="35" t="s">
        <v>3744</v>
      </c>
      <c r="M340" s="41"/>
      <c r="N340" s="41"/>
      <c r="O340" s="41"/>
      <c r="P340" s="41"/>
      <c r="Q340" s="41"/>
      <c r="R340" s="41"/>
      <c r="S340" s="41"/>
      <c r="T340" s="41"/>
      <c r="U340" s="41"/>
    </row>
    <row r="341" spans="1:21">
      <c r="A341" s="41" t="s">
        <v>2327</v>
      </c>
      <c r="B341" s="40">
        <v>42794</v>
      </c>
      <c r="C341" s="41" t="s">
        <v>2328</v>
      </c>
      <c r="D341" s="41">
        <v>1</v>
      </c>
      <c r="E341" s="41" t="s">
        <v>2329</v>
      </c>
      <c r="F341" s="41" t="s">
        <v>1396</v>
      </c>
      <c r="G341" s="19" t="s">
        <v>881</v>
      </c>
      <c r="H341" s="19" t="s">
        <v>3270</v>
      </c>
      <c r="I341" s="41">
        <v>39.03</v>
      </c>
      <c r="J341" s="50">
        <f t="shared" si="7"/>
        <v>243.9375</v>
      </c>
      <c r="K341" s="41"/>
      <c r="L341" s="19" t="s">
        <v>3763</v>
      </c>
      <c r="M341" s="41"/>
      <c r="N341" s="41"/>
      <c r="O341" s="41"/>
      <c r="P341" s="41"/>
      <c r="Q341" s="41"/>
      <c r="R341" s="41"/>
      <c r="S341" s="41"/>
      <c r="T341" s="41"/>
      <c r="U341" s="41"/>
    </row>
    <row r="342" spans="1:21">
      <c r="A342" s="41" t="s">
        <v>2330</v>
      </c>
      <c r="B342" s="40">
        <v>42794</v>
      </c>
      <c r="C342" s="41" t="s">
        <v>2331</v>
      </c>
      <c r="D342" s="41">
        <v>1</v>
      </c>
      <c r="E342" s="41" t="s">
        <v>2332</v>
      </c>
      <c r="F342" s="41" t="s">
        <v>1396</v>
      </c>
      <c r="G342" s="41" t="s">
        <v>441</v>
      </c>
      <c r="H342" s="19" t="s">
        <v>2862</v>
      </c>
      <c r="I342" s="41">
        <v>54.9</v>
      </c>
      <c r="J342" s="50">
        <f t="shared" si="7"/>
        <v>343.125</v>
      </c>
      <c r="K342" s="41"/>
      <c r="L342" s="19" t="s">
        <v>3670</v>
      </c>
      <c r="M342" s="41"/>
      <c r="N342" s="41"/>
      <c r="O342" s="41"/>
      <c r="P342" s="41"/>
      <c r="Q342" s="41"/>
      <c r="R342" s="41"/>
      <c r="S342" s="41"/>
      <c r="T342" s="41"/>
      <c r="U342" s="41"/>
    </row>
    <row r="343" spans="1:21">
      <c r="A343" s="41" t="s">
        <v>2330</v>
      </c>
      <c r="B343" s="40">
        <v>42794</v>
      </c>
      <c r="C343" s="41" t="s">
        <v>2331</v>
      </c>
      <c r="D343" s="41">
        <v>1</v>
      </c>
      <c r="E343" s="41" t="s">
        <v>2332</v>
      </c>
      <c r="F343" s="41" t="s">
        <v>1396</v>
      </c>
      <c r="G343" s="41" t="s">
        <v>441</v>
      </c>
      <c r="H343" s="19" t="s">
        <v>2862</v>
      </c>
      <c r="I343" s="41">
        <v>66.900000000000006</v>
      </c>
      <c r="J343" s="50">
        <f t="shared" si="7"/>
        <v>418.125</v>
      </c>
      <c r="K343" s="41"/>
      <c r="L343" s="35" t="s">
        <v>3671</v>
      </c>
      <c r="M343" s="41"/>
      <c r="N343" s="41"/>
      <c r="O343" s="41"/>
      <c r="P343" s="41"/>
      <c r="Q343" s="41"/>
      <c r="R343" s="41"/>
      <c r="S343" s="41"/>
      <c r="T343" s="41"/>
      <c r="U343" s="41"/>
    </row>
    <row r="344" spans="1:21">
      <c r="A344" s="41" t="s">
        <v>2330</v>
      </c>
      <c r="B344" s="40">
        <v>42794</v>
      </c>
      <c r="C344" s="41" t="s">
        <v>2331</v>
      </c>
      <c r="D344" s="41">
        <v>1</v>
      </c>
      <c r="E344" s="41" t="s">
        <v>2332</v>
      </c>
      <c r="F344" s="41" t="s">
        <v>1396</v>
      </c>
      <c r="G344" s="19" t="s">
        <v>835</v>
      </c>
      <c r="H344" s="19" t="s">
        <v>3179</v>
      </c>
      <c r="I344" s="41">
        <v>15.86</v>
      </c>
      <c r="J344" s="50">
        <f t="shared" si="7"/>
        <v>99.125</v>
      </c>
      <c r="K344" s="41"/>
      <c r="L344" s="35" t="s">
        <v>3686</v>
      </c>
      <c r="M344" s="41"/>
      <c r="N344" s="41"/>
      <c r="O344" s="41"/>
      <c r="P344" s="41"/>
      <c r="Q344" s="41"/>
      <c r="R344" s="41"/>
      <c r="S344" s="41"/>
      <c r="T344" s="41"/>
      <c r="U344" s="41"/>
    </row>
    <row r="345" spans="1:21">
      <c r="A345" s="41" t="s">
        <v>2330</v>
      </c>
      <c r="B345" s="40">
        <v>42794</v>
      </c>
      <c r="C345" s="41" t="s">
        <v>2331</v>
      </c>
      <c r="D345" s="41">
        <v>1</v>
      </c>
      <c r="E345" s="41" t="s">
        <v>2332</v>
      </c>
      <c r="F345" s="41" t="s">
        <v>1396</v>
      </c>
      <c r="G345" s="19" t="s">
        <v>835</v>
      </c>
      <c r="H345" s="19" t="s">
        <v>3179</v>
      </c>
      <c r="I345" s="41">
        <v>27.72</v>
      </c>
      <c r="J345" s="50">
        <f t="shared" si="7"/>
        <v>173.25</v>
      </c>
      <c r="K345" s="41"/>
      <c r="L345" s="35" t="s">
        <v>3685</v>
      </c>
      <c r="M345" s="41"/>
      <c r="N345" s="41"/>
      <c r="O345" s="41"/>
      <c r="P345" s="41"/>
      <c r="Q345" s="41"/>
      <c r="R345" s="41"/>
      <c r="S345" s="41"/>
      <c r="T345" s="41"/>
      <c r="U345" s="41"/>
    </row>
    <row r="346" spans="1:21">
      <c r="A346" s="41" t="s">
        <v>2330</v>
      </c>
      <c r="B346" s="40">
        <v>42794</v>
      </c>
      <c r="C346" s="41" t="s">
        <v>2331</v>
      </c>
      <c r="D346" s="41">
        <v>1</v>
      </c>
      <c r="E346" s="41" t="s">
        <v>2332</v>
      </c>
      <c r="F346" s="41" t="s">
        <v>1396</v>
      </c>
      <c r="G346" s="41" t="s">
        <v>836</v>
      </c>
      <c r="H346" s="19" t="s">
        <v>3187</v>
      </c>
      <c r="I346" s="41">
        <v>5.24</v>
      </c>
      <c r="J346" s="50">
        <f t="shared" si="7"/>
        <v>32.75</v>
      </c>
      <c r="K346" s="41"/>
      <c r="L346" s="19" t="s">
        <v>3706</v>
      </c>
      <c r="M346" s="41"/>
      <c r="N346" s="41"/>
      <c r="O346" s="41"/>
      <c r="P346" s="41"/>
      <c r="Q346" s="41"/>
      <c r="R346" s="41"/>
      <c r="S346" s="41"/>
      <c r="T346" s="41"/>
      <c r="U346" s="41"/>
    </row>
    <row r="347" spans="1:21">
      <c r="A347" s="41" t="s">
        <v>2330</v>
      </c>
      <c r="B347" s="40">
        <v>42794</v>
      </c>
      <c r="C347" s="41" t="s">
        <v>2331</v>
      </c>
      <c r="D347" s="41">
        <v>1</v>
      </c>
      <c r="E347" s="41" t="s">
        <v>2332</v>
      </c>
      <c r="F347" s="41" t="s">
        <v>1396</v>
      </c>
      <c r="G347" s="41" t="s">
        <v>789</v>
      </c>
      <c r="H347" s="19" t="s">
        <v>2864</v>
      </c>
      <c r="I347" s="41">
        <v>9.3800000000000008</v>
      </c>
      <c r="J347" s="50">
        <f t="shared" si="7"/>
        <v>58.625000000000007</v>
      </c>
      <c r="K347" s="41"/>
      <c r="L347" s="19" t="s">
        <v>3745</v>
      </c>
      <c r="M347" s="41"/>
      <c r="N347" s="41"/>
      <c r="O347" s="41"/>
      <c r="P347" s="41"/>
      <c r="Q347" s="41"/>
      <c r="R347" s="41"/>
      <c r="S347" s="41"/>
      <c r="T347" s="41"/>
      <c r="U347" s="41"/>
    </row>
    <row r="348" spans="1:21">
      <c r="A348" s="41" t="s">
        <v>2330</v>
      </c>
      <c r="B348" s="40">
        <v>42794</v>
      </c>
      <c r="C348" s="41" t="s">
        <v>2331</v>
      </c>
      <c r="D348" s="41">
        <v>1</v>
      </c>
      <c r="E348" s="41" t="s">
        <v>2332</v>
      </c>
      <c r="F348" s="41" t="s">
        <v>1396</v>
      </c>
      <c r="G348" s="19" t="s">
        <v>837</v>
      </c>
      <c r="H348" s="19" t="s">
        <v>3318</v>
      </c>
      <c r="I348" s="41">
        <v>17.600000000000001</v>
      </c>
      <c r="J348" s="50">
        <f t="shared" si="7"/>
        <v>110</v>
      </c>
      <c r="K348" s="41"/>
      <c r="L348" s="35" t="s">
        <v>3790</v>
      </c>
      <c r="M348" s="41"/>
      <c r="N348" s="41"/>
      <c r="O348" s="41"/>
      <c r="P348" s="41"/>
      <c r="Q348" s="41"/>
      <c r="R348" s="41"/>
      <c r="S348" s="41"/>
      <c r="T348" s="41"/>
      <c r="U348" s="41"/>
    </row>
    <row r="349" spans="1:21">
      <c r="A349" s="41" t="s">
        <v>2330</v>
      </c>
      <c r="B349" s="40">
        <v>42794</v>
      </c>
      <c r="C349" s="41" t="s">
        <v>2331</v>
      </c>
      <c r="D349" s="41">
        <v>1</v>
      </c>
      <c r="E349" s="41" t="s">
        <v>2332</v>
      </c>
      <c r="F349" s="41" t="s">
        <v>1396</v>
      </c>
      <c r="G349" s="41" t="str">
        <f t="shared" si="6"/>
        <v>RCO0708136F7</v>
      </c>
      <c r="H349" s="41" t="s">
        <v>810</v>
      </c>
      <c r="I349" s="41">
        <v>65.930000000000007</v>
      </c>
      <c r="J349" s="50">
        <f t="shared" si="7"/>
        <v>412.06250000000006</v>
      </c>
      <c r="K349" s="41"/>
      <c r="L349" s="19" t="s">
        <v>3924</v>
      </c>
      <c r="M349" s="41"/>
      <c r="N349" s="41"/>
      <c r="O349" s="41"/>
      <c r="P349" s="41"/>
      <c r="Q349" s="41"/>
      <c r="R349" s="41"/>
      <c r="S349" s="41"/>
      <c r="T349" s="41"/>
      <c r="U349" s="41"/>
    </row>
    <row r="350" spans="1:21">
      <c r="A350" s="41" t="s">
        <v>2333</v>
      </c>
      <c r="B350" s="40">
        <v>42794</v>
      </c>
      <c r="C350" s="41" t="s">
        <v>2334</v>
      </c>
      <c r="D350" s="41">
        <v>1</v>
      </c>
      <c r="E350" s="41" t="s">
        <v>2335</v>
      </c>
      <c r="F350" s="41" t="s">
        <v>1396</v>
      </c>
      <c r="G350" s="41" t="s">
        <v>441</v>
      </c>
      <c r="H350" s="19" t="s">
        <v>2862</v>
      </c>
      <c r="I350" s="41">
        <v>66.900000000000006</v>
      </c>
      <c r="J350" s="50">
        <f t="shared" si="7"/>
        <v>418.125</v>
      </c>
      <c r="K350" s="41"/>
      <c r="L350" s="19" t="s">
        <v>3672</v>
      </c>
      <c r="M350" s="41"/>
      <c r="N350" s="41"/>
      <c r="O350" s="41"/>
      <c r="P350" s="41"/>
      <c r="Q350" s="41"/>
      <c r="R350" s="41"/>
      <c r="S350" s="41"/>
      <c r="T350" s="41"/>
      <c r="U350" s="41"/>
    </row>
    <row r="351" spans="1:21">
      <c r="A351" s="41" t="s">
        <v>2333</v>
      </c>
      <c r="B351" s="40">
        <v>42794</v>
      </c>
      <c r="C351" s="41" t="s">
        <v>2334</v>
      </c>
      <c r="D351" s="41">
        <v>1</v>
      </c>
      <c r="E351" s="41" t="s">
        <v>2335</v>
      </c>
      <c r="F351" s="41" t="s">
        <v>1396</v>
      </c>
      <c r="G351" s="41" t="s">
        <v>789</v>
      </c>
      <c r="H351" s="19" t="s">
        <v>2864</v>
      </c>
      <c r="I351" s="41">
        <v>9.3800000000000008</v>
      </c>
      <c r="J351" s="50">
        <f t="shared" si="7"/>
        <v>58.625000000000007</v>
      </c>
      <c r="K351" s="41"/>
      <c r="L351" s="35" t="s">
        <v>3746</v>
      </c>
      <c r="M351" s="41"/>
      <c r="N351" s="41"/>
      <c r="O351" s="41"/>
      <c r="P351" s="41"/>
      <c r="Q351" s="41"/>
      <c r="R351" s="41"/>
      <c r="S351" s="41"/>
      <c r="T351" s="41"/>
      <c r="U351" s="41"/>
    </row>
    <row r="352" spans="1:21">
      <c r="A352" s="41" t="s">
        <v>2333</v>
      </c>
      <c r="B352" s="40">
        <v>42794</v>
      </c>
      <c r="C352" s="41" t="s">
        <v>2334</v>
      </c>
      <c r="D352" s="41">
        <v>1</v>
      </c>
      <c r="E352" s="41" t="s">
        <v>2335</v>
      </c>
      <c r="F352" s="41" t="s">
        <v>1396</v>
      </c>
      <c r="G352" s="41" t="str">
        <f t="shared" si="6"/>
        <v>RCO0708136F7</v>
      </c>
      <c r="H352" s="41" t="s">
        <v>810</v>
      </c>
      <c r="I352" s="41">
        <v>65.930000000000007</v>
      </c>
      <c r="J352" s="50">
        <f t="shared" si="7"/>
        <v>412.06250000000006</v>
      </c>
      <c r="K352" s="41"/>
      <c r="L352" s="19" t="s">
        <v>3923</v>
      </c>
      <c r="M352" s="41"/>
      <c r="N352" s="41"/>
      <c r="O352" s="41"/>
      <c r="P352" s="41"/>
      <c r="Q352" s="41"/>
      <c r="R352" s="41"/>
      <c r="S352" s="41"/>
      <c r="T352" s="41"/>
      <c r="U352" s="41"/>
    </row>
    <row r="353" spans="1:21">
      <c r="A353" s="41" t="s">
        <v>2336</v>
      </c>
      <c r="B353" s="40">
        <v>42794</v>
      </c>
      <c r="C353" s="41" t="s">
        <v>2337</v>
      </c>
      <c r="D353" s="41">
        <v>1</v>
      </c>
      <c r="E353" s="41" t="s">
        <v>2338</v>
      </c>
      <c r="F353" s="41" t="s">
        <v>1396</v>
      </c>
      <c r="G353" s="19" t="s">
        <v>306</v>
      </c>
      <c r="H353" s="19" t="s">
        <v>2866</v>
      </c>
      <c r="I353" s="41">
        <v>27.32</v>
      </c>
      <c r="J353" s="50">
        <f t="shared" si="7"/>
        <v>170.75</v>
      </c>
      <c r="K353" s="41"/>
      <c r="L353" s="35" t="s">
        <v>3647</v>
      </c>
      <c r="M353" s="41"/>
      <c r="N353" s="41"/>
      <c r="O353" s="41"/>
      <c r="P353" s="41"/>
      <c r="Q353" s="41"/>
      <c r="R353" s="41"/>
      <c r="S353" s="41"/>
      <c r="T353" s="41"/>
      <c r="U353" s="41"/>
    </row>
    <row r="354" spans="1:21">
      <c r="A354" s="41" t="s">
        <v>2339</v>
      </c>
      <c r="B354" s="40">
        <v>42794</v>
      </c>
      <c r="C354" s="41" t="s">
        <v>2340</v>
      </c>
      <c r="D354" s="41">
        <v>1</v>
      </c>
      <c r="E354" s="41" t="s">
        <v>2341</v>
      </c>
      <c r="F354" s="41" t="s">
        <v>1396</v>
      </c>
      <c r="G354" s="19" t="s">
        <v>330</v>
      </c>
      <c r="H354" s="19" t="s">
        <v>3309</v>
      </c>
      <c r="I354" s="41">
        <v>9.26</v>
      </c>
      <c r="J354" s="50">
        <f t="shared" si="7"/>
        <v>57.875</v>
      </c>
      <c r="K354" s="41"/>
      <c r="L354" s="35" t="s">
        <v>3787</v>
      </c>
      <c r="M354" s="41"/>
      <c r="N354" s="41"/>
      <c r="O354" s="41"/>
      <c r="P354" s="41"/>
      <c r="Q354" s="41"/>
      <c r="R354" s="41"/>
      <c r="S354" s="41"/>
      <c r="T354" s="41"/>
      <c r="U354" s="41"/>
    </row>
    <row r="355" spans="1:21">
      <c r="A355" s="41" t="s">
        <v>2342</v>
      </c>
      <c r="B355" s="40">
        <v>42794</v>
      </c>
      <c r="C355" s="41" t="s">
        <v>2343</v>
      </c>
      <c r="D355" s="41">
        <v>1</v>
      </c>
      <c r="E355" s="41" t="s">
        <v>2344</v>
      </c>
      <c r="F355" s="41" t="s">
        <v>1396</v>
      </c>
      <c r="G355" s="19" t="s">
        <v>306</v>
      </c>
      <c r="H355" s="19" t="s">
        <v>2866</v>
      </c>
      <c r="I355" s="41">
        <v>43.43</v>
      </c>
      <c r="J355" s="50">
        <f t="shared" si="7"/>
        <v>271.4375</v>
      </c>
      <c r="K355" s="41"/>
      <c r="L355" s="19" t="s">
        <v>3648</v>
      </c>
      <c r="M355" s="41"/>
      <c r="N355" s="41"/>
      <c r="O355" s="41"/>
      <c r="P355" s="41"/>
      <c r="Q355" s="41"/>
      <c r="R355" s="41"/>
      <c r="S355" s="41"/>
      <c r="T355" s="41"/>
      <c r="U355" s="41"/>
    </row>
    <row r="356" spans="1:21">
      <c r="A356" s="41" t="s">
        <v>2345</v>
      </c>
      <c r="B356" s="40">
        <v>42794</v>
      </c>
      <c r="C356" s="41" t="s">
        <v>2346</v>
      </c>
      <c r="D356" s="41">
        <v>1</v>
      </c>
      <c r="E356" s="41" t="s">
        <v>2347</v>
      </c>
      <c r="F356" s="41" t="s">
        <v>1396</v>
      </c>
      <c r="G356" s="19" t="s">
        <v>330</v>
      </c>
      <c r="H356" s="19" t="s">
        <v>3309</v>
      </c>
      <c r="I356" s="41">
        <v>27.6</v>
      </c>
      <c r="J356" s="50">
        <f t="shared" si="7"/>
        <v>172.5</v>
      </c>
      <c r="K356" s="41"/>
      <c r="L356" s="35" t="s">
        <v>3788</v>
      </c>
      <c r="M356" s="41"/>
      <c r="N356" s="41"/>
      <c r="O356" s="41"/>
      <c r="P356" s="41"/>
      <c r="Q356" s="41"/>
      <c r="R356" s="41"/>
      <c r="S356" s="41"/>
      <c r="T356" s="41"/>
      <c r="U356" s="41"/>
    </row>
    <row r="357" spans="1:21">
      <c r="A357" s="41" t="s">
        <v>2348</v>
      </c>
      <c r="B357" s="40">
        <v>42794</v>
      </c>
      <c r="C357" s="41" t="s">
        <v>2349</v>
      </c>
      <c r="D357" s="41">
        <v>1</v>
      </c>
      <c r="E357" s="41" t="s">
        <v>2350</v>
      </c>
      <c r="F357" s="41" t="s">
        <v>1396</v>
      </c>
      <c r="G357" s="19" t="s">
        <v>306</v>
      </c>
      <c r="H357" s="19" t="s">
        <v>2866</v>
      </c>
      <c r="I357" s="41">
        <v>27.56</v>
      </c>
      <c r="J357" s="50">
        <f t="shared" si="7"/>
        <v>172.25</v>
      </c>
      <c r="K357" s="41"/>
      <c r="L357" s="35" t="s">
        <v>3649</v>
      </c>
      <c r="M357" s="41"/>
      <c r="N357" s="41"/>
      <c r="O357" s="41"/>
      <c r="P357" s="41"/>
      <c r="Q357" s="41"/>
      <c r="R357" s="41"/>
      <c r="S357" s="41"/>
      <c r="T357" s="41"/>
      <c r="U357" s="41"/>
    </row>
    <row r="358" spans="1:21">
      <c r="A358" s="41" t="s">
        <v>2351</v>
      </c>
      <c r="B358" s="40">
        <v>42794</v>
      </c>
      <c r="C358" s="41" t="s">
        <v>2352</v>
      </c>
      <c r="D358" s="41">
        <v>1</v>
      </c>
      <c r="E358" s="41" t="s">
        <v>2353</v>
      </c>
      <c r="F358" s="41" t="s">
        <v>1396</v>
      </c>
      <c r="G358" s="19" t="s">
        <v>306</v>
      </c>
      <c r="H358" s="19" t="s">
        <v>2866</v>
      </c>
      <c r="I358" s="41">
        <v>27.56</v>
      </c>
      <c r="J358" s="50">
        <f t="shared" si="7"/>
        <v>172.25</v>
      </c>
      <c r="K358" s="41"/>
      <c r="L358" s="35" t="s">
        <v>3650</v>
      </c>
      <c r="M358" s="41"/>
      <c r="N358" s="41"/>
      <c r="O358" s="41"/>
      <c r="P358" s="41"/>
      <c r="Q358" s="41"/>
      <c r="R358" s="41"/>
      <c r="S358" s="41"/>
      <c r="T358" s="41"/>
      <c r="U358" s="41"/>
    </row>
    <row r="359" spans="1:21">
      <c r="A359" s="41" t="s">
        <v>2354</v>
      </c>
      <c r="B359" s="40">
        <v>42794</v>
      </c>
      <c r="C359" s="41" t="s">
        <v>2355</v>
      </c>
      <c r="D359" s="41">
        <v>1</v>
      </c>
      <c r="E359" s="41" t="s">
        <v>2356</v>
      </c>
      <c r="F359" s="41" t="s">
        <v>1396</v>
      </c>
      <c r="G359" s="19" t="s">
        <v>943</v>
      </c>
      <c r="H359" s="19" t="s">
        <v>3327</v>
      </c>
      <c r="I359" s="41">
        <v>34.9</v>
      </c>
      <c r="J359" s="50">
        <f t="shared" si="7"/>
        <v>218.125</v>
      </c>
      <c r="K359" s="41"/>
      <c r="L359" s="35" t="s">
        <v>3807</v>
      </c>
      <c r="M359" s="41"/>
      <c r="N359" s="41"/>
      <c r="O359" s="41"/>
      <c r="P359" s="41"/>
      <c r="Q359" s="41"/>
      <c r="R359" s="41"/>
      <c r="S359" s="41"/>
      <c r="T359" s="41"/>
      <c r="U359" s="41"/>
    </row>
    <row r="360" spans="1:21">
      <c r="A360" s="41" t="s">
        <v>2357</v>
      </c>
      <c r="B360" s="40">
        <v>42794</v>
      </c>
      <c r="C360" s="41" t="s">
        <v>2358</v>
      </c>
      <c r="D360" s="41">
        <v>1</v>
      </c>
      <c r="E360" s="41" t="s">
        <v>2359</v>
      </c>
      <c r="F360" s="41" t="s">
        <v>1396</v>
      </c>
      <c r="G360" s="19" t="s">
        <v>400</v>
      </c>
      <c r="H360" s="19" t="s">
        <v>3301</v>
      </c>
      <c r="I360" s="41">
        <v>135.31</v>
      </c>
      <c r="J360" s="50">
        <f t="shared" si="7"/>
        <v>845.6875</v>
      </c>
      <c r="K360" s="41"/>
      <c r="L360" s="35" t="s">
        <v>3783</v>
      </c>
      <c r="M360" s="41"/>
      <c r="N360" s="41"/>
      <c r="O360" s="41"/>
      <c r="P360" s="41"/>
      <c r="Q360" s="41"/>
      <c r="R360" s="41"/>
      <c r="S360" s="41"/>
      <c r="T360" s="41"/>
      <c r="U360" s="41"/>
    </row>
    <row r="361" spans="1:21">
      <c r="A361" s="41" t="s">
        <v>2360</v>
      </c>
      <c r="B361" s="40">
        <v>42794</v>
      </c>
      <c r="C361" s="41" t="s">
        <v>2361</v>
      </c>
      <c r="D361" s="41">
        <v>1</v>
      </c>
      <c r="E361" s="41" t="s">
        <v>2362</v>
      </c>
      <c r="F361" s="41" t="s">
        <v>1396</v>
      </c>
      <c r="G361" s="19" t="s">
        <v>427</v>
      </c>
      <c r="H361" s="19" t="s">
        <v>3207</v>
      </c>
      <c r="I361" s="41">
        <v>8.06</v>
      </c>
      <c r="J361" s="50">
        <f t="shared" si="7"/>
        <v>50.375</v>
      </c>
      <c r="K361" s="41"/>
      <c r="L361" s="35" t="s">
        <v>3726</v>
      </c>
      <c r="M361" s="41"/>
      <c r="N361" s="41"/>
      <c r="O361" s="41"/>
      <c r="P361" s="41"/>
      <c r="Q361" s="41"/>
      <c r="R361" s="41"/>
      <c r="S361" s="41"/>
      <c r="T361" s="41"/>
      <c r="U361" s="41"/>
    </row>
    <row r="362" spans="1:21">
      <c r="A362" s="41" t="s">
        <v>2363</v>
      </c>
      <c r="B362" s="40">
        <v>42794</v>
      </c>
      <c r="C362" s="41" t="s">
        <v>2364</v>
      </c>
      <c r="D362" s="41">
        <v>1</v>
      </c>
      <c r="E362" s="41" t="s">
        <v>2365</v>
      </c>
      <c r="F362" s="41" t="s">
        <v>1396</v>
      </c>
      <c r="G362" s="19" t="s">
        <v>1859</v>
      </c>
      <c r="H362" s="19" t="s">
        <v>3811</v>
      </c>
      <c r="I362" s="41">
        <v>44.6</v>
      </c>
      <c r="J362" s="50">
        <f t="shared" si="7"/>
        <v>278.75</v>
      </c>
      <c r="K362" s="41"/>
      <c r="L362" s="19" t="s">
        <v>3809</v>
      </c>
      <c r="M362" s="41"/>
      <c r="N362" s="41"/>
      <c r="O362" s="41"/>
      <c r="P362" s="41"/>
      <c r="Q362" s="41"/>
      <c r="R362" s="41"/>
      <c r="S362" s="41"/>
      <c r="T362" s="41"/>
      <c r="U362" s="41"/>
    </row>
    <row r="363" spans="1:21">
      <c r="A363" s="41" t="s">
        <v>2366</v>
      </c>
      <c r="B363" s="40">
        <v>42794</v>
      </c>
      <c r="C363" s="41" t="s">
        <v>2367</v>
      </c>
      <c r="D363" s="41">
        <v>1</v>
      </c>
      <c r="E363" s="41" t="s">
        <v>2368</v>
      </c>
      <c r="F363" s="41" t="s">
        <v>1396</v>
      </c>
      <c r="G363" s="41" t="s">
        <v>326</v>
      </c>
      <c r="H363" s="19" t="s">
        <v>3186</v>
      </c>
      <c r="I363" s="41">
        <v>50.06</v>
      </c>
      <c r="J363" s="50">
        <f t="shared" si="7"/>
        <v>312.875</v>
      </c>
      <c r="K363" s="41"/>
      <c r="L363" s="35" t="s">
        <v>3695</v>
      </c>
      <c r="M363" s="41"/>
      <c r="N363" s="41"/>
      <c r="O363" s="41"/>
      <c r="P363" s="41"/>
      <c r="Q363" s="41"/>
      <c r="R363" s="41"/>
      <c r="S363" s="41"/>
      <c r="T363" s="41"/>
      <c r="U363" s="41"/>
    </row>
    <row r="364" spans="1:21">
      <c r="A364" s="41" t="s">
        <v>2369</v>
      </c>
      <c r="B364" s="40">
        <v>42794</v>
      </c>
      <c r="C364" s="41" t="s">
        <v>2370</v>
      </c>
      <c r="D364" s="41">
        <v>1</v>
      </c>
      <c r="E364" s="41" t="s">
        <v>2371</v>
      </c>
      <c r="F364" s="41" t="s">
        <v>1396</v>
      </c>
      <c r="G364" s="19" t="s">
        <v>353</v>
      </c>
      <c r="H364" s="19" t="s">
        <v>3247</v>
      </c>
      <c r="I364" s="41">
        <v>90.14</v>
      </c>
      <c r="J364" s="50">
        <f t="shared" si="7"/>
        <v>563.375</v>
      </c>
      <c r="K364" s="41"/>
      <c r="L364" s="35" t="s">
        <v>3756</v>
      </c>
      <c r="M364" s="41"/>
      <c r="N364" s="41"/>
      <c r="O364" s="41"/>
      <c r="P364" s="41"/>
      <c r="Q364" s="41"/>
      <c r="R364" s="41"/>
      <c r="S364" s="41"/>
      <c r="T364" s="41"/>
      <c r="U364" s="41"/>
    </row>
    <row r="365" spans="1:21">
      <c r="A365" s="41" t="s">
        <v>2372</v>
      </c>
      <c r="B365" s="40">
        <v>42794</v>
      </c>
      <c r="C365" s="41" t="s">
        <v>2373</v>
      </c>
      <c r="D365" s="41">
        <v>1</v>
      </c>
      <c r="E365" s="41" t="s">
        <v>2374</v>
      </c>
      <c r="F365" s="41" t="s">
        <v>1396</v>
      </c>
      <c r="G365" s="19" t="s">
        <v>2375</v>
      </c>
      <c r="H365" s="19" t="s">
        <v>3819</v>
      </c>
      <c r="I365" s="41">
        <v>96.64</v>
      </c>
      <c r="J365" s="50">
        <f t="shared" si="7"/>
        <v>604</v>
      </c>
      <c r="K365" s="41"/>
      <c r="L365" s="35" t="s">
        <v>3820</v>
      </c>
      <c r="M365" s="41"/>
      <c r="N365" s="41"/>
      <c r="O365" s="41"/>
      <c r="P365" s="41"/>
      <c r="Q365" s="41"/>
      <c r="R365" s="41"/>
      <c r="S365" s="41"/>
      <c r="T365" s="41"/>
      <c r="U365" s="41"/>
    </row>
    <row r="366" spans="1:21">
      <c r="A366" s="41" t="s">
        <v>2376</v>
      </c>
      <c r="B366" s="40">
        <v>42794</v>
      </c>
      <c r="C366" s="41" t="s">
        <v>2377</v>
      </c>
      <c r="D366" s="41">
        <v>1</v>
      </c>
      <c r="E366" s="41" t="s">
        <v>2378</v>
      </c>
      <c r="F366" s="41" t="s">
        <v>1396</v>
      </c>
      <c r="G366" s="19" t="s">
        <v>2379</v>
      </c>
      <c r="H366" s="19" t="s">
        <v>3713</v>
      </c>
      <c r="I366" s="41">
        <v>61.38</v>
      </c>
      <c r="J366" s="50">
        <f t="shared" si="7"/>
        <v>383.625</v>
      </c>
      <c r="K366" s="41"/>
      <c r="L366" s="35" t="s">
        <v>3714</v>
      </c>
      <c r="M366" s="41"/>
      <c r="N366" s="41"/>
      <c r="O366" s="41"/>
      <c r="P366" s="41"/>
      <c r="Q366" s="41"/>
      <c r="R366" s="41"/>
      <c r="S366" s="41"/>
      <c r="T366" s="41"/>
      <c r="U366" s="41"/>
    </row>
    <row r="367" spans="1:21">
      <c r="A367" s="41" t="s">
        <v>2380</v>
      </c>
      <c r="B367" s="40">
        <v>42794</v>
      </c>
      <c r="C367" s="41" t="s">
        <v>2381</v>
      </c>
      <c r="D367" s="41">
        <v>1</v>
      </c>
      <c r="E367" s="41" t="s">
        <v>2382</v>
      </c>
      <c r="F367" s="41" t="s">
        <v>1396</v>
      </c>
      <c r="G367" s="19" t="s">
        <v>2383</v>
      </c>
      <c r="H367" s="19" t="s">
        <v>3815</v>
      </c>
      <c r="I367" s="41">
        <v>265.24</v>
      </c>
      <c r="J367" s="50">
        <f t="shared" si="7"/>
        <v>1657.75</v>
      </c>
      <c r="K367" s="41"/>
      <c r="L367" s="35" t="s">
        <v>3816</v>
      </c>
      <c r="M367" s="41"/>
      <c r="N367" s="41"/>
      <c r="O367" s="41"/>
      <c r="P367" s="41"/>
      <c r="Q367" s="41"/>
      <c r="R367" s="41"/>
      <c r="S367" s="41"/>
      <c r="T367" s="41"/>
      <c r="U367" s="41"/>
    </row>
    <row r="368" spans="1:21">
      <c r="A368" s="41" t="s">
        <v>2384</v>
      </c>
      <c r="B368" s="40">
        <v>42794</v>
      </c>
      <c r="C368" s="41" t="s">
        <v>2385</v>
      </c>
      <c r="D368" s="41">
        <v>1</v>
      </c>
      <c r="E368" s="41" t="s">
        <v>2386</v>
      </c>
      <c r="F368" s="41" t="s">
        <v>1396</v>
      </c>
      <c r="G368" s="19" t="s">
        <v>1859</v>
      </c>
      <c r="H368" s="19" t="s">
        <v>3811</v>
      </c>
      <c r="I368" s="41">
        <v>11.88</v>
      </c>
      <c r="J368" s="50">
        <f t="shared" si="7"/>
        <v>74.25</v>
      </c>
      <c r="K368" s="41"/>
      <c r="L368" s="19" t="s">
        <v>3810</v>
      </c>
      <c r="M368" s="41"/>
      <c r="N368" s="41"/>
      <c r="O368" s="41"/>
      <c r="P368" s="41"/>
      <c r="Q368" s="41"/>
      <c r="R368" s="41"/>
      <c r="S368" s="41"/>
      <c r="T368" s="41"/>
      <c r="U368" s="41"/>
    </row>
    <row r="369" spans="1:21">
      <c r="A369" s="41" t="s">
        <v>2387</v>
      </c>
      <c r="B369" s="40">
        <v>42794</v>
      </c>
      <c r="C369" s="41" t="s">
        <v>2388</v>
      </c>
      <c r="D369" s="41">
        <v>1</v>
      </c>
      <c r="E369" s="41" t="s">
        <v>2389</v>
      </c>
      <c r="F369" s="41" t="s">
        <v>1396</v>
      </c>
      <c r="G369" s="19" t="s">
        <v>2390</v>
      </c>
      <c r="H369" s="19" t="s">
        <v>3770</v>
      </c>
      <c r="I369" s="41">
        <v>32.409999999999997</v>
      </c>
      <c r="J369" s="50">
        <f t="shared" si="7"/>
        <v>202.56249999999997</v>
      </c>
      <c r="K369" s="41"/>
      <c r="L369" s="35" t="s">
        <v>3769</v>
      </c>
      <c r="M369" s="41"/>
      <c r="N369" s="41"/>
      <c r="O369" s="41"/>
      <c r="P369" s="41"/>
      <c r="Q369" s="41"/>
      <c r="R369" s="41"/>
      <c r="S369" s="41"/>
      <c r="T369" s="41"/>
      <c r="U369" s="41"/>
    </row>
    <row r="370" spans="1:21">
      <c r="A370" s="41" t="s">
        <v>2391</v>
      </c>
      <c r="B370" s="40">
        <v>42794</v>
      </c>
      <c r="C370" s="41" t="s">
        <v>2392</v>
      </c>
      <c r="D370" s="41">
        <v>1</v>
      </c>
      <c r="E370" s="41" t="s">
        <v>2393</v>
      </c>
      <c r="F370" s="41" t="s">
        <v>1396</v>
      </c>
      <c r="G370" s="19" t="s">
        <v>318</v>
      </c>
      <c r="H370" s="19" t="s">
        <v>3180</v>
      </c>
      <c r="I370" s="41">
        <v>17.93</v>
      </c>
      <c r="J370" s="50">
        <f t="shared" si="7"/>
        <v>112.0625</v>
      </c>
      <c r="K370" s="41"/>
      <c r="L370" s="35" t="s">
        <v>3687</v>
      </c>
      <c r="M370" s="41"/>
      <c r="N370" s="41"/>
      <c r="O370" s="41"/>
      <c r="P370" s="41"/>
      <c r="Q370" s="41"/>
      <c r="R370" s="41"/>
      <c r="S370" s="41"/>
      <c r="T370" s="41"/>
      <c r="U370" s="41"/>
    </row>
    <row r="371" spans="1:21">
      <c r="A371" s="41" t="s">
        <v>2394</v>
      </c>
      <c r="B371" s="40">
        <v>42794</v>
      </c>
      <c r="C371" s="41" t="s">
        <v>2395</v>
      </c>
      <c r="D371" s="41">
        <v>1</v>
      </c>
      <c r="E371" s="41" t="s">
        <v>2396</v>
      </c>
      <c r="F371" s="41" t="s">
        <v>1396</v>
      </c>
      <c r="G371" s="19" t="s">
        <v>2397</v>
      </c>
      <c r="H371" s="19" t="s">
        <v>3700</v>
      </c>
      <c r="I371" s="41">
        <v>42.09</v>
      </c>
      <c r="J371" s="50">
        <f t="shared" si="7"/>
        <v>263.0625</v>
      </c>
      <c r="K371" s="41"/>
      <c r="L371" s="41" t="s">
        <v>4013</v>
      </c>
      <c r="M371" s="41"/>
      <c r="N371" s="41"/>
      <c r="O371" s="41"/>
      <c r="P371" s="41"/>
      <c r="Q371" s="41"/>
      <c r="R371" s="41"/>
      <c r="S371" s="41"/>
      <c r="T371" s="41"/>
      <c r="U371" s="41"/>
    </row>
    <row r="372" spans="1:21">
      <c r="A372" s="41" t="s">
        <v>2398</v>
      </c>
      <c r="B372" s="40">
        <v>42794</v>
      </c>
      <c r="C372" s="41" t="s">
        <v>2399</v>
      </c>
      <c r="D372" s="41">
        <v>1</v>
      </c>
      <c r="E372" s="41" t="s">
        <v>2400</v>
      </c>
      <c r="F372" s="41" t="s">
        <v>1396</v>
      </c>
      <c r="G372" s="19" t="s">
        <v>2401</v>
      </c>
      <c r="H372" s="19" t="s">
        <v>3821</v>
      </c>
      <c r="I372" s="41">
        <v>6.73</v>
      </c>
      <c r="J372" s="50">
        <f t="shared" si="7"/>
        <v>42.0625</v>
      </c>
      <c r="K372" s="41"/>
      <c r="L372" s="35" t="s">
        <v>3822</v>
      </c>
      <c r="M372" s="41"/>
      <c r="N372" s="41"/>
      <c r="O372" s="41"/>
      <c r="P372" s="41"/>
      <c r="Q372" s="41"/>
      <c r="R372" s="41"/>
      <c r="S372" s="41"/>
      <c r="T372" s="41"/>
      <c r="U372" s="41"/>
    </row>
    <row r="373" spans="1:21">
      <c r="A373" s="41" t="s">
        <v>2402</v>
      </c>
      <c r="B373" s="40">
        <v>42794</v>
      </c>
      <c r="C373" s="41" t="s">
        <v>2403</v>
      </c>
      <c r="D373" s="41">
        <v>1</v>
      </c>
      <c r="E373" s="41" t="s">
        <v>2404</v>
      </c>
      <c r="F373" s="41" t="s">
        <v>1396</v>
      </c>
      <c r="G373" s="19" t="s">
        <v>412</v>
      </c>
      <c r="H373" s="19" t="s">
        <v>3387</v>
      </c>
      <c r="I373" s="41">
        <v>1.59</v>
      </c>
      <c r="J373" s="50">
        <f t="shared" si="7"/>
        <v>9.9375</v>
      </c>
      <c r="K373" s="41"/>
      <c r="L373" s="19" t="s">
        <v>3829</v>
      </c>
      <c r="M373" s="41"/>
      <c r="N373" s="41"/>
      <c r="O373" s="41"/>
      <c r="P373" s="41"/>
      <c r="Q373" s="41"/>
      <c r="R373" s="41"/>
      <c r="S373" s="41"/>
      <c r="T373" s="41"/>
      <c r="U373" s="41"/>
    </row>
    <row r="374" spans="1:21">
      <c r="A374" s="41" t="s">
        <v>2405</v>
      </c>
      <c r="B374" s="40">
        <v>42794</v>
      </c>
      <c r="C374" s="41" t="s">
        <v>2406</v>
      </c>
      <c r="D374" s="41">
        <v>1</v>
      </c>
      <c r="E374" s="41" t="s">
        <v>2407</v>
      </c>
      <c r="F374" s="41" t="s">
        <v>1396</v>
      </c>
      <c r="G374" s="41" t="s">
        <v>789</v>
      </c>
      <c r="H374" s="19" t="s">
        <v>2864</v>
      </c>
      <c r="I374" s="41">
        <v>9.3800000000000008</v>
      </c>
      <c r="J374" s="50">
        <f t="shared" si="7"/>
        <v>58.625000000000007</v>
      </c>
      <c r="K374" s="41"/>
      <c r="L374" s="35" t="s">
        <v>3747</v>
      </c>
      <c r="M374" s="41"/>
      <c r="N374" s="41"/>
      <c r="O374" s="41"/>
      <c r="P374" s="41"/>
      <c r="Q374" s="41"/>
      <c r="R374" s="41"/>
      <c r="S374" s="41"/>
      <c r="T374" s="41"/>
      <c r="U374" s="41"/>
    </row>
    <row r="375" spans="1:21">
      <c r="A375" s="41" t="s">
        <v>2408</v>
      </c>
      <c r="B375" s="40">
        <v>42794</v>
      </c>
      <c r="C375" s="41" t="s">
        <v>2409</v>
      </c>
      <c r="D375" s="41">
        <v>1</v>
      </c>
      <c r="E375" s="41" t="s">
        <v>2410</v>
      </c>
      <c r="F375" s="41" t="s">
        <v>1396</v>
      </c>
      <c r="G375" s="41" t="s">
        <v>789</v>
      </c>
      <c r="H375" s="19" t="s">
        <v>2864</v>
      </c>
      <c r="I375" s="41">
        <v>28.14</v>
      </c>
      <c r="J375" s="50">
        <f t="shared" si="7"/>
        <v>175.875</v>
      </c>
      <c r="K375" s="41"/>
      <c r="L375" s="35" t="s">
        <v>3748</v>
      </c>
      <c r="M375" s="41"/>
      <c r="N375" s="41"/>
      <c r="O375" s="41"/>
      <c r="P375" s="41"/>
      <c r="Q375" s="41"/>
      <c r="R375" s="41"/>
      <c r="S375" s="41"/>
      <c r="T375" s="41"/>
      <c r="U375" s="41"/>
    </row>
    <row r="376" spans="1:21">
      <c r="A376" s="41" t="s">
        <v>2411</v>
      </c>
      <c r="B376" s="40">
        <v>42794</v>
      </c>
      <c r="C376" s="41" t="s">
        <v>2412</v>
      </c>
      <c r="D376" s="41">
        <v>1</v>
      </c>
      <c r="E376" s="41" t="s">
        <v>2413</v>
      </c>
      <c r="F376" s="41" t="s">
        <v>1396</v>
      </c>
      <c r="G376" s="19" t="s">
        <v>734</v>
      </c>
      <c r="H376" s="19" t="s">
        <v>3257</v>
      </c>
      <c r="I376" s="41">
        <v>13.1</v>
      </c>
      <c r="J376" s="50">
        <f t="shared" si="7"/>
        <v>81.875</v>
      </c>
      <c r="K376" s="41"/>
      <c r="L376" s="35" t="s">
        <v>3759</v>
      </c>
      <c r="M376" s="41"/>
      <c r="N376" s="41"/>
      <c r="O376" s="41"/>
      <c r="P376" s="41"/>
      <c r="Q376" s="41"/>
      <c r="R376" s="41"/>
      <c r="S376" s="41"/>
      <c r="T376" s="41"/>
      <c r="U376" s="41"/>
    </row>
    <row r="377" spans="1:21">
      <c r="A377" s="41" t="s">
        <v>2414</v>
      </c>
      <c r="B377" s="40">
        <v>42794</v>
      </c>
      <c r="C377" s="41" t="s">
        <v>2415</v>
      </c>
      <c r="D377" s="41">
        <v>1</v>
      </c>
      <c r="E377" s="41" t="s">
        <v>2416</v>
      </c>
      <c r="F377" s="41" t="s">
        <v>1396</v>
      </c>
      <c r="G377" s="19" t="s">
        <v>2417</v>
      </c>
      <c r="H377" s="19" t="s">
        <v>3805</v>
      </c>
      <c r="I377" s="41">
        <v>17.45</v>
      </c>
      <c r="J377" s="50">
        <f t="shared" si="7"/>
        <v>109.0625</v>
      </c>
      <c r="K377" s="41"/>
      <c r="L377" s="35" t="s">
        <v>3804</v>
      </c>
      <c r="M377" s="41"/>
      <c r="N377" s="41"/>
      <c r="O377" s="41"/>
      <c r="P377" s="41"/>
      <c r="Q377" s="41"/>
      <c r="R377" s="41"/>
      <c r="S377" s="41"/>
      <c r="T377" s="41"/>
      <c r="U377" s="41"/>
    </row>
    <row r="378" spans="1:21">
      <c r="A378" s="41" t="s">
        <v>2418</v>
      </c>
      <c r="B378" s="40">
        <v>42794</v>
      </c>
      <c r="C378" s="41" t="s">
        <v>2419</v>
      </c>
      <c r="D378" s="41">
        <v>1</v>
      </c>
      <c r="E378" s="41" t="s">
        <v>2420</v>
      </c>
      <c r="F378" s="41" t="s">
        <v>1396</v>
      </c>
      <c r="G378" s="41" t="s">
        <v>326</v>
      </c>
      <c r="H378" s="19" t="s">
        <v>3186</v>
      </c>
      <c r="I378" s="41">
        <v>55.86</v>
      </c>
      <c r="J378" s="50">
        <f t="shared" si="7"/>
        <v>349.125</v>
      </c>
      <c r="K378" s="41"/>
      <c r="L378" s="19" t="s">
        <v>3696</v>
      </c>
      <c r="M378" s="41"/>
      <c r="N378" s="41"/>
      <c r="O378" s="41"/>
      <c r="P378" s="41"/>
      <c r="Q378" s="41"/>
      <c r="R378" s="41"/>
      <c r="S378" s="41"/>
      <c r="T378" s="41"/>
      <c r="U378" s="41"/>
    </row>
    <row r="379" spans="1:21">
      <c r="A379" s="41" t="s">
        <v>2421</v>
      </c>
      <c r="B379" s="40">
        <v>42794</v>
      </c>
      <c r="C379" s="41" t="s">
        <v>2422</v>
      </c>
      <c r="D379" s="41">
        <v>1</v>
      </c>
      <c r="E379" s="41" t="s">
        <v>2423</v>
      </c>
      <c r="F379" s="41" t="s">
        <v>1396</v>
      </c>
      <c r="G379" s="19" t="s">
        <v>306</v>
      </c>
      <c r="H379" s="19" t="s">
        <v>2866</v>
      </c>
      <c r="I379" s="41">
        <v>27.56</v>
      </c>
      <c r="J379" s="50">
        <f t="shared" si="7"/>
        <v>172.25</v>
      </c>
      <c r="K379" s="41"/>
      <c r="L379" s="35" t="s">
        <v>3651</v>
      </c>
      <c r="M379" s="41"/>
      <c r="N379" s="41"/>
      <c r="O379" s="41"/>
      <c r="P379" s="41"/>
      <c r="Q379" s="41"/>
      <c r="R379" s="41"/>
      <c r="S379" s="41"/>
      <c r="T379" s="41"/>
      <c r="U379" s="41"/>
    </row>
    <row r="380" spans="1:21">
      <c r="A380" s="41" t="s">
        <v>2424</v>
      </c>
      <c r="B380" s="40">
        <v>42794</v>
      </c>
      <c r="C380" s="41" t="s">
        <v>2425</v>
      </c>
      <c r="D380" s="41">
        <v>1</v>
      </c>
      <c r="E380" s="41" t="s">
        <v>2426</v>
      </c>
      <c r="F380" s="41" t="s">
        <v>1396</v>
      </c>
      <c r="G380" s="19" t="s">
        <v>738</v>
      </c>
      <c r="H380" s="19" t="s">
        <v>3394</v>
      </c>
      <c r="I380" s="41">
        <v>56</v>
      </c>
      <c r="J380" s="50">
        <f t="shared" si="7"/>
        <v>350</v>
      </c>
      <c r="K380" s="41"/>
      <c r="L380" s="19" t="s">
        <v>3831</v>
      </c>
      <c r="M380" s="41"/>
      <c r="N380" s="41"/>
      <c r="O380" s="41"/>
      <c r="P380" s="41"/>
      <c r="Q380" s="41"/>
      <c r="R380" s="41"/>
      <c r="S380" s="41"/>
      <c r="T380" s="41"/>
      <c r="U380" s="41"/>
    </row>
    <row r="381" spans="1:21">
      <c r="A381" s="41" t="s">
        <v>2427</v>
      </c>
      <c r="B381" s="40">
        <v>42794</v>
      </c>
      <c r="C381" s="41" t="s">
        <v>2428</v>
      </c>
      <c r="D381" s="41">
        <v>1</v>
      </c>
      <c r="E381" s="41" t="s">
        <v>2429</v>
      </c>
      <c r="F381" s="41" t="s">
        <v>1396</v>
      </c>
      <c r="G381" s="19" t="s">
        <v>353</v>
      </c>
      <c r="H381" s="19" t="s">
        <v>3247</v>
      </c>
      <c r="I381" s="41">
        <v>23.45</v>
      </c>
      <c r="J381" s="50">
        <f t="shared" si="7"/>
        <v>146.5625</v>
      </c>
      <c r="K381" s="41"/>
      <c r="L381" s="35" t="s">
        <v>3757</v>
      </c>
      <c r="M381" s="41"/>
      <c r="N381" s="41"/>
      <c r="O381" s="41"/>
      <c r="P381" s="41"/>
      <c r="Q381" s="41"/>
      <c r="R381" s="41"/>
      <c r="S381" s="41"/>
      <c r="T381" s="41"/>
      <c r="U381" s="41"/>
    </row>
    <row r="382" spans="1:21" s="1" customFormat="1">
      <c r="A382" s="41" t="s">
        <v>2430</v>
      </c>
      <c r="B382" s="40">
        <v>42794</v>
      </c>
      <c r="C382" s="41" t="s">
        <v>256</v>
      </c>
      <c r="D382" s="41">
        <v>1</v>
      </c>
      <c r="E382" s="41" t="s">
        <v>2431</v>
      </c>
      <c r="F382" s="41" t="s">
        <v>1396</v>
      </c>
      <c r="G382" s="41" t="s">
        <v>441</v>
      </c>
      <c r="H382" s="41" t="s">
        <v>2885</v>
      </c>
      <c r="I382" s="41">
        <v>101.66</v>
      </c>
      <c r="J382" s="50">
        <f t="shared" si="7"/>
        <v>635.375</v>
      </c>
      <c r="K382" s="41"/>
      <c r="L382" s="35" t="s">
        <v>3887</v>
      </c>
      <c r="M382" s="41"/>
      <c r="N382" s="41"/>
      <c r="O382" s="41"/>
      <c r="P382" s="41"/>
      <c r="Q382" s="41"/>
      <c r="R382" s="41"/>
      <c r="S382" s="41"/>
      <c r="T382" s="41"/>
      <c r="U382" s="41"/>
    </row>
    <row r="383" spans="1:21" s="1" customFormat="1">
      <c r="A383" s="41" t="s">
        <v>2430</v>
      </c>
      <c r="B383" s="40">
        <v>42794</v>
      </c>
      <c r="C383" s="41" t="s">
        <v>256</v>
      </c>
      <c r="D383" s="41">
        <v>1</v>
      </c>
      <c r="E383" s="41" t="s">
        <v>2431</v>
      </c>
      <c r="F383" s="41" t="s">
        <v>1396</v>
      </c>
      <c r="G383" s="41" t="s">
        <v>2886</v>
      </c>
      <c r="H383" s="41" t="s">
        <v>2887</v>
      </c>
      <c r="I383" s="41">
        <f>28.41+26.74</f>
        <v>55.15</v>
      </c>
      <c r="J383" s="50">
        <f t="shared" si="7"/>
        <v>344.6875</v>
      </c>
      <c r="K383" s="41"/>
      <c r="L383" s="19" t="s">
        <v>3916</v>
      </c>
      <c r="M383" s="19" t="s">
        <v>3917</v>
      </c>
      <c r="N383" s="41"/>
      <c r="O383" s="41"/>
      <c r="P383" s="41"/>
      <c r="Q383" s="41"/>
      <c r="R383" s="41"/>
      <c r="S383" s="41"/>
      <c r="T383" s="41"/>
      <c r="U383" s="41"/>
    </row>
    <row r="384" spans="1:21" s="1" customFormat="1">
      <c r="A384" s="41" t="s">
        <v>2430</v>
      </c>
      <c r="B384" s="40">
        <v>42794</v>
      </c>
      <c r="C384" s="41" t="s">
        <v>256</v>
      </c>
      <c r="D384" s="41">
        <v>1</v>
      </c>
      <c r="E384" s="41" t="s">
        <v>2431</v>
      </c>
      <c r="F384" s="41" t="s">
        <v>1396</v>
      </c>
      <c r="G384" s="41" t="s">
        <v>1507</v>
      </c>
      <c r="H384" s="41" t="s">
        <v>1508</v>
      </c>
      <c r="I384" s="41">
        <v>28.45</v>
      </c>
      <c r="J384" s="50">
        <f t="shared" si="7"/>
        <v>177.8125</v>
      </c>
      <c r="K384" s="41"/>
      <c r="L384" s="35" t="s">
        <v>3921</v>
      </c>
      <c r="M384" s="41"/>
      <c r="N384" s="41"/>
      <c r="O384" s="41"/>
      <c r="P384" s="41"/>
      <c r="Q384" s="41"/>
      <c r="R384" s="41"/>
      <c r="S384" s="41"/>
      <c r="T384" s="41"/>
      <c r="U384" s="41"/>
    </row>
    <row r="385" spans="1:21" s="1" customFormat="1">
      <c r="A385" s="41" t="s">
        <v>2430</v>
      </c>
      <c r="B385" s="40">
        <v>42794</v>
      </c>
      <c r="C385" s="41" t="s">
        <v>256</v>
      </c>
      <c r="D385" s="41">
        <v>1</v>
      </c>
      <c r="E385" s="41" t="s">
        <v>2431</v>
      </c>
      <c r="F385" s="41" t="s">
        <v>1396</v>
      </c>
      <c r="G385" s="19" t="s">
        <v>2888</v>
      </c>
      <c r="H385" s="19" t="s">
        <v>3911</v>
      </c>
      <c r="I385" s="41">
        <f>27.2+27.2</f>
        <v>54.4</v>
      </c>
      <c r="J385" s="50">
        <f t="shared" si="7"/>
        <v>340</v>
      </c>
      <c r="K385" s="41"/>
      <c r="L385" s="19" t="s">
        <v>3912</v>
      </c>
      <c r="M385" s="35" t="s">
        <v>3913</v>
      </c>
      <c r="N385" s="41"/>
      <c r="O385" s="41"/>
      <c r="P385" s="41"/>
      <c r="Q385" s="41"/>
      <c r="R385" s="41"/>
      <c r="S385" s="41"/>
      <c r="T385" s="41"/>
      <c r="U385" s="41"/>
    </row>
    <row r="386" spans="1:21" s="1" customFormat="1">
      <c r="A386" s="41" t="s">
        <v>2430</v>
      </c>
      <c r="B386" s="40">
        <v>42794</v>
      </c>
      <c r="C386" s="41" t="s">
        <v>256</v>
      </c>
      <c r="D386" s="41">
        <v>1</v>
      </c>
      <c r="E386" s="41" t="s">
        <v>2431</v>
      </c>
      <c r="F386" s="41" t="s">
        <v>1396</v>
      </c>
      <c r="G386" s="41" t="s">
        <v>1509</v>
      </c>
      <c r="H386" s="41" t="s">
        <v>1513</v>
      </c>
      <c r="I386" s="41">
        <v>492.84</v>
      </c>
      <c r="J386" s="50">
        <f t="shared" si="7"/>
        <v>3080.25</v>
      </c>
      <c r="K386" s="41"/>
      <c r="L386" s="35" t="s">
        <v>3907</v>
      </c>
      <c r="M386" s="41"/>
      <c r="N386" s="41"/>
      <c r="O386" s="41"/>
      <c r="P386" s="41"/>
      <c r="Q386" s="41"/>
      <c r="R386" s="41"/>
      <c r="S386" s="41"/>
      <c r="T386" s="41"/>
      <c r="U386" s="41"/>
    </row>
    <row r="387" spans="1:21">
      <c r="A387" s="41" t="s">
        <v>2433</v>
      </c>
      <c r="B387" s="40">
        <v>42794</v>
      </c>
      <c r="C387" s="41" t="s">
        <v>2434</v>
      </c>
      <c r="D387" s="41">
        <v>1</v>
      </c>
      <c r="E387" s="41" t="s">
        <v>2435</v>
      </c>
      <c r="F387" s="41" t="s">
        <v>1396</v>
      </c>
      <c r="G387" s="19" t="s">
        <v>3792</v>
      </c>
      <c r="H387" s="19" t="s">
        <v>3793</v>
      </c>
      <c r="I387" s="41">
        <v>96.55</v>
      </c>
      <c r="J387" s="50">
        <f t="shared" si="7"/>
        <v>603.4375</v>
      </c>
      <c r="K387" s="41"/>
      <c r="L387" s="19" t="s">
        <v>3791</v>
      </c>
      <c r="M387" s="41"/>
      <c r="N387" s="41"/>
      <c r="O387" s="41"/>
      <c r="P387" s="41"/>
      <c r="Q387" s="41"/>
      <c r="R387" s="41"/>
      <c r="S387" s="41"/>
      <c r="T387" s="41"/>
      <c r="U387" s="41"/>
    </row>
    <row r="388" spans="1:21">
      <c r="A388" s="41" t="s">
        <v>2436</v>
      </c>
      <c r="B388" s="40">
        <v>42794</v>
      </c>
      <c r="C388" s="41" t="s">
        <v>2437</v>
      </c>
      <c r="D388" s="41">
        <v>1</v>
      </c>
      <c r="E388" s="41" t="s">
        <v>2438</v>
      </c>
      <c r="F388" s="41" t="s">
        <v>1396</v>
      </c>
      <c r="G388" s="41" t="s">
        <v>836</v>
      </c>
      <c r="H388" s="19" t="s">
        <v>3187</v>
      </c>
      <c r="I388" s="41">
        <v>5.24</v>
      </c>
      <c r="J388" s="50">
        <f t="shared" si="7"/>
        <v>32.75</v>
      </c>
      <c r="K388" s="41"/>
      <c r="L388" s="35" t="s">
        <v>3707</v>
      </c>
      <c r="M388" s="41"/>
      <c r="N388" s="41"/>
      <c r="O388" s="41"/>
      <c r="P388" s="41"/>
      <c r="Q388" s="41"/>
      <c r="R388" s="41"/>
      <c r="S388" s="41"/>
      <c r="T388" s="41"/>
      <c r="U388" s="41"/>
    </row>
    <row r="389" spans="1:21">
      <c r="A389" s="41" t="s">
        <v>2436</v>
      </c>
      <c r="B389" s="40">
        <v>42794</v>
      </c>
      <c r="C389" s="41" t="s">
        <v>2437</v>
      </c>
      <c r="D389" s="41">
        <v>1</v>
      </c>
      <c r="E389" s="41" t="s">
        <v>2438</v>
      </c>
      <c r="F389" s="41" t="s">
        <v>1396</v>
      </c>
      <c r="G389" s="41" t="s">
        <v>789</v>
      </c>
      <c r="H389" s="19" t="s">
        <v>2864</v>
      </c>
      <c r="I389" s="41">
        <v>9.3800000000000008</v>
      </c>
      <c r="J389" s="50">
        <f t="shared" si="7"/>
        <v>58.625000000000007</v>
      </c>
      <c r="K389" s="41"/>
      <c r="L389" s="35" t="s">
        <v>3749</v>
      </c>
      <c r="M389" s="41"/>
      <c r="N389" s="41"/>
      <c r="O389" s="41"/>
      <c r="P389" s="41"/>
      <c r="Q389" s="41"/>
      <c r="R389" s="41"/>
      <c r="S389" s="41"/>
      <c r="T389" s="41"/>
      <c r="U389" s="41"/>
    </row>
    <row r="390" spans="1:21">
      <c r="A390" s="41" t="s">
        <v>2436</v>
      </c>
      <c r="B390" s="40">
        <v>42794</v>
      </c>
      <c r="C390" s="41" t="s">
        <v>2437</v>
      </c>
      <c r="D390" s="41">
        <v>1</v>
      </c>
      <c r="E390" s="41" t="s">
        <v>2438</v>
      </c>
      <c r="F390" s="41" t="s">
        <v>1396</v>
      </c>
      <c r="G390" s="19" t="s">
        <v>2439</v>
      </c>
      <c r="H390" s="19" t="s">
        <v>3765</v>
      </c>
      <c r="I390" s="41">
        <v>2.62</v>
      </c>
      <c r="J390" s="50">
        <f t="shared" si="7"/>
        <v>16.375</v>
      </c>
      <c r="K390" s="41"/>
      <c r="L390" s="19" t="s">
        <v>3766</v>
      </c>
      <c r="M390" s="41"/>
      <c r="N390" s="41"/>
      <c r="O390" s="41"/>
      <c r="P390" s="41"/>
      <c r="Q390" s="41"/>
      <c r="R390" s="41"/>
      <c r="S390" s="41"/>
      <c r="T390" s="41"/>
      <c r="U390" s="41"/>
    </row>
    <row r="391" spans="1:21">
      <c r="A391" s="41" t="s">
        <v>2436</v>
      </c>
      <c r="B391" s="40">
        <v>42794</v>
      </c>
      <c r="C391" s="41" t="s">
        <v>2437</v>
      </c>
      <c r="D391" s="41">
        <v>1</v>
      </c>
      <c r="E391" s="41" t="s">
        <v>2438</v>
      </c>
      <c r="F391" s="41" t="s">
        <v>1396</v>
      </c>
      <c r="G391" s="19" t="s">
        <v>2439</v>
      </c>
      <c r="H391" s="19" t="s">
        <v>3765</v>
      </c>
      <c r="I391" s="41">
        <v>4.55</v>
      </c>
      <c r="J391" s="50">
        <f t="shared" si="7"/>
        <v>28.4375</v>
      </c>
      <c r="K391" s="41"/>
      <c r="L391" s="35" t="s">
        <v>3767</v>
      </c>
      <c r="M391" s="41"/>
      <c r="N391" s="41"/>
      <c r="O391" s="41"/>
      <c r="P391" s="41"/>
      <c r="Q391" s="41"/>
      <c r="R391" s="41"/>
      <c r="S391" s="41"/>
      <c r="T391" s="41"/>
      <c r="U391" s="41"/>
    </row>
    <row r="392" spans="1:21">
      <c r="A392" s="41" t="s">
        <v>2436</v>
      </c>
      <c r="B392" s="40">
        <v>42794</v>
      </c>
      <c r="C392" s="41" t="s">
        <v>2437</v>
      </c>
      <c r="D392" s="41">
        <v>1</v>
      </c>
      <c r="E392" s="41" t="s">
        <v>2438</v>
      </c>
      <c r="F392" s="41" t="s">
        <v>1396</v>
      </c>
      <c r="G392" s="19" t="s">
        <v>2439</v>
      </c>
      <c r="H392" s="19" t="s">
        <v>3765</v>
      </c>
      <c r="I392" s="41">
        <v>5.65</v>
      </c>
      <c r="J392" s="50">
        <f t="shared" ref="J392:J455" si="8">+I392/0.16</f>
        <v>35.3125</v>
      </c>
      <c r="K392" s="41"/>
      <c r="L392" s="35" t="s">
        <v>3768</v>
      </c>
      <c r="M392" s="41"/>
      <c r="N392" s="41"/>
      <c r="O392" s="41"/>
      <c r="P392" s="41"/>
      <c r="Q392" s="41"/>
      <c r="R392" s="41"/>
      <c r="S392" s="41"/>
      <c r="T392" s="41"/>
      <c r="U392" s="41"/>
    </row>
    <row r="393" spans="1:21">
      <c r="A393" s="41" t="s">
        <v>2436</v>
      </c>
      <c r="B393" s="40">
        <v>42794</v>
      </c>
      <c r="C393" s="41" t="s">
        <v>2437</v>
      </c>
      <c r="D393" s="41">
        <v>1</v>
      </c>
      <c r="E393" s="41" t="s">
        <v>2438</v>
      </c>
      <c r="F393" s="41" t="s">
        <v>1396</v>
      </c>
      <c r="G393" s="19" t="s">
        <v>897</v>
      </c>
      <c r="H393" s="19" t="s">
        <v>3320</v>
      </c>
      <c r="I393" s="41">
        <v>136.55000000000001</v>
      </c>
      <c r="J393" s="50">
        <f t="shared" si="8"/>
        <v>853.4375</v>
      </c>
      <c r="K393" s="41"/>
      <c r="L393" s="35" t="s">
        <v>3794</v>
      </c>
      <c r="M393" s="41"/>
      <c r="N393" s="41"/>
      <c r="O393" s="41"/>
      <c r="P393" s="41"/>
      <c r="Q393" s="41"/>
      <c r="R393" s="41"/>
      <c r="S393" s="41"/>
      <c r="T393" s="41"/>
      <c r="U393" s="41"/>
    </row>
    <row r="394" spans="1:21">
      <c r="A394" s="41" t="s">
        <v>2436</v>
      </c>
      <c r="B394" s="40">
        <v>42794</v>
      </c>
      <c r="C394" s="41" t="s">
        <v>2437</v>
      </c>
      <c r="D394" s="41">
        <v>1</v>
      </c>
      <c r="E394" s="41" t="s">
        <v>2438</v>
      </c>
      <c r="F394" s="41" t="s">
        <v>1396</v>
      </c>
      <c r="G394" s="41" t="str">
        <f t="shared" ref="G394" si="9">+H394</f>
        <v>RCO0708136F7</v>
      </c>
      <c r="H394" s="41" t="s">
        <v>810</v>
      </c>
      <c r="I394" s="41">
        <v>36.82</v>
      </c>
      <c r="J394" s="50">
        <f t="shared" si="8"/>
        <v>230.125</v>
      </c>
      <c r="K394" s="41"/>
      <c r="L394" s="19" t="s">
        <v>3922</v>
      </c>
      <c r="M394" s="41"/>
      <c r="N394" s="41"/>
      <c r="O394" s="41"/>
      <c r="P394" s="41"/>
      <c r="Q394" s="41"/>
      <c r="R394" s="41"/>
      <c r="S394" s="41"/>
      <c r="T394" s="41"/>
      <c r="U394" s="41"/>
    </row>
    <row r="395" spans="1:21">
      <c r="A395" s="41" t="s">
        <v>2440</v>
      </c>
      <c r="B395" s="40">
        <v>42794</v>
      </c>
      <c r="C395" s="41" t="s">
        <v>2441</v>
      </c>
      <c r="D395" s="41">
        <v>1</v>
      </c>
      <c r="E395" s="41" t="s">
        <v>2442</v>
      </c>
      <c r="F395" s="41" t="s">
        <v>1396</v>
      </c>
      <c r="G395" s="41" t="s">
        <v>845</v>
      </c>
      <c r="H395" s="19" t="s">
        <v>2865</v>
      </c>
      <c r="I395" s="41">
        <v>49.11</v>
      </c>
      <c r="J395" s="50">
        <f t="shared" si="8"/>
        <v>306.9375</v>
      </c>
      <c r="K395" s="41"/>
      <c r="L395" s="19" t="s">
        <v>3643</v>
      </c>
      <c r="M395" s="41"/>
      <c r="N395" s="41"/>
      <c r="O395" s="41"/>
      <c r="P395" s="41"/>
      <c r="Q395" s="41"/>
      <c r="R395" s="41"/>
      <c r="S395" s="41"/>
      <c r="T395" s="41"/>
      <c r="U395" s="41"/>
    </row>
    <row r="396" spans="1:21">
      <c r="A396" s="41" t="s">
        <v>2440</v>
      </c>
      <c r="B396" s="40">
        <v>42794</v>
      </c>
      <c r="C396" s="41" t="s">
        <v>2441</v>
      </c>
      <c r="D396" s="41">
        <v>1</v>
      </c>
      <c r="E396" s="41" t="s">
        <v>2442</v>
      </c>
      <c r="F396" s="41" t="s">
        <v>1396</v>
      </c>
      <c r="G396" s="41" t="s">
        <v>441</v>
      </c>
      <c r="H396" s="19" t="s">
        <v>2862</v>
      </c>
      <c r="I396" s="41">
        <v>8.2799999999999994</v>
      </c>
      <c r="J396" s="50">
        <f t="shared" si="8"/>
        <v>51.749999999999993</v>
      </c>
      <c r="K396" s="41"/>
      <c r="L396" s="35" t="s">
        <v>3673</v>
      </c>
      <c r="M396" s="41"/>
      <c r="N396" s="41"/>
      <c r="O396" s="41"/>
      <c r="P396" s="41"/>
      <c r="Q396" s="41"/>
      <c r="R396" s="41"/>
      <c r="S396" s="41"/>
      <c r="T396" s="41"/>
      <c r="U396" s="41"/>
    </row>
    <row r="397" spans="1:21">
      <c r="A397" s="41" t="s">
        <v>2443</v>
      </c>
      <c r="B397" s="40">
        <v>42794</v>
      </c>
      <c r="C397" s="41" t="s">
        <v>2444</v>
      </c>
      <c r="D397" s="41">
        <v>1</v>
      </c>
      <c r="E397" s="41" t="s">
        <v>2445</v>
      </c>
      <c r="F397" s="41" t="s">
        <v>1396</v>
      </c>
      <c r="G397" s="19" t="s">
        <v>2446</v>
      </c>
      <c r="H397" s="19" t="s">
        <v>3703</v>
      </c>
      <c r="I397" s="41">
        <v>18.62</v>
      </c>
      <c r="J397" s="50">
        <f t="shared" si="8"/>
        <v>116.375</v>
      </c>
      <c r="K397" s="41"/>
      <c r="L397" s="35" t="s">
        <v>3690</v>
      </c>
      <c r="M397" s="41"/>
      <c r="N397" s="41"/>
      <c r="O397" s="41"/>
      <c r="P397" s="41"/>
      <c r="Q397" s="41"/>
      <c r="R397" s="41"/>
      <c r="S397" s="41"/>
      <c r="T397" s="41"/>
      <c r="U397" s="41"/>
    </row>
    <row r="398" spans="1:21">
      <c r="A398" s="41" t="s">
        <v>2443</v>
      </c>
      <c r="B398" s="40">
        <v>42794</v>
      </c>
      <c r="C398" s="41" t="s">
        <v>2444</v>
      </c>
      <c r="D398" s="41">
        <v>1</v>
      </c>
      <c r="E398" s="41" t="s">
        <v>2445</v>
      </c>
      <c r="F398" s="41" t="s">
        <v>1396</v>
      </c>
      <c r="G398" s="19" t="s">
        <v>2447</v>
      </c>
      <c r="H398" s="19" t="s">
        <v>3712</v>
      </c>
      <c r="I398" s="41">
        <v>16.829999999999998</v>
      </c>
      <c r="J398" s="50">
        <f t="shared" si="8"/>
        <v>105.18749999999999</v>
      </c>
      <c r="K398" s="41"/>
      <c r="L398" s="35" t="s">
        <v>3711</v>
      </c>
      <c r="M398" s="41"/>
      <c r="N398" s="41"/>
      <c r="O398" s="41"/>
      <c r="P398" s="41"/>
      <c r="Q398" s="41"/>
      <c r="R398" s="41"/>
      <c r="S398" s="41"/>
      <c r="T398" s="41"/>
      <c r="U398" s="41"/>
    </row>
    <row r="399" spans="1:21">
      <c r="A399" s="41" t="s">
        <v>2443</v>
      </c>
      <c r="B399" s="40">
        <v>42794</v>
      </c>
      <c r="C399" s="41" t="s">
        <v>2444</v>
      </c>
      <c r="D399" s="41">
        <v>1</v>
      </c>
      <c r="E399" s="41" t="s">
        <v>2445</v>
      </c>
      <c r="F399" s="41" t="s">
        <v>1396</v>
      </c>
      <c r="G399" s="41" t="s">
        <v>789</v>
      </c>
      <c r="H399" s="19" t="s">
        <v>2864</v>
      </c>
      <c r="I399" s="41">
        <v>1.93</v>
      </c>
      <c r="J399" s="50">
        <f t="shared" si="8"/>
        <v>12.0625</v>
      </c>
      <c r="K399" s="41"/>
      <c r="L399" s="19" t="s">
        <v>3751</v>
      </c>
      <c r="M399" s="41"/>
      <c r="N399" s="41"/>
      <c r="O399" s="41"/>
      <c r="P399" s="41"/>
      <c r="Q399" s="41"/>
      <c r="R399" s="41"/>
      <c r="S399" s="41"/>
      <c r="T399" s="41"/>
      <c r="U399" s="41"/>
    </row>
    <row r="400" spans="1:21">
      <c r="A400" s="41" t="s">
        <v>2443</v>
      </c>
      <c r="B400" s="40">
        <v>42794</v>
      </c>
      <c r="C400" s="41" t="s">
        <v>2444</v>
      </c>
      <c r="D400" s="41">
        <v>1</v>
      </c>
      <c r="E400" s="41" t="s">
        <v>2445</v>
      </c>
      <c r="F400" s="41" t="s">
        <v>1396</v>
      </c>
      <c r="G400" s="41" t="s">
        <v>789</v>
      </c>
      <c r="H400" s="19" t="s">
        <v>2864</v>
      </c>
      <c r="I400" s="41">
        <v>11.72</v>
      </c>
      <c r="J400" s="50">
        <f t="shared" si="8"/>
        <v>73.25</v>
      </c>
      <c r="K400" s="41"/>
      <c r="L400" s="19" t="s">
        <v>3750</v>
      </c>
      <c r="M400" s="41"/>
      <c r="N400" s="41"/>
      <c r="O400" s="41"/>
      <c r="P400" s="41"/>
      <c r="Q400" s="41"/>
      <c r="R400" s="41"/>
      <c r="S400" s="41"/>
      <c r="T400" s="41"/>
      <c r="U400" s="41"/>
    </row>
    <row r="401" spans="1:21">
      <c r="A401" s="41" t="s">
        <v>2443</v>
      </c>
      <c r="B401" s="40">
        <v>42794</v>
      </c>
      <c r="C401" s="41" t="s">
        <v>2444</v>
      </c>
      <c r="D401" s="41">
        <v>1</v>
      </c>
      <c r="E401" s="41" t="s">
        <v>2445</v>
      </c>
      <c r="F401" s="41" t="s">
        <v>1396</v>
      </c>
      <c r="G401" s="19" t="s">
        <v>2448</v>
      </c>
      <c r="H401" s="19" t="s">
        <v>3774</v>
      </c>
      <c r="I401" s="41">
        <v>19.03</v>
      </c>
      <c r="J401" s="50">
        <f t="shared" si="8"/>
        <v>118.9375</v>
      </c>
      <c r="K401" s="41"/>
      <c r="L401" s="35" t="s">
        <v>3773</v>
      </c>
      <c r="M401" s="41"/>
      <c r="N401" s="41"/>
      <c r="O401" s="41"/>
      <c r="P401" s="41"/>
      <c r="Q401" s="41"/>
      <c r="R401" s="41"/>
      <c r="S401" s="41"/>
      <c r="T401" s="41"/>
      <c r="U401" s="41"/>
    </row>
    <row r="402" spans="1:21">
      <c r="A402" s="41" t="s">
        <v>2443</v>
      </c>
      <c r="B402" s="40">
        <v>42794</v>
      </c>
      <c r="C402" s="41" t="s">
        <v>2444</v>
      </c>
      <c r="D402" s="41">
        <v>1</v>
      </c>
      <c r="E402" s="41" t="s">
        <v>2445</v>
      </c>
      <c r="F402" s="41" t="s">
        <v>1396</v>
      </c>
      <c r="G402" s="19" t="s">
        <v>909</v>
      </c>
      <c r="H402" s="19" t="s">
        <v>3307</v>
      </c>
      <c r="I402" s="41">
        <v>8.14</v>
      </c>
      <c r="J402" s="50">
        <f t="shared" si="8"/>
        <v>50.875</v>
      </c>
      <c r="K402" s="41"/>
      <c r="L402" s="35" t="s">
        <v>3784</v>
      </c>
      <c r="M402" s="41"/>
      <c r="N402" s="41"/>
      <c r="O402" s="41"/>
      <c r="P402" s="41"/>
      <c r="Q402" s="41"/>
      <c r="R402" s="41"/>
      <c r="S402" s="41"/>
      <c r="T402" s="41"/>
      <c r="U402" s="41"/>
    </row>
    <row r="403" spans="1:21">
      <c r="A403" s="41" t="s">
        <v>2443</v>
      </c>
      <c r="B403" s="40">
        <v>42794</v>
      </c>
      <c r="C403" s="41" t="s">
        <v>2444</v>
      </c>
      <c r="D403" s="41">
        <v>1</v>
      </c>
      <c r="E403" s="41" t="s">
        <v>2445</v>
      </c>
      <c r="F403" s="41" t="s">
        <v>1396</v>
      </c>
      <c r="G403" s="19" t="s">
        <v>897</v>
      </c>
      <c r="H403" s="19" t="s">
        <v>3320</v>
      </c>
      <c r="I403" s="41">
        <v>126.9</v>
      </c>
      <c r="J403" s="50">
        <f t="shared" si="8"/>
        <v>793.125</v>
      </c>
      <c r="K403" s="41"/>
      <c r="L403" s="35" t="s">
        <v>3795</v>
      </c>
      <c r="M403" s="41"/>
      <c r="N403" s="41"/>
      <c r="O403" s="41"/>
      <c r="P403" s="41"/>
      <c r="Q403" s="41"/>
      <c r="R403" s="41"/>
      <c r="S403" s="41"/>
      <c r="T403" s="41"/>
      <c r="U403" s="41"/>
    </row>
    <row r="404" spans="1:21">
      <c r="A404" s="41" t="s">
        <v>2449</v>
      </c>
      <c r="B404" s="40">
        <v>42794</v>
      </c>
      <c r="C404" s="41" t="s">
        <v>2450</v>
      </c>
      <c r="D404" s="41">
        <v>1</v>
      </c>
      <c r="E404" s="41" t="s">
        <v>2451</v>
      </c>
      <c r="F404" s="41" t="s">
        <v>1396</v>
      </c>
      <c r="G404" s="41" t="s">
        <v>441</v>
      </c>
      <c r="H404" s="19" t="s">
        <v>2862</v>
      </c>
      <c r="I404" s="41">
        <v>55.86</v>
      </c>
      <c r="J404" s="50">
        <f t="shared" si="8"/>
        <v>349.125</v>
      </c>
      <c r="K404" s="41"/>
      <c r="L404" s="19" t="s">
        <v>3674</v>
      </c>
      <c r="M404" s="41"/>
      <c r="N404" s="41"/>
      <c r="O404" s="41"/>
      <c r="P404" s="41"/>
      <c r="Q404" s="41"/>
      <c r="R404" s="41"/>
      <c r="S404" s="41"/>
      <c r="T404" s="41"/>
      <c r="U404" s="41"/>
    </row>
    <row r="405" spans="1:21">
      <c r="A405" s="41" t="s">
        <v>2449</v>
      </c>
      <c r="B405" s="40">
        <v>42794</v>
      </c>
      <c r="C405" s="41" t="s">
        <v>2450</v>
      </c>
      <c r="D405" s="41">
        <v>1</v>
      </c>
      <c r="E405" s="41" t="s">
        <v>2451</v>
      </c>
      <c r="F405" s="41" t="s">
        <v>1396</v>
      </c>
      <c r="G405" s="41" t="s">
        <v>441</v>
      </c>
      <c r="H405" s="19" t="s">
        <v>2862</v>
      </c>
      <c r="I405" s="41">
        <v>55.86</v>
      </c>
      <c r="J405" s="50">
        <f t="shared" si="8"/>
        <v>349.125</v>
      </c>
      <c r="K405" s="41"/>
      <c r="L405" s="35" t="s">
        <v>3675</v>
      </c>
      <c r="M405" s="41"/>
      <c r="N405" s="41"/>
      <c r="O405" s="41"/>
      <c r="P405" s="41"/>
      <c r="Q405" s="41"/>
      <c r="R405" s="41"/>
      <c r="S405" s="41"/>
      <c r="T405" s="41"/>
      <c r="U405" s="41"/>
    </row>
    <row r="406" spans="1:21">
      <c r="A406" s="41" t="s">
        <v>2449</v>
      </c>
      <c r="B406" s="40">
        <v>42794</v>
      </c>
      <c r="C406" s="41" t="s">
        <v>2450</v>
      </c>
      <c r="D406" s="41">
        <v>1</v>
      </c>
      <c r="E406" s="41" t="s">
        <v>2451</v>
      </c>
      <c r="F406" s="41" t="s">
        <v>1396</v>
      </c>
      <c r="G406" s="41" t="s">
        <v>789</v>
      </c>
      <c r="H406" s="19" t="s">
        <v>2864</v>
      </c>
      <c r="I406" s="41">
        <v>10.210000000000001</v>
      </c>
      <c r="J406" s="50">
        <f t="shared" si="8"/>
        <v>63.812500000000007</v>
      </c>
      <c r="K406" s="41"/>
      <c r="L406" s="19" t="s">
        <v>3752</v>
      </c>
      <c r="M406" s="41"/>
      <c r="N406" s="41"/>
      <c r="O406" s="41"/>
      <c r="P406" s="41"/>
      <c r="Q406" s="41"/>
      <c r="R406" s="41"/>
      <c r="S406" s="41"/>
      <c r="T406" s="41"/>
      <c r="U406" s="41"/>
    </row>
    <row r="407" spans="1:21">
      <c r="A407" s="41" t="s">
        <v>2449</v>
      </c>
      <c r="B407" s="40">
        <v>42794</v>
      </c>
      <c r="C407" s="41" t="s">
        <v>2450</v>
      </c>
      <c r="D407" s="41">
        <v>1</v>
      </c>
      <c r="E407" s="41" t="s">
        <v>2451</v>
      </c>
      <c r="F407" s="41" t="s">
        <v>1396</v>
      </c>
      <c r="G407" s="41" t="s">
        <v>789</v>
      </c>
      <c r="H407" s="19" t="s">
        <v>2864</v>
      </c>
      <c r="I407" s="41">
        <v>49.39</v>
      </c>
      <c r="J407" s="50">
        <f t="shared" si="8"/>
        <v>308.6875</v>
      </c>
      <c r="K407" s="41"/>
      <c r="L407" s="35" t="s">
        <v>3753</v>
      </c>
      <c r="M407" s="41"/>
      <c r="N407" s="41"/>
      <c r="O407" s="41"/>
      <c r="P407" s="41"/>
      <c r="Q407" s="41"/>
      <c r="R407" s="41"/>
      <c r="S407" s="41"/>
      <c r="T407" s="41"/>
      <c r="U407" s="41"/>
    </row>
    <row r="408" spans="1:21">
      <c r="A408" s="41" t="s">
        <v>2449</v>
      </c>
      <c r="B408" s="40">
        <v>42794</v>
      </c>
      <c r="C408" s="41" t="s">
        <v>2450</v>
      </c>
      <c r="D408" s="41">
        <v>1</v>
      </c>
      <c r="E408" s="41" t="s">
        <v>2451</v>
      </c>
      <c r="F408" s="41" t="s">
        <v>1396</v>
      </c>
      <c r="G408" s="19" t="s">
        <v>1804</v>
      </c>
      <c r="H408" s="19" t="s">
        <v>3825</v>
      </c>
      <c r="I408" s="41">
        <v>49.38</v>
      </c>
      <c r="J408" s="50">
        <f t="shared" si="8"/>
        <v>308.625</v>
      </c>
      <c r="K408" s="41"/>
      <c r="L408" s="35" t="s">
        <v>3824</v>
      </c>
      <c r="M408" s="41"/>
      <c r="N408" s="41"/>
      <c r="O408" s="41"/>
      <c r="P408" s="41"/>
      <c r="Q408" s="41"/>
      <c r="R408" s="41"/>
      <c r="S408" s="41"/>
      <c r="T408" s="41"/>
      <c r="U408" s="41"/>
    </row>
    <row r="409" spans="1:21">
      <c r="A409" s="41" t="s">
        <v>2452</v>
      </c>
      <c r="B409" s="40">
        <v>42794</v>
      </c>
      <c r="C409" s="41" t="s">
        <v>2453</v>
      </c>
      <c r="D409" s="41">
        <v>1</v>
      </c>
      <c r="E409" s="41" t="s">
        <v>2454</v>
      </c>
      <c r="F409" s="41" t="s">
        <v>1396</v>
      </c>
      <c r="G409" s="41" t="s">
        <v>441</v>
      </c>
      <c r="H409" s="19" t="s">
        <v>2862</v>
      </c>
      <c r="I409" s="41">
        <v>43.31</v>
      </c>
      <c r="J409" s="50">
        <f t="shared" si="8"/>
        <v>270.6875</v>
      </c>
      <c r="K409" s="41"/>
      <c r="L409" s="19" t="s">
        <v>3677</v>
      </c>
      <c r="M409" s="41"/>
      <c r="N409" s="41"/>
      <c r="O409" s="41"/>
      <c r="P409" s="41"/>
      <c r="Q409" s="41"/>
      <c r="R409" s="41"/>
      <c r="S409" s="41"/>
      <c r="T409" s="41"/>
      <c r="U409" s="41"/>
    </row>
    <row r="410" spans="1:21">
      <c r="A410" s="41" t="s">
        <v>2452</v>
      </c>
      <c r="B410" s="40">
        <v>42794</v>
      </c>
      <c r="C410" s="41" t="s">
        <v>2453</v>
      </c>
      <c r="D410" s="41">
        <v>1</v>
      </c>
      <c r="E410" s="41" t="s">
        <v>2454</v>
      </c>
      <c r="F410" s="41" t="s">
        <v>1396</v>
      </c>
      <c r="G410" s="41" t="s">
        <v>789</v>
      </c>
      <c r="H410" s="19" t="s">
        <v>2864</v>
      </c>
      <c r="I410" s="41">
        <v>29.8</v>
      </c>
      <c r="J410" s="50">
        <f t="shared" si="8"/>
        <v>186.25</v>
      </c>
      <c r="K410" s="41"/>
      <c r="L410" s="19" t="s">
        <v>4014</v>
      </c>
      <c r="M410" s="41"/>
      <c r="N410" s="41"/>
      <c r="O410" s="41"/>
      <c r="P410" s="41"/>
      <c r="Q410" s="41"/>
      <c r="R410" s="41"/>
      <c r="S410" s="41"/>
      <c r="T410" s="41"/>
      <c r="U410" s="41"/>
    </row>
    <row r="411" spans="1:21">
      <c r="A411" s="41" t="s">
        <v>2455</v>
      </c>
      <c r="B411" s="40">
        <v>42794</v>
      </c>
      <c r="C411" s="41" t="s">
        <v>2456</v>
      </c>
      <c r="D411" s="41">
        <v>1</v>
      </c>
      <c r="E411" s="41" t="s">
        <v>2457</v>
      </c>
      <c r="F411" s="41" t="s">
        <v>1396</v>
      </c>
      <c r="G411" s="41" t="s">
        <v>845</v>
      </c>
      <c r="H411" s="19" t="s">
        <v>2865</v>
      </c>
      <c r="I411" s="41">
        <v>49.11</v>
      </c>
      <c r="J411" s="50">
        <f t="shared" si="8"/>
        <v>306.9375</v>
      </c>
      <c r="K411" s="41"/>
      <c r="L411" s="35" t="s">
        <v>3644</v>
      </c>
      <c r="M411" s="41"/>
      <c r="N411" s="41"/>
      <c r="O411" s="41"/>
      <c r="P411" s="41"/>
      <c r="Q411" s="41"/>
      <c r="R411" s="41"/>
      <c r="S411" s="41"/>
      <c r="T411" s="41"/>
      <c r="U411" s="41"/>
    </row>
    <row r="412" spans="1:21">
      <c r="A412" s="41" t="s">
        <v>2455</v>
      </c>
      <c r="B412" s="40">
        <v>42794</v>
      </c>
      <c r="C412" s="41" t="s">
        <v>2456</v>
      </c>
      <c r="D412" s="41">
        <v>1</v>
      </c>
      <c r="E412" s="41" t="s">
        <v>2457</v>
      </c>
      <c r="F412" s="41" t="s">
        <v>1396</v>
      </c>
      <c r="G412" s="41" t="s">
        <v>441</v>
      </c>
      <c r="H412" s="19" t="s">
        <v>2862</v>
      </c>
      <c r="I412" s="41">
        <v>9.93</v>
      </c>
      <c r="J412" s="50">
        <f t="shared" si="8"/>
        <v>62.0625</v>
      </c>
      <c r="K412" s="41"/>
      <c r="L412" s="35" t="s">
        <v>3676</v>
      </c>
      <c r="M412" s="41"/>
      <c r="N412" s="41"/>
      <c r="O412" s="41"/>
      <c r="P412" s="41"/>
      <c r="Q412" s="41"/>
      <c r="R412" s="41"/>
      <c r="S412" s="41"/>
      <c r="T412" s="41"/>
      <c r="U412" s="41"/>
    </row>
    <row r="413" spans="1:21">
      <c r="A413" s="41" t="s">
        <v>2458</v>
      </c>
      <c r="B413" s="40">
        <v>42769</v>
      </c>
      <c r="C413" s="41" t="s">
        <v>2459</v>
      </c>
      <c r="D413" s="41">
        <v>1</v>
      </c>
      <c r="E413" s="41" t="s">
        <v>2460</v>
      </c>
      <c r="F413" s="41" t="s">
        <v>1401</v>
      </c>
      <c r="G413" s="41" t="s">
        <v>1404</v>
      </c>
      <c r="H413" s="41" t="s">
        <v>1065</v>
      </c>
      <c r="I413" s="43">
        <v>3931.12</v>
      </c>
      <c r="J413" s="50">
        <f t="shared" si="8"/>
        <v>24569.5</v>
      </c>
      <c r="K413" s="41"/>
      <c r="L413" s="35" t="s">
        <v>3492</v>
      </c>
      <c r="M413" s="41"/>
      <c r="N413" s="41"/>
      <c r="O413" s="41"/>
      <c r="P413" s="41"/>
      <c r="Q413" s="41"/>
      <c r="R413" s="41"/>
      <c r="S413" s="41"/>
      <c r="T413" s="41"/>
      <c r="U413" s="41"/>
    </row>
    <row r="414" spans="1:21">
      <c r="A414" s="41" t="s">
        <v>2464</v>
      </c>
      <c r="B414" s="40">
        <v>42767</v>
      </c>
      <c r="C414" s="41" t="s">
        <v>2465</v>
      </c>
      <c r="D414" s="41">
        <v>1</v>
      </c>
      <c r="E414" s="41" t="s">
        <v>2466</v>
      </c>
      <c r="F414" s="41" t="s">
        <v>1400</v>
      </c>
      <c r="G414" s="41" t="s">
        <v>1451</v>
      </c>
      <c r="H414" s="41" t="s">
        <v>2467</v>
      </c>
      <c r="I414" s="43">
        <v>3888.8</v>
      </c>
      <c r="J414" s="50">
        <f t="shared" si="8"/>
        <v>24305</v>
      </c>
      <c r="K414" s="41">
        <v>972.2</v>
      </c>
      <c r="L414" s="19" t="s">
        <v>3959</v>
      </c>
      <c r="M414" s="41"/>
      <c r="N414" s="41"/>
      <c r="O414" s="41"/>
      <c r="P414" s="41"/>
      <c r="Q414" s="41"/>
      <c r="R414" s="41"/>
      <c r="S414" s="41"/>
      <c r="T414" s="41"/>
      <c r="U414" s="41"/>
    </row>
    <row r="415" spans="1:21">
      <c r="A415" s="41" t="s">
        <v>2468</v>
      </c>
      <c r="B415" s="40">
        <v>42767</v>
      </c>
      <c r="C415" s="41" t="s">
        <v>2469</v>
      </c>
      <c r="D415" s="41">
        <v>1</v>
      </c>
      <c r="E415" s="41" t="s">
        <v>2470</v>
      </c>
      <c r="F415" s="41" t="s">
        <v>1400</v>
      </c>
      <c r="G415" s="41" t="s">
        <v>1438</v>
      </c>
      <c r="H415" s="41" t="s">
        <v>1204</v>
      </c>
      <c r="I415" s="43">
        <v>8512</v>
      </c>
      <c r="J415" s="50">
        <f t="shared" si="8"/>
        <v>53200</v>
      </c>
      <c r="K415" s="41"/>
      <c r="L415" s="35" t="s">
        <v>3960</v>
      </c>
      <c r="M415" s="19" t="s">
        <v>3961</v>
      </c>
      <c r="N415" s="35" t="s">
        <v>3962</v>
      </c>
      <c r="O415" s="35" t="s">
        <v>3963</v>
      </c>
      <c r="P415" s="41"/>
      <c r="Q415" s="41"/>
      <c r="R415" s="41"/>
      <c r="S415" s="41"/>
      <c r="T415" s="41"/>
      <c r="U415" s="41"/>
    </row>
    <row r="416" spans="1:21">
      <c r="A416" s="41" t="s">
        <v>2471</v>
      </c>
      <c r="B416" s="40">
        <v>42767</v>
      </c>
      <c r="C416" s="41" t="s">
        <v>2472</v>
      </c>
      <c r="D416" s="41">
        <v>1</v>
      </c>
      <c r="E416" s="41" t="s">
        <v>2473</v>
      </c>
      <c r="F416" s="41" t="s">
        <v>1400</v>
      </c>
      <c r="G416" s="41" t="s">
        <v>2810</v>
      </c>
      <c r="H416" s="41" t="s">
        <v>2474</v>
      </c>
      <c r="I416" s="43">
        <v>1296</v>
      </c>
      <c r="J416" s="50">
        <f t="shared" si="8"/>
        <v>8100</v>
      </c>
      <c r="K416" s="41"/>
      <c r="L416" s="19" t="s">
        <v>3564</v>
      </c>
      <c r="M416" s="41"/>
      <c r="N416" s="41"/>
      <c r="O416" s="41"/>
      <c r="P416" s="41"/>
      <c r="Q416" s="41"/>
      <c r="R416" s="41"/>
      <c r="S416" s="41"/>
      <c r="T416" s="41"/>
      <c r="U416" s="41"/>
    </row>
    <row r="417" spans="1:21">
      <c r="A417" s="41" t="s">
        <v>2475</v>
      </c>
      <c r="B417" s="40">
        <v>42767</v>
      </c>
      <c r="C417" s="41" t="s">
        <v>2476</v>
      </c>
      <c r="D417" s="41">
        <v>1</v>
      </c>
      <c r="E417" s="41" t="s">
        <v>2477</v>
      </c>
      <c r="F417" s="41" t="s">
        <v>1400</v>
      </c>
      <c r="G417" s="41" t="s">
        <v>408</v>
      </c>
      <c r="H417" s="41" t="s">
        <v>1034</v>
      </c>
      <c r="I417" s="41">
        <v>112.44</v>
      </c>
      <c r="J417" s="50">
        <f t="shared" si="8"/>
        <v>702.75</v>
      </c>
      <c r="K417" s="41"/>
      <c r="L417" s="35" t="s">
        <v>3964</v>
      </c>
      <c r="M417" s="41"/>
      <c r="N417" s="41"/>
      <c r="O417" s="41"/>
      <c r="P417" s="41"/>
      <c r="Q417" s="41"/>
      <c r="R417" s="41"/>
      <c r="S417" s="41"/>
      <c r="T417" s="41"/>
      <c r="U417" s="41"/>
    </row>
    <row r="418" spans="1:21">
      <c r="A418" s="41" t="s">
        <v>2478</v>
      </c>
      <c r="B418" s="40">
        <v>42767</v>
      </c>
      <c r="C418" s="41" t="s">
        <v>2479</v>
      </c>
      <c r="D418" s="41">
        <v>1</v>
      </c>
      <c r="E418" s="41" t="s">
        <v>2480</v>
      </c>
      <c r="F418" s="41" t="s">
        <v>1400</v>
      </c>
      <c r="G418" s="41" t="s">
        <v>1433</v>
      </c>
      <c r="H418" s="41" t="s">
        <v>1158</v>
      </c>
      <c r="I418" s="41">
        <v>605.76</v>
      </c>
      <c r="J418" s="50">
        <f t="shared" si="8"/>
        <v>3786</v>
      </c>
      <c r="K418" s="41"/>
      <c r="L418" s="19" t="s">
        <v>3612</v>
      </c>
      <c r="M418" s="41"/>
      <c r="N418" s="41"/>
      <c r="O418" s="41"/>
      <c r="P418" s="41"/>
      <c r="Q418" s="41"/>
      <c r="R418" s="41"/>
      <c r="S418" s="41"/>
      <c r="T418" s="41"/>
      <c r="U418" s="41"/>
    </row>
    <row r="419" spans="1:21">
      <c r="A419" s="41" t="s">
        <v>2481</v>
      </c>
      <c r="B419" s="40">
        <v>42767</v>
      </c>
      <c r="C419" s="41" t="s">
        <v>2482</v>
      </c>
      <c r="D419" s="41">
        <v>1</v>
      </c>
      <c r="E419" s="41" t="s">
        <v>2483</v>
      </c>
      <c r="F419" s="41" t="s">
        <v>1400</v>
      </c>
      <c r="G419" s="41" t="s">
        <v>2811</v>
      </c>
      <c r="H419" s="41" t="s">
        <v>1146</v>
      </c>
      <c r="I419" s="41">
        <v>80.599999999999994</v>
      </c>
      <c r="J419" s="50">
        <f t="shared" si="8"/>
        <v>503.74999999999994</v>
      </c>
      <c r="K419" s="41"/>
      <c r="L419" s="19" t="s">
        <v>3631</v>
      </c>
      <c r="M419" s="41"/>
      <c r="N419" s="41"/>
      <c r="O419" s="41"/>
      <c r="P419" s="41"/>
      <c r="Q419" s="41"/>
      <c r="R419" s="41"/>
      <c r="S419" s="41"/>
      <c r="T419" s="41"/>
      <c r="U419" s="41"/>
    </row>
    <row r="420" spans="1:21">
      <c r="A420" s="41" t="s">
        <v>2484</v>
      </c>
      <c r="B420" s="40">
        <v>42767</v>
      </c>
      <c r="C420" s="41" t="s">
        <v>2485</v>
      </c>
      <c r="D420" s="41">
        <v>1</v>
      </c>
      <c r="E420" s="41" t="s">
        <v>2486</v>
      </c>
      <c r="F420" s="41" t="s">
        <v>1400</v>
      </c>
      <c r="G420" s="41" t="s">
        <v>2812</v>
      </c>
      <c r="H420" s="41" t="s">
        <v>2487</v>
      </c>
      <c r="I420" s="43">
        <v>2992.64</v>
      </c>
      <c r="J420" s="50">
        <f t="shared" si="8"/>
        <v>18704</v>
      </c>
      <c r="K420" s="41"/>
      <c r="L420" s="19" t="s">
        <v>3607</v>
      </c>
      <c r="M420" s="35" t="s">
        <v>3608</v>
      </c>
      <c r="N420" s="35" t="s">
        <v>3609</v>
      </c>
      <c r="O420" s="35" t="s">
        <v>3610</v>
      </c>
      <c r="P420" s="41"/>
      <c r="Q420" s="41"/>
      <c r="R420" s="41"/>
      <c r="S420" s="41"/>
      <c r="T420" s="41"/>
      <c r="U420" s="41"/>
    </row>
    <row r="421" spans="1:21">
      <c r="A421" s="41" t="s">
        <v>2488</v>
      </c>
      <c r="B421" s="40">
        <v>42767</v>
      </c>
      <c r="C421" s="41" t="s">
        <v>2489</v>
      </c>
      <c r="D421" s="41">
        <v>1</v>
      </c>
      <c r="E421" s="41" t="s">
        <v>2490</v>
      </c>
      <c r="F421" s="41" t="s">
        <v>1400</v>
      </c>
      <c r="G421" s="41" t="s">
        <v>1429</v>
      </c>
      <c r="H421" s="41" t="s">
        <v>1139</v>
      </c>
      <c r="I421" s="43">
        <v>6833.26</v>
      </c>
      <c r="J421" s="50">
        <f t="shared" si="8"/>
        <v>42707.875</v>
      </c>
      <c r="K421" s="41"/>
      <c r="L421" s="35" t="s">
        <v>3632</v>
      </c>
      <c r="M421" s="41"/>
      <c r="N421" s="41"/>
      <c r="O421" s="41"/>
      <c r="P421" s="41"/>
      <c r="Q421" s="41"/>
      <c r="R421" s="41"/>
      <c r="S421" s="41"/>
      <c r="T421" s="41"/>
      <c r="U421" s="41"/>
    </row>
    <row r="422" spans="1:21">
      <c r="A422" s="41" t="s">
        <v>993</v>
      </c>
      <c r="B422" s="40">
        <v>42767</v>
      </c>
      <c r="C422" s="41" t="s">
        <v>2491</v>
      </c>
      <c r="D422" s="41">
        <v>1</v>
      </c>
      <c r="E422" s="41" t="s">
        <v>2492</v>
      </c>
      <c r="F422" s="41" t="s">
        <v>1400</v>
      </c>
      <c r="G422" s="41" t="s">
        <v>2813</v>
      </c>
      <c r="H422" s="41" t="s">
        <v>2493</v>
      </c>
      <c r="I422" s="41">
        <v>710.21</v>
      </c>
      <c r="J422" s="50">
        <f t="shared" si="8"/>
        <v>4438.8125</v>
      </c>
      <c r="K422" s="41"/>
      <c r="L422" s="35" t="s">
        <v>3605</v>
      </c>
      <c r="M422" s="41"/>
      <c r="N422" s="41"/>
      <c r="O422" s="41"/>
      <c r="P422" s="41"/>
      <c r="Q422" s="41"/>
      <c r="R422" s="41"/>
      <c r="S422" s="41"/>
      <c r="T422" s="41"/>
      <c r="U422" s="41"/>
    </row>
    <row r="423" spans="1:21">
      <c r="A423" s="41" t="s">
        <v>2494</v>
      </c>
      <c r="B423" s="40">
        <v>42767</v>
      </c>
      <c r="C423" s="41" t="s">
        <v>2495</v>
      </c>
      <c r="D423" s="41">
        <v>1</v>
      </c>
      <c r="E423" s="41" t="s">
        <v>2496</v>
      </c>
      <c r="F423" s="41" t="s">
        <v>1400</v>
      </c>
      <c r="G423" s="41" t="s">
        <v>1426</v>
      </c>
      <c r="H423" s="41" t="s">
        <v>1084</v>
      </c>
      <c r="I423" s="41">
        <v>806.62</v>
      </c>
      <c r="J423" s="50">
        <f t="shared" si="8"/>
        <v>5041.375</v>
      </c>
      <c r="K423" s="41"/>
      <c r="L423" s="35" t="s">
        <v>3528</v>
      </c>
      <c r="M423" s="41"/>
      <c r="N423" s="41"/>
      <c r="O423" s="41"/>
      <c r="P423" s="41"/>
      <c r="Q423" s="41"/>
      <c r="R423" s="41"/>
      <c r="S423" s="41"/>
      <c r="T423" s="41"/>
      <c r="U423" s="41"/>
    </row>
    <row r="424" spans="1:21">
      <c r="A424" s="41" t="s">
        <v>2497</v>
      </c>
      <c r="B424" s="40">
        <v>42767</v>
      </c>
      <c r="C424" s="41" t="s">
        <v>2498</v>
      </c>
      <c r="D424" s="41">
        <v>2</v>
      </c>
      <c r="E424" s="41" t="s">
        <v>2499</v>
      </c>
      <c r="F424" s="41" t="s">
        <v>1400</v>
      </c>
      <c r="G424" s="41" t="s">
        <v>2814</v>
      </c>
      <c r="H424" s="41" t="s">
        <v>1038</v>
      </c>
      <c r="I424" s="41">
        <v>880</v>
      </c>
      <c r="J424" s="50">
        <f t="shared" si="8"/>
        <v>5500</v>
      </c>
      <c r="K424" s="41"/>
      <c r="L424" s="35" t="s">
        <v>3542</v>
      </c>
      <c r="M424" s="19" t="s">
        <v>3543</v>
      </c>
      <c r="N424" s="41"/>
      <c r="O424" s="41"/>
      <c r="P424" s="41"/>
      <c r="Q424" s="41"/>
      <c r="R424" s="41"/>
      <c r="S424" s="41"/>
      <c r="T424" s="41"/>
      <c r="U424" s="41"/>
    </row>
    <row r="425" spans="1:21">
      <c r="A425" s="41" t="s">
        <v>997</v>
      </c>
      <c r="B425" s="40">
        <v>42767</v>
      </c>
      <c r="C425" s="41" t="s">
        <v>2500</v>
      </c>
      <c r="D425" s="41">
        <v>2</v>
      </c>
      <c r="E425" s="41" t="s">
        <v>2501</v>
      </c>
      <c r="F425" s="41" t="s">
        <v>1400</v>
      </c>
      <c r="G425" s="41" t="s">
        <v>1447</v>
      </c>
      <c r="H425" s="41" t="s">
        <v>1349</v>
      </c>
      <c r="I425" s="41">
        <v>288</v>
      </c>
      <c r="J425" s="50">
        <f t="shared" si="8"/>
        <v>1800</v>
      </c>
      <c r="K425" s="41"/>
      <c r="L425" s="19" t="s">
        <v>3965</v>
      </c>
      <c r="M425" s="41"/>
      <c r="N425" s="41"/>
      <c r="O425" s="41"/>
      <c r="P425" s="41"/>
      <c r="Q425" s="41"/>
      <c r="R425" s="41"/>
      <c r="S425" s="41"/>
      <c r="T425" s="41"/>
      <c r="U425" s="41"/>
    </row>
    <row r="426" spans="1:21">
      <c r="A426" s="41" t="s">
        <v>1001</v>
      </c>
      <c r="B426" s="40">
        <v>42767</v>
      </c>
      <c r="C426" s="41" t="s">
        <v>2502</v>
      </c>
      <c r="D426" s="41">
        <v>2</v>
      </c>
      <c r="E426" s="41" t="s">
        <v>2503</v>
      </c>
      <c r="F426" s="41" t="s">
        <v>1400</v>
      </c>
      <c r="G426" s="41" t="s">
        <v>1412</v>
      </c>
      <c r="H426" s="41" t="s">
        <v>1000</v>
      </c>
      <c r="I426" s="41">
        <v>528</v>
      </c>
      <c r="J426" s="50">
        <f t="shared" si="8"/>
        <v>3300</v>
      </c>
      <c r="K426" s="41"/>
      <c r="L426" s="41" t="s">
        <v>3966</v>
      </c>
      <c r="M426" s="41"/>
      <c r="N426" s="41"/>
      <c r="O426" s="41"/>
      <c r="P426" s="41"/>
      <c r="Q426" s="41"/>
      <c r="R426" s="41"/>
      <c r="S426" s="41"/>
      <c r="T426" s="41"/>
      <c r="U426" s="41"/>
    </row>
    <row r="427" spans="1:21">
      <c r="A427" s="41" t="s">
        <v>1005</v>
      </c>
      <c r="B427" s="40">
        <v>42767</v>
      </c>
      <c r="C427" s="41" t="s">
        <v>2504</v>
      </c>
      <c r="D427" s="41">
        <v>2</v>
      </c>
      <c r="E427" s="41" t="s">
        <v>2505</v>
      </c>
      <c r="F427" s="41" t="s">
        <v>1400</v>
      </c>
      <c r="G427" s="41" t="s">
        <v>1440</v>
      </c>
      <c r="H427" s="41" t="s">
        <v>1248</v>
      </c>
      <c r="I427" s="43">
        <v>1296.08</v>
      </c>
      <c r="J427" s="50">
        <f t="shared" si="8"/>
        <v>8100.4999999999991</v>
      </c>
      <c r="K427" s="41"/>
      <c r="L427" s="35" t="s">
        <v>3561</v>
      </c>
      <c r="M427" s="35" t="s">
        <v>3562</v>
      </c>
      <c r="N427" s="41"/>
      <c r="O427" s="41"/>
      <c r="P427" s="41"/>
      <c r="Q427" s="41"/>
      <c r="R427" s="41"/>
      <c r="S427" s="41"/>
      <c r="T427" s="41"/>
      <c r="U427" s="41"/>
    </row>
    <row r="428" spans="1:21">
      <c r="A428" s="41" t="s">
        <v>1009</v>
      </c>
      <c r="B428" s="40">
        <v>42767</v>
      </c>
      <c r="C428" s="41" t="s">
        <v>2506</v>
      </c>
      <c r="D428" s="41">
        <v>2</v>
      </c>
      <c r="E428" s="41" t="s">
        <v>2507</v>
      </c>
      <c r="F428" s="41" t="s">
        <v>1400</v>
      </c>
      <c r="G428" s="41" t="s">
        <v>2815</v>
      </c>
      <c r="H428" s="41" t="s">
        <v>1004</v>
      </c>
      <c r="I428" s="41">
        <v>320</v>
      </c>
      <c r="J428" s="50">
        <f t="shared" si="8"/>
        <v>2000</v>
      </c>
      <c r="K428" s="41"/>
      <c r="L428" s="19" t="s">
        <v>3614</v>
      </c>
      <c r="M428" s="41"/>
      <c r="N428" s="41"/>
      <c r="O428" s="41"/>
      <c r="P428" s="41"/>
      <c r="Q428" s="41"/>
      <c r="R428" s="41"/>
      <c r="S428" s="41"/>
      <c r="T428" s="41"/>
      <c r="U428" s="41"/>
    </row>
    <row r="429" spans="1:21">
      <c r="A429" s="41" t="s">
        <v>1012</v>
      </c>
      <c r="B429" s="40">
        <v>42767</v>
      </c>
      <c r="C429" s="41" t="s">
        <v>2508</v>
      </c>
      <c r="D429" s="41">
        <v>2</v>
      </c>
      <c r="E429" s="41" t="s">
        <v>2509</v>
      </c>
      <c r="F429" s="41" t="s">
        <v>1400</v>
      </c>
      <c r="G429" s="41" t="s">
        <v>1414</v>
      </c>
      <c r="H429" s="41" t="s">
        <v>1008</v>
      </c>
      <c r="I429" s="41">
        <v>684.88</v>
      </c>
      <c r="J429" s="50">
        <f t="shared" si="8"/>
        <v>4280.5</v>
      </c>
      <c r="K429" s="41"/>
      <c r="L429" s="19" t="s">
        <v>3588</v>
      </c>
      <c r="M429" s="35" t="s">
        <v>3589</v>
      </c>
      <c r="N429" s="41"/>
      <c r="O429" s="41"/>
      <c r="P429" s="41"/>
      <c r="Q429" s="41"/>
      <c r="R429" s="41"/>
      <c r="S429" s="41"/>
      <c r="T429" s="41"/>
      <c r="U429" s="41"/>
    </row>
    <row r="430" spans="1:21">
      <c r="A430" s="41" t="s">
        <v>1016</v>
      </c>
      <c r="B430" s="40">
        <v>42767</v>
      </c>
      <c r="C430" s="41" t="s">
        <v>2510</v>
      </c>
      <c r="D430" s="41">
        <v>2</v>
      </c>
      <c r="E430" s="41" t="s">
        <v>2511</v>
      </c>
      <c r="F430" s="41" t="s">
        <v>1400</v>
      </c>
      <c r="G430" s="41" t="s">
        <v>1416</v>
      </c>
      <c r="H430" s="41" t="s">
        <v>1019</v>
      </c>
      <c r="I430" s="41">
        <v>224</v>
      </c>
      <c r="J430" s="50">
        <f t="shared" si="8"/>
        <v>1400</v>
      </c>
      <c r="K430" s="41"/>
      <c r="L430" s="19" t="s">
        <v>3967</v>
      </c>
      <c r="M430" s="35" t="s">
        <v>3968</v>
      </c>
      <c r="N430" s="35" t="s">
        <v>3969</v>
      </c>
      <c r="O430" s="41"/>
      <c r="P430" s="41"/>
      <c r="Q430" s="41"/>
      <c r="R430" s="41"/>
      <c r="S430" s="41"/>
      <c r="T430" s="41"/>
      <c r="U430" s="41"/>
    </row>
    <row r="431" spans="1:21">
      <c r="A431" s="41" t="s">
        <v>1020</v>
      </c>
      <c r="B431" s="40">
        <v>42767</v>
      </c>
      <c r="C431" s="41" t="s">
        <v>2512</v>
      </c>
      <c r="D431" s="41">
        <v>2</v>
      </c>
      <c r="E431" s="41" t="s">
        <v>2513</v>
      </c>
      <c r="F431" s="41" t="s">
        <v>1400</v>
      </c>
      <c r="G431" s="41" t="s">
        <v>1428</v>
      </c>
      <c r="H431" s="41" t="s">
        <v>1120</v>
      </c>
      <c r="I431" s="43">
        <v>1920</v>
      </c>
      <c r="J431" s="50">
        <f t="shared" si="8"/>
        <v>12000</v>
      </c>
      <c r="K431" s="41"/>
      <c r="L431" s="19" t="s">
        <v>3603</v>
      </c>
      <c r="M431" s="41"/>
      <c r="N431" s="41"/>
      <c r="O431" s="41"/>
      <c r="P431" s="41"/>
      <c r="Q431" s="41"/>
      <c r="R431" s="41"/>
      <c r="S431" s="41"/>
      <c r="T431" s="41"/>
      <c r="U431" s="41"/>
    </row>
    <row r="432" spans="1:21">
      <c r="A432" s="41" t="s">
        <v>1023</v>
      </c>
      <c r="B432" s="40">
        <v>42767</v>
      </c>
      <c r="C432" s="41" t="s">
        <v>2514</v>
      </c>
      <c r="D432" s="41">
        <v>2</v>
      </c>
      <c r="E432" s="41" t="s">
        <v>2515</v>
      </c>
      <c r="F432" s="41" t="s">
        <v>1400</v>
      </c>
      <c r="G432" s="41" t="s">
        <v>2816</v>
      </c>
      <c r="H432" s="41" t="s">
        <v>2516</v>
      </c>
      <c r="I432" s="41">
        <v>48</v>
      </c>
      <c r="J432" s="50">
        <f t="shared" si="8"/>
        <v>300</v>
      </c>
      <c r="K432" s="41"/>
      <c r="L432" s="19" t="s">
        <v>3970</v>
      </c>
      <c r="M432" s="41"/>
      <c r="N432" s="41"/>
      <c r="O432" s="41"/>
      <c r="P432" s="41"/>
      <c r="Q432" s="41"/>
      <c r="R432" s="41"/>
      <c r="S432" s="41"/>
      <c r="T432" s="41"/>
      <c r="U432" s="41"/>
    </row>
    <row r="433" spans="1:21">
      <c r="A433" s="41" t="s">
        <v>1027</v>
      </c>
      <c r="B433" s="40">
        <v>42767</v>
      </c>
      <c r="C433" s="41" t="s">
        <v>2517</v>
      </c>
      <c r="D433" s="41">
        <v>1</v>
      </c>
      <c r="E433" s="41" t="s">
        <v>2518</v>
      </c>
      <c r="F433" s="41" t="s">
        <v>1400</v>
      </c>
      <c r="G433" s="41" t="s">
        <v>1411</v>
      </c>
      <c r="H433" s="41" t="s">
        <v>996</v>
      </c>
      <c r="I433" s="43">
        <v>2448</v>
      </c>
      <c r="J433" s="50">
        <f t="shared" si="8"/>
        <v>15300</v>
      </c>
      <c r="K433" s="41"/>
      <c r="L433" s="19" t="s">
        <v>3565</v>
      </c>
      <c r="M433" s="41"/>
      <c r="N433" s="41"/>
      <c r="O433" s="41"/>
      <c r="P433" s="41"/>
      <c r="Q433" s="41"/>
      <c r="R433" s="41"/>
      <c r="S433" s="41"/>
      <c r="T433" s="41"/>
      <c r="U433" s="41"/>
    </row>
    <row r="434" spans="1:21">
      <c r="A434" s="41" t="s">
        <v>1031</v>
      </c>
      <c r="B434" s="40">
        <v>42767</v>
      </c>
      <c r="C434" s="41" t="s">
        <v>2519</v>
      </c>
      <c r="D434" s="41">
        <v>1</v>
      </c>
      <c r="E434" s="41" t="s">
        <v>2520</v>
      </c>
      <c r="F434" s="41" t="s">
        <v>1400</v>
      </c>
      <c r="G434" s="41" t="s">
        <v>1407</v>
      </c>
      <c r="H434" s="41" t="s">
        <v>1061</v>
      </c>
      <c r="I434" s="43">
        <v>59743.19</v>
      </c>
      <c r="J434" s="50">
        <f t="shared" si="8"/>
        <v>373394.9375</v>
      </c>
      <c r="K434" s="41"/>
      <c r="L434" s="41" t="s">
        <v>3450</v>
      </c>
      <c r="M434" s="41"/>
      <c r="N434" s="41"/>
      <c r="O434" s="41"/>
      <c r="P434" s="41"/>
      <c r="Q434" s="41"/>
      <c r="R434" s="41"/>
      <c r="S434" s="41"/>
      <c r="T434" s="41"/>
      <c r="U434" s="41"/>
    </row>
    <row r="435" spans="1:21">
      <c r="A435" s="41" t="s">
        <v>1039</v>
      </c>
      <c r="B435" s="40">
        <v>42768</v>
      </c>
      <c r="C435" s="41" t="s">
        <v>2521</v>
      </c>
      <c r="D435" s="41">
        <v>1</v>
      </c>
      <c r="E435" s="41" t="s">
        <v>2522</v>
      </c>
      <c r="F435" s="41" t="s">
        <v>1400</v>
      </c>
      <c r="G435" s="41" t="s">
        <v>1429</v>
      </c>
      <c r="H435" s="41" t="s">
        <v>1139</v>
      </c>
      <c r="I435" s="43">
        <v>1927.48</v>
      </c>
      <c r="J435" s="50">
        <f t="shared" si="8"/>
        <v>12046.75</v>
      </c>
      <c r="K435" s="41"/>
      <c r="L435" s="53" t="s">
        <v>3971</v>
      </c>
      <c r="M435" s="41"/>
      <c r="N435" s="41"/>
      <c r="O435" s="41"/>
      <c r="P435" s="41"/>
      <c r="Q435" s="41"/>
      <c r="R435" s="41"/>
      <c r="S435" s="41"/>
      <c r="T435" s="41"/>
      <c r="U435" s="41"/>
    </row>
    <row r="436" spans="1:21">
      <c r="A436" s="41" t="s">
        <v>1058</v>
      </c>
      <c r="B436" s="40">
        <v>42769</v>
      </c>
      <c r="C436" s="41" t="s">
        <v>2523</v>
      </c>
      <c r="D436" s="41">
        <v>1</v>
      </c>
      <c r="E436" s="41" t="s">
        <v>2524</v>
      </c>
      <c r="F436" s="41" t="s">
        <v>1400</v>
      </c>
      <c r="G436" s="41" t="s">
        <v>1411</v>
      </c>
      <c r="H436" s="41" t="s">
        <v>996</v>
      </c>
      <c r="I436" s="43">
        <v>103269.02</v>
      </c>
      <c r="J436" s="50">
        <f t="shared" si="8"/>
        <v>645431.375</v>
      </c>
      <c r="K436" s="41"/>
      <c r="L436" s="35" t="s">
        <v>3566</v>
      </c>
      <c r="M436" s="41"/>
      <c r="N436" s="41"/>
      <c r="O436" s="41"/>
      <c r="P436" s="41"/>
      <c r="Q436" s="41"/>
      <c r="R436" s="41"/>
      <c r="S436" s="41"/>
      <c r="T436" s="41"/>
      <c r="U436" s="41"/>
    </row>
    <row r="437" spans="1:21" s="1" customFormat="1">
      <c r="A437" s="41" t="s">
        <v>2461</v>
      </c>
      <c r="B437" s="40">
        <v>42769</v>
      </c>
      <c r="C437" s="41" t="s">
        <v>2462</v>
      </c>
      <c r="D437" s="41">
        <v>1</v>
      </c>
      <c r="E437" s="41" t="s">
        <v>2463</v>
      </c>
      <c r="F437" s="41" t="s">
        <v>1401</v>
      </c>
      <c r="G437" s="41" t="s">
        <v>2837</v>
      </c>
      <c r="H437" s="41" t="s">
        <v>1527</v>
      </c>
      <c r="I437" s="43">
        <v>67.38</v>
      </c>
      <c r="J437" s="50">
        <f t="shared" si="8"/>
        <v>421.12499999999994</v>
      </c>
      <c r="K437" s="41"/>
      <c r="L437" s="35" t="s">
        <v>3493</v>
      </c>
      <c r="M437" s="41"/>
      <c r="N437" s="41"/>
      <c r="O437" s="41"/>
      <c r="P437" s="41"/>
      <c r="Q437" s="41"/>
      <c r="R437" s="41"/>
      <c r="S437" s="41"/>
      <c r="T437" s="41"/>
      <c r="U437" s="41"/>
    </row>
    <row r="438" spans="1:21" s="1" customFormat="1">
      <c r="A438" s="41" t="s">
        <v>2461</v>
      </c>
      <c r="B438" s="40">
        <v>42769</v>
      </c>
      <c r="C438" s="41" t="s">
        <v>2462</v>
      </c>
      <c r="D438" s="41">
        <v>1</v>
      </c>
      <c r="E438" s="41" t="s">
        <v>2463</v>
      </c>
      <c r="F438" s="41" t="s">
        <v>1401</v>
      </c>
      <c r="G438" s="19" t="s">
        <v>2838</v>
      </c>
      <c r="H438" s="19" t="s">
        <v>2839</v>
      </c>
      <c r="I438" s="43">
        <v>37.24</v>
      </c>
      <c r="J438" s="50">
        <f t="shared" si="8"/>
        <v>232.75</v>
      </c>
      <c r="K438" s="41"/>
      <c r="L438" s="35" t="s">
        <v>3494</v>
      </c>
      <c r="M438" s="41"/>
      <c r="N438" s="41"/>
      <c r="O438" s="41"/>
      <c r="P438" s="41"/>
      <c r="Q438" s="41"/>
      <c r="R438" s="41"/>
      <c r="S438" s="41"/>
      <c r="T438" s="41"/>
      <c r="U438" s="41"/>
    </row>
    <row r="439" spans="1:21" s="1" customFormat="1">
      <c r="A439" s="41" t="s">
        <v>2461</v>
      </c>
      <c r="B439" s="40">
        <v>42769</v>
      </c>
      <c r="C439" s="41" t="s">
        <v>2462</v>
      </c>
      <c r="D439" s="41">
        <v>1</v>
      </c>
      <c r="E439" s="41" t="s">
        <v>2463</v>
      </c>
      <c r="F439" s="41" t="s">
        <v>1401</v>
      </c>
      <c r="G439" s="19" t="s">
        <v>1804</v>
      </c>
      <c r="H439" s="41" t="s">
        <v>2840</v>
      </c>
      <c r="I439" s="43">
        <f>23.66+23.72</f>
        <v>47.379999999999995</v>
      </c>
      <c r="J439" s="50">
        <f t="shared" si="8"/>
        <v>296.12499999999994</v>
      </c>
      <c r="K439" s="41"/>
      <c r="L439" s="35" t="s">
        <v>3495</v>
      </c>
      <c r="M439" s="35" t="s">
        <v>3496</v>
      </c>
      <c r="N439" s="41"/>
      <c r="O439" s="41"/>
      <c r="P439" s="41"/>
      <c r="Q439" s="41"/>
      <c r="R439" s="41"/>
      <c r="S439" s="41"/>
      <c r="T439" s="41"/>
      <c r="U439" s="41"/>
    </row>
    <row r="440" spans="1:21" s="1" customFormat="1">
      <c r="A440" s="41" t="s">
        <v>2461</v>
      </c>
      <c r="B440" s="40">
        <v>42769</v>
      </c>
      <c r="C440" s="41" t="s">
        <v>2462</v>
      </c>
      <c r="D440" s="41">
        <v>1</v>
      </c>
      <c r="E440" s="41" t="s">
        <v>2463</v>
      </c>
      <c r="F440" s="41" t="s">
        <v>1401</v>
      </c>
      <c r="G440" s="41" t="s">
        <v>2837</v>
      </c>
      <c r="H440" s="41" t="s">
        <v>1527</v>
      </c>
      <c r="I440" s="43">
        <v>113.22</v>
      </c>
      <c r="J440" s="50">
        <f t="shared" si="8"/>
        <v>707.625</v>
      </c>
      <c r="K440" s="41"/>
      <c r="L440" s="35" t="s">
        <v>3497</v>
      </c>
      <c r="M440" s="41"/>
      <c r="N440" s="41"/>
      <c r="O440" s="41"/>
      <c r="P440" s="41"/>
      <c r="Q440" s="41"/>
      <c r="R440" s="41"/>
      <c r="S440" s="41"/>
      <c r="T440" s="41"/>
      <c r="U440" s="41"/>
    </row>
    <row r="441" spans="1:21">
      <c r="A441" s="47" t="s">
        <v>1069</v>
      </c>
      <c r="B441" s="46">
        <v>42773</v>
      </c>
      <c r="C441" s="47" t="s">
        <v>2528</v>
      </c>
      <c r="D441" s="47">
        <v>1</v>
      </c>
      <c r="E441" s="47" t="s">
        <v>2529</v>
      </c>
      <c r="F441" s="47" t="s">
        <v>1400</v>
      </c>
      <c r="G441" s="47" t="s">
        <v>2817</v>
      </c>
      <c r="H441" s="47" t="s">
        <v>2530</v>
      </c>
      <c r="I441" s="48">
        <v>20262.89</v>
      </c>
      <c r="J441" s="51">
        <f t="shared" si="8"/>
        <v>126643.0625</v>
      </c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</row>
    <row r="442" spans="1:21" s="1" customFormat="1">
      <c r="A442" s="41" t="s">
        <v>2525</v>
      </c>
      <c r="B442" s="40">
        <v>42773</v>
      </c>
      <c r="C442" s="41" t="s">
        <v>2526</v>
      </c>
      <c r="D442" s="41">
        <v>1</v>
      </c>
      <c r="E442" s="41" t="s">
        <v>2527</v>
      </c>
      <c r="F442" s="41" t="s">
        <v>1401</v>
      </c>
      <c r="G442" s="19" t="s">
        <v>2841</v>
      </c>
      <c r="H442" s="19" t="s">
        <v>2842</v>
      </c>
      <c r="I442" s="43">
        <f>143.89+138.37</f>
        <v>282.26</v>
      </c>
      <c r="J442" s="50">
        <f t="shared" si="8"/>
        <v>1764.125</v>
      </c>
      <c r="K442" s="41"/>
      <c r="L442" s="19" t="s">
        <v>3498</v>
      </c>
      <c r="M442" s="19" t="s">
        <v>3499</v>
      </c>
      <c r="N442" s="41"/>
      <c r="O442" s="41"/>
      <c r="P442" s="41"/>
      <c r="Q442" s="41"/>
      <c r="R442" s="41"/>
      <c r="S442" s="41"/>
      <c r="T442" s="41"/>
      <c r="U442" s="41"/>
    </row>
    <row r="443" spans="1:21">
      <c r="A443" s="41" t="s">
        <v>2531</v>
      </c>
      <c r="B443" s="40">
        <v>42768</v>
      </c>
      <c r="C443" s="41" t="s">
        <v>2532</v>
      </c>
      <c r="D443" s="41">
        <v>1</v>
      </c>
      <c r="E443" s="41" t="s">
        <v>2533</v>
      </c>
      <c r="F443" s="41" t="s">
        <v>1401</v>
      </c>
      <c r="G443" s="41" t="s">
        <v>2815</v>
      </c>
      <c r="H443" s="41" t="s">
        <v>1004</v>
      </c>
      <c r="I443" s="43">
        <v>3600</v>
      </c>
      <c r="J443" s="50">
        <f t="shared" si="8"/>
        <v>22500</v>
      </c>
      <c r="K443" s="41"/>
      <c r="L443" s="19" t="s">
        <v>3500</v>
      </c>
      <c r="M443" s="35" t="s">
        <v>3501</v>
      </c>
      <c r="N443" s="19" t="s">
        <v>3502</v>
      </c>
      <c r="O443" s="41"/>
      <c r="P443" s="41"/>
      <c r="Q443" s="41"/>
      <c r="R443" s="41"/>
      <c r="S443" s="41"/>
      <c r="T443" s="41"/>
      <c r="U443" s="41"/>
    </row>
    <row r="444" spans="1:21">
      <c r="A444" s="41" t="s">
        <v>1081</v>
      </c>
      <c r="B444" s="40">
        <v>42776</v>
      </c>
      <c r="C444" s="41" t="s">
        <v>2534</v>
      </c>
      <c r="D444" s="41">
        <v>1</v>
      </c>
      <c r="E444" s="41" t="s">
        <v>2535</v>
      </c>
      <c r="F444" s="41" t="s">
        <v>1401</v>
      </c>
      <c r="G444" s="19" t="s">
        <v>2925</v>
      </c>
      <c r="H444" s="41" t="s">
        <v>1182</v>
      </c>
      <c r="I444" s="43">
        <v>21428.57</v>
      </c>
      <c r="J444" s="50">
        <f t="shared" si="8"/>
        <v>133928.5625</v>
      </c>
      <c r="K444" s="41">
        <v>14285.71</v>
      </c>
      <c r="L444" s="35" t="s">
        <v>3503</v>
      </c>
      <c r="M444" s="41"/>
      <c r="N444" s="41"/>
      <c r="O444" s="41"/>
      <c r="P444" s="41"/>
      <c r="Q444" s="41"/>
      <c r="R444" s="41"/>
      <c r="S444" s="41"/>
      <c r="T444" s="41"/>
      <c r="U444" s="41"/>
    </row>
    <row r="445" spans="1:21">
      <c r="A445" s="41" t="s">
        <v>2536</v>
      </c>
      <c r="B445" s="40">
        <v>42776</v>
      </c>
      <c r="C445" s="41" t="s">
        <v>2537</v>
      </c>
      <c r="D445" s="41">
        <v>1</v>
      </c>
      <c r="E445" s="41" t="s">
        <v>2538</v>
      </c>
      <c r="F445" s="41" t="s">
        <v>1401</v>
      </c>
      <c r="G445" s="19" t="s">
        <v>1408</v>
      </c>
      <c r="H445" s="41" t="s">
        <v>1186</v>
      </c>
      <c r="I445" s="43">
        <v>21428.57</v>
      </c>
      <c r="J445" s="50">
        <f t="shared" si="8"/>
        <v>133928.5625</v>
      </c>
      <c r="K445" s="41">
        <v>14285.71</v>
      </c>
      <c r="L445" s="19" t="s">
        <v>3504</v>
      </c>
      <c r="M445" s="41"/>
      <c r="N445" s="41"/>
      <c r="O445" s="41"/>
      <c r="P445" s="41"/>
      <c r="Q445" s="41"/>
      <c r="R445" s="41"/>
      <c r="S445" s="41"/>
      <c r="T445" s="41"/>
      <c r="U445" s="41"/>
    </row>
    <row r="446" spans="1:21">
      <c r="A446" s="41" t="s">
        <v>2539</v>
      </c>
      <c r="B446" s="40">
        <v>42776</v>
      </c>
      <c r="C446" s="41" t="s">
        <v>2540</v>
      </c>
      <c r="D446" s="41">
        <v>1</v>
      </c>
      <c r="E446" s="41" t="s">
        <v>2541</v>
      </c>
      <c r="F446" s="41" t="s">
        <v>1400</v>
      </c>
      <c r="G446" s="41" t="s">
        <v>1411</v>
      </c>
      <c r="H446" s="41" t="s">
        <v>996</v>
      </c>
      <c r="I446" s="43">
        <v>14397.14</v>
      </c>
      <c r="J446" s="50">
        <f t="shared" si="8"/>
        <v>89982.125</v>
      </c>
      <c r="K446" s="41"/>
      <c r="L446" s="19" t="s">
        <v>3567</v>
      </c>
      <c r="M446" s="41"/>
      <c r="N446" s="41"/>
      <c r="O446" s="41"/>
      <c r="P446" s="41"/>
      <c r="Q446" s="41"/>
      <c r="R446" s="41"/>
      <c r="S446" s="41"/>
      <c r="T446" s="41"/>
      <c r="U446" s="41"/>
    </row>
    <row r="447" spans="1:21">
      <c r="A447" s="41" t="s">
        <v>2542</v>
      </c>
      <c r="B447" s="40">
        <v>42777</v>
      </c>
      <c r="C447" s="41" t="s">
        <v>2543</v>
      </c>
      <c r="D447" s="41">
        <v>1</v>
      </c>
      <c r="E447" s="41" t="s">
        <v>2544</v>
      </c>
      <c r="F447" s="41" t="s">
        <v>1400</v>
      </c>
      <c r="G447" s="41" t="s">
        <v>1449</v>
      </c>
      <c r="H447" s="41" t="s">
        <v>2835</v>
      </c>
      <c r="I447" s="43">
        <v>22428.97</v>
      </c>
      <c r="J447" s="50">
        <f t="shared" si="8"/>
        <v>140181.0625</v>
      </c>
      <c r="K447" s="41"/>
      <c r="L447" s="35" t="s">
        <v>3580</v>
      </c>
      <c r="M447" s="41"/>
      <c r="N447" s="41"/>
      <c r="O447" s="41"/>
      <c r="P447" s="41"/>
      <c r="Q447" s="41"/>
      <c r="R447" s="41"/>
      <c r="S447" s="41"/>
      <c r="T447" s="41"/>
      <c r="U447" s="41"/>
    </row>
    <row r="448" spans="1:21">
      <c r="A448" s="41" t="s">
        <v>2545</v>
      </c>
      <c r="B448" s="40">
        <v>42777</v>
      </c>
      <c r="C448" s="41" t="s">
        <v>2546</v>
      </c>
      <c r="D448" s="41">
        <v>1</v>
      </c>
      <c r="E448" s="41" t="s">
        <v>2547</v>
      </c>
      <c r="F448" s="41" t="s">
        <v>1400</v>
      </c>
      <c r="G448" s="41" t="s">
        <v>1449</v>
      </c>
      <c r="H448" s="41" t="s">
        <v>2835</v>
      </c>
      <c r="I448" s="43">
        <v>20303.45</v>
      </c>
      <c r="J448" s="50">
        <f t="shared" si="8"/>
        <v>126896.5625</v>
      </c>
      <c r="K448" s="41"/>
      <c r="L448" s="19" t="s">
        <v>3581</v>
      </c>
      <c r="M448" s="41"/>
      <c r="N448" s="41"/>
      <c r="O448" s="41"/>
      <c r="P448" s="41"/>
      <c r="Q448" s="41"/>
      <c r="R448" s="41"/>
      <c r="S448" s="41"/>
      <c r="T448" s="41"/>
      <c r="U448" s="41"/>
    </row>
    <row r="449" spans="1:21">
      <c r="A449" s="41" t="s">
        <v>2548</v>
      </c>
      <c r="B449" s="40">
        <v>42777</v>
      </c>
      <c r="C449" s="41" t="s">
        <v>2549</v>
      </c>
      <c r="D449" s="41">
        <v>1</v>
      </c>
      <c r="E449" s="41" t="s">
        <v>2550</v>
      </c>
      <c r="F449" s="41" t="s">
        <v>1400</v>
      </c>
      <c r="G449" s="41" t="s">
        <v>1449</v>
      </c>
      <c r="H449" s="41" t="s">
        <v>2835</v>
      </c>
      <c r="I449" s="43">
        <v>15936.41</v>
      </c>
      <c r="J449" s="50">
        <f t="shared" si="8"/>
        <v>99602.5625</v>
      </c>
      <c r="K449" s="41"/>
      <c r="L449" s="35" t="s">
        <v>3582</v>
      </c>
      <c r="M449" s="41"/>
      <c r="N449" s="41"/>
      <c r="O449" s="41"/>
      <c r="P449" s="41"/>
      <c r="Q449" s="41"/>
      <c r="R449" s="41"/>
      <c r="S449" s="41"/>
      <c r="T449" s="41"/>
      <c r="U449" s="41"/>
    </row>
    <row r="450" spans="1:21">
      <c r="A450" s="41" t="s">
        <v>2551</v>
      </c>
      <c r="B450" s="40">
        <v>42777</v>
      </c>
      <c r="C450" s="41" t="s">
        <v>2552</v>
      </c>
      <c r="D450" s="41">
        <v>1</v>
      </c>
      <c r="E450" s="41" t="s">
        <v>2553</v>
      </c>
      <c r="F450" s="41" t="s">
        <v>1400</v>
      </c>
      <c r="G450" s="41" t="s">
        <v>1449</v>
      </c>
      <c r="H450" s="41" t="s">
        <v>2835</v>
      </c>
      <c r="I450" s="43">
        <v>16786.21</v>
      </c>
      <c r="J450" s="50">
        <f t="shared" si="8"/>
        <v>104913.81249999999</v>
      </c>
      <c r="K450" s="41"/>
      <c r="L450" s="19" t="s">
        <v>3585</v>
      </c>
      <c r="M450" s="41"/>
      <c r="N450" s="41"/>
      <c r="O450" s="41"/>
      <c r="P450" s="41"/>
      <c r="Q450" s="41"/>
      <c r="R450" s="41"/>
      <c r="S450" s="41"/>
      <c r="T450" s="41"/>
      <c r="U450" s="41"/>
    </row>
    <row r="451" spans="1:21">
      <c r="A451" s="41" t="s">
        <v>1085</v>
      </c>
      <c r="B451" s="40">
        <v>42777</v>
      </c>
      <c r="C451" s="41" t="s">
        <v>2554</v>
      </c>
      <c r="D451" s="41">
        <v>1</v>
      </c>
      <c r="E451" s="41" t="s">
        <v>2555</v>
      </c>
      <c r="F451" s="41" t="s">
        <v>1400</v>
      </c>
      <c r="G451" s="41" t="s">
        <v>1449</v>
      </c>
      <c r="H451" s="41" t="s">
        <v>2835</v>
      </c>
      <c r="I451" s="43">
        <v>20024</v>
      </c>
      <c r="J451" s="50">
        <f t="shared" si="8"/>
        <v>125150</v>
      </c>
      <c r="K451" s="41"/>
      <c r="L451" s="35" t="s">
        <v>3584</v>
      </c>
      <c r="M451" s="41"/>
      <c r="N451" s="41"/>
      <c r="O451" s="41"/>
      <c r="P451" s="41"/>
      <c r="Q451" s="41"/>
      <c r="R451" s="41"/>
      <c r="S451" s="41"/>
      <c r="T451" s="41"/>
      <c r="U451" s="41"/>
    </row>
    <row r="452" spans="1:21">
      <c r="A452" s="41" t="s">
        <v>1088</v>
      </c>
      <c r="B452" s="40">
        <v>42777</v>
      </c>
      <c r="C452" s="41" t="s">
        <v>2556</v>
      </c>
      <c r="D452" s="41">
        <v>1</v>
      </c>
      <c r="E452" s="41" t="s">
        <v>2557</v>
      </c>
      <c r="F452" s="41" t="s">
        <v>1400</v>
      </c>
      <c r="G452" s="41" t="s">
        <v>1449</v>
      </c>
      <c r="H452" s="41" t="s">
        <v>2835</v>
      </c>
      <c r="I452" s="43">
        <v>17678.759999999998</v>
      </c>
      <c r="J452" s="50">
        <f t="shared" si="8"/>
        <v>110492.24999999999</v>
      </c>
      <c r="K452" s="41"/>
      <c r="L452" s="19" t="s">
        <v>3583</v>
      </c>
      <c r="M452" s="41"/>
      <c r="N452" s="41"/>
      <c r="O452" s="41"/>
      <c r="P452" s="41"/>
      <c r="Q452" s="41"/>
      <c r="R452" s="41"/>
      <c r="S452" s="41"/>
      <c r="T452" s="41"/>
      <c r="U452" s="41"/>
    </row>
    <row r="453" spans="1:21">
      <c r="A453" s="41" t="s">
        <v>1092</v>
      </c>
      <c r="B453" s="40">
        <v>42777</v>
      </c>
      <c r="C453" s="41" t="s">
        <v>2558</v>
      </c>
      <c r="D453" s="41">
        <v>1</v>
      </c>
      <c r="E453" s="41" t="s">
        <v>2559</v>
      </c>
      <c r="F453" s="41" t="s">
        <v>1400</v>
      </c>
      <c r="G453" s="41" t="s">
        <v>1449</v>
      </c>
      <c r="H453" s="41" t="s">
        <v>2835</v>
      </c>
      <c r="I453" s="43">
        <v>13755.59</v>
      </c>
      <c r="J453" s="50">
        <f t="shared" si="8"/>
        <v>85972.4375</v>
      </c>
      <c r="K453" s="41"/>
      <c r="L453" s="35" t="s">
        <v>3586</v>
      </c>
      <c r="M453" s="41"/>
      <c r="N453" s="41"/>
      <c r="O453" s="41"/>
      <c r="P453" s="41"/>
      <c r="Q453" s="41"/>
      <c r="R453" s="41"/>
      <c r="S453" s="41"/>
      <c r="T453" s="41"/>
      <c r="U453" s="41"/>
    </row>
    <row r="454" spans="1:21">
      <c r="A454" s="41" t="s">
        <v>1095</v>
      </c>
      <c r="B454" s="40">
        <v>42777</v>
      </c>
      <c r="C454" s="41" t="s">
        <v>2560</v>
      </c>
      <c r="D454" s="41">
        <v>1</v>
      </c>
      <c r="E454" s="41" t="s">
        <v>2561</v>
      </c>
      <c r="F454" s="41" t="s">
        <v>1400</v>
      </c>
      <c r="G454" s="41" t="s">
        <v>2818</v>
      </c>
      <c r="H454" s="41" t="s">
        <v>2836</v>
      </c>
      <c r="I454" s="43">
        <v>14393.1</v>
      </c>
      <c r="J454" s="50">
        <f t="shared" si="8"/>
        <v>89956.875</v>
      </c>
      <c r="K454" s="41"/>
      <c r="L454" s="35" t="s">
        <v>3621</v>
      </c>
      <c r="M454" s="41"/>
      <c r="N454" s="41"/>
      <c r="O454" s="41"/>
      <c r="P454" s="41"/>
      <c r="Q454" s="41"/>
      <c r="R454" s="41"/>
      <c r="S454" s="41"/>
      <c r="T454" s="41"/>
      <c r="U454" s="41"/>
    </row>
    <row r="455" spans="1:21">
      <c r="A455" s="41" t="s">
        <v>1098</v>
      </c>
      <c r="B455" s="40">
        <v>42779</v>
      </c>
      <c r="C455" s="41" t="s">
        <v>2563</v>
      </c>
      <c r="D455" s="41">
        <v>1</v>
      </c>
      <c r="E455" s="41" t="s">
        <v>2564</v>
      </c>
      <c r="F455" s="41" t="s">
        <v>1400</v>
      </c>
      <c r="G455" s="41" t="s">
        <v>1411</v>
      </c>
      <c r="H455" s="41" t="s">
        <v>996</v>
      </c>
      <c r="I455" s="43">
        <v>53880.85</v>
      </c>
      <c r="J455" s="50">
        <f t="shared" si="8"/>
        <v>336755.3125</v>
      </c>
      <c r="K455" s="41"/>
      <c r="L455" s="35" t="s">
        <v>3568</v>
      </c>
      <c r="M455" s="41"/>
      <c r="N455" s="41"/>
      <c r="O455" s="41"/>
      <c r="P455" s="41"/>
      <c r="Q455" s="41"/>
      <c r="R455" s="41"/>
      <c r="S455" s="41"/>
      <c r="T455" s="41"/>
      <c r="U455" s="41"/>
    </row>
    <row r="456" spans="1:21" s="1" customFormat="1">
      <c r="A456" s="41" t="s">
        <v>1108</v>
      </c>
      <c r="B456" s="40">
        <v>42780</v>
      </c>
      <c r="C456" s="41" t="s">
        <v>2565</v>
      </c>
      <c r="D456" s="41">
        <v>1</v>
      </c>
      <c r="E456" s="41" t="s">
        <v>2566</v>
      </c>
      <c r="F456" s="41" t="s">
        <v>1401</v>
      </c>
      <c r="G456" s="19" t="s">
        <v>2843</v>
      </c>
      <c r="H456" s="41" t="s">
        <v>2844</v>
      </c>
      <c r="I456" s="43">
        <v>138.13999999999999</v>
      </c>
      <c r="J456" s="50">
        <f t="shared" ref="J456:J519" si="10">+I456/0.16</f>
        <v>863.37499999999989</v>
      </c>
      <c r="K456" s="41"/>
      <c r="L456" s="35" t="s">
        <v>3505</v>
      </c>
      <c r="M456" s="41"/>
      <c r="N456" s="41"/>
      <c r="O456" s="41"/>
      <c r="P456" s="41"/>
      <c r="Q456" s="41"/>
      <c r="R456" s="41"/>
      <c r="S456" s="41"/>
      <c r="T456" s="41"/>
      <c r="U456" s="41"/>
    </row>
    <row r="457" spans="1:21">
      <c r="A457" s="41" t="s">
        <v>1111</v>
      </c>
      <c r="B457" s="40">
        <v>42780</v>
      </c>
      <c r="C457" s="41" t="s">
        <v>2567</v>
      </c>
      <c r="D457" s="41">
        <v>1</v>
      </c>
      <c r="E457" s="41" t="s">
        <v>2568</v>
      </c>
      <c r="F457" s="41" t="s">
        <v>1401</v>
      </c>
      <c r="G457" s="41" t="s">
        <v>1406</v>
      </c>
      <c r="H457" s="41" t="s">
        <v>1091</v>
      </c>
      <c r="I457" s="43">
        <v>1619.64</v>
      </c>
      <c r="J457" s="50">
        <f t="shared" si="10"/>
        <v>10122.75</v>
      </c>
      <c r="K457" s="41"/>
      <c r="L457" s="35" t="s">
        <v>3506</v>
      </c>
      <c r="M457" s="41"/>
      <c r="N457" s="41"/>
      <c r="O457" s="41"/>
      <c r="P457" s="41"/>
      <c r="Q457" s="41"/>
      <c r="R457" s="41"/>
      <c r="S457" s="41"/>
      <c r="T457" s="41"/>
      <c r="U457" s="41"/>
    </row>
    <row r="458" spans="1:21">
      <c r="A458" s="41" t="s">
        <v>1114</v>
      </c>
      <c r="B458" s="40">
        <v>42780</v>
      </c>
      <c r="C458" s="41" t="s">
        <v>2569</v>
      </c>
      <c r="D458" s="41">
        <v>1</v>
      </c>
      <c r="E458" s="41" t="s">
        <v>2570</v>
      </c>
      <c r="F458" s="41" t="s">
        <v>1401</v>
      </c>
      <c r="G458" s="41" t="s">
        <v>1406</v>
      </c>
      <c r="H458" s="41" t="s">
        <v>1091</v>
      </c>
      <c r="I458" s="43">
        <v>1031.2</v>
      </c>
      <c r="J458" s="50">
        <f t="shared" si="10"/>
        <v>6445</v>
      </c>
      <c r="K458" s="41"/>
      <c r="L458" s="35" t="s">
        <v>3507</v>
      </c>
      <c r="M458" s="41"/>
      <c r="N458" s="41"/>
      <c r="O458" s="41"/>
      <c r="P458" s="41"/>
      <c r="Q458" s="41"/>
      <c r="R458" s="41"/>
      <c r="S458" s="41"/>
      <c r="T458" s="41"/>
      <c r="U458" s="41"/>
    </row>
    <row r="459" spans="1:21">
      <c r="A459" s="41" t="s">
        <v>1124</v>
      </c>
      <c r="B459" s="40">
        <v>42780</v>
      </c>
      <c r="C459" s="41" t="s">
        <v>2571</v>
      </c>
      <c r="D459" s="41">
        <v>1</v>
      </c>
      <c r="E459" s="41" t="s">
        <v>2572</v>
      </c>
      <c r="F459" s="41" t="s">
        <v>1400</v>
      </c>
      <c r="G459" s="41" t="s">
        <v>1449</v>
      </c>
      <c r="H459" s="41" t="s">
        <v>1366</v>
      </c>
      <c r="I459" s="43">
        <v>14902.9</v>
      </c>
      <c r="J459" s="50">
        <f t="shared" si="10"/>
        <v>93143.125</v>
      </c>
      <c r="K459" s="41"/>
      <c r="L459" s="35" t="s">
        <v>3587</v>
      </c>
      <c r="M459" s="41"/>
      <c r="N459" s="41"/>
      <c r="O459" s="41"/>
      <c r="P459" s="41"/>
      <c r="Q459" s="41"/>
      <c r="R459" s="41"/>
      <c r="S459" s="41"/>
      <c r="T459" s="41"/>
      <c r="U459" s="41"/>
    </row>
    <row r="460" spans="1:21">
      <c r="A460" s="41" t="s">
        <v>1127</v>
      </c>
      <c r="B460" s="40">
        <v>42780</v>
      </c>
      <c r="C460" s="41" t="s">
        <v>2573</v>
      </c>
      <c r="D460" s="41">
        <v>1</v>
      </c>
      <c r="E460" s="41" t="s">
        <v>2574</v>
      </c>
      <c r="F460" s="41" t="s">
        <v>1400</v>
      </c>
      <c r="G460" s="41" t="s">
        <v>1411</v>
      </c>
      <c r="H460" s="41" t="s">
        <v>996</v>
      </c>
      <c r="I460" s="41">
        <v>616</v>
      </c>
      <c r="J460" s="50">
        <f t="shared" si="10"/>
        <v>3850</v>
      </c>
      <c r="K460" s="41"/>
      <c r="L460" s="35" t="s">
        <v>3569</v>
      </c>
      <c r="M460" s="41"/>
      <c r="N460" s="41"/>
      <c r="O460" s="41"/>
      <c r="P460" s="41"/>
      <c r="Q460" s="41"/>
      <c r="R460" s="41"/>
      <c r="S460" s="41"/>
      <c r="T460" s="41"/>
      <c r="U460" s="41"/>
    </row>
    <row r="461" spans="1:21">
      <c r="A461" s="41" t="s">
        <v>1130</v>
      </c>
      <c r="B461" s="40">
        <v>42780</v>
      </c>
      <c r="C461" s="41" t="s">
        <v>2575</v>
      </c>
      <c r="D461" s="41">
        <v>1</v>
      </c>
      <c r="E461" s="41" t="s">
        <v>2576</v>
      </c>
      <c r="F461" s="41" t="s">
        <v>1400</v>
      </c>
      <c r="G461" s="41" t="s">
        <v>1411</v>
      </c>
      <c r="H461" s="41" t="s">
        <v>996</v>
      </c>
      <c r="I461" s="43">
        <v>177352.82</v>
      </c>
      <c r="J461" s="50">
        <f t="shared" si="10"/>
        <v>1108455.125</v>
      </c>
      <c r="K461" s="41"/>
      <c r="L461" s="35" t="s">
        <v>3570</v>
      </c>
      <c r="M461" s="41"/>
      <c r="N461" s="41"/>
      <c r="O461" s="41"/>
      <c r="P461" s="41"/>
      <c r="Q461" s="41"/>
      <c r="R461" s="41"/>
      <c r="S461" s="41"/>
      <c r="T461" s="41"/>
      <c r="U461" s="41"/>
    </row>
    <row r="462" spans="1:21">
      <c r="A462" s="41" t="s">
        <v>1140</v>
      </c>
      <c r="B462" s="40">
        <v>42781</v>
      </c>
      <c r="C462" s="41" t="s">
        <v>2577</v>
      </c>
      <c r="D462" s="41">
        <v>1</v>
      </c>
      <c r="E462" s="41" t="s">
        <v>2578</v>
      </c>
      <c r="F462" s="41" t="s">
        <v>1400</v>
      </c>
      <c r="G462" s="41" t="s">
        <v>2811</v>
      </c>
      <c r="H462" s="41" t="s">
        <v>1146</v>
      </c>
      <c r="I462" s="41">
        <v>105.02</v>
      </c>
      <c r="J462" s="50">
        <f t="shared" si="10"/>
        <v>656.375</v>
      </c>
      <c r="K462" s="41"/>
      <c r="L462" s="19" t="s">
        <v>3629</v>
      </c>
      <c r="M462" s="41"/>
      <c r="N462" s="41"/>
      <c r="O462" s="41"/>
      <c r="P462" s="41"/>
      <c r="Q462" s="41"/>
      <c r="R462" s="41"/>
      <c r="S462" s="41"/>
      <c r="T462" s="41"/>
      <c r="U462" s="41"/>
    </row>
    <row r="463" spans="1:21">
      <c r="A463" s="41" t="s">
        <v>1143</v>
      </c>
      <c r="B463" s="40">
        <v>42781</v>
      </c>
      <c r="C463" s="41" t="s">
        <v>2579</v>
      </c>
      <c r="D463" s="41">
        <v>1</v>
      </c>
      <c r="E463" s="41" t="s">
        <v>2580</v>
      </c>
      <c r="F463" s="41" t="s">
        <v>1400</v>
      </c>
      <c r="G463" s="41" t="s">
        <v>2819</v>
      </c>
      <c r="H463" s="41" t="s">
        <v>2581</v>
      </c>
      <c r="I463" s="43">
        <v>8160</v>
      </c>
      <c r="J463" s="50">
        <f t="shared" si="10"/>
        <v>51000</v>
      </c>
      <c r="K463" s="54">
        <v>5439.97</v>
      </c>
      <c r="L463" s="35" t="s">
        <v>3516</v>
      </c>
      <c r="M463" s="41"/>
      <c r="N463" s="41"/>
      <c r="O463" s="41"/>
      <c r="P463" s="41"/>
      <c r="Q463" s="41"/>
      <c r="R463" s="41"/>
      <c r="S463" s="41"/>
      <c r="T463" s="41"/>
      <c r="U463" s="41"/>
    </row>
    <row r="464" spans="1:21">
      <c r="A464" s="41" t="s">
        <v>1147</v>
      </c>
      <c r="B464" s="40">
        <v>42781</v>
      </c>
      <c r="C464" s="41" t="s">
        <v>2582</v>
      </c>
      <c r="D464" s="41">
        <v>1</v>
      </c>
      <c r="E464" s="41" t="s">
        <v>2583</v>
      </c>
      <c r="F464" s="41" t="s">
        <v>1400</v>
      </c>
      <c r="G464" s="41" t="s">
        <v>2820</v>
      </c>
      <c r="H464" s="41" t="s">
        <v>2584</v>
      </c>
      <c r="I464" s="43">
        <v>2080</v>
      </c>
      <c r="J464" s="50">
        <f t="shared" si="10"/>
        <v>13000</v>
      </c>
      <c r="K464" s="41"/>
      <c r="L464" s="35" t="s">
        <v>3626</v>
      </c>
      <c r="M464" s="41"/>
      <c r="N464" s="41"/>
      <c r="O464" s="41"/>
      <c r="P464" s="41"/>
      <c r="Q464" s="41"/>
      <c r="R464" s="41"/>
      <c r="S464" s="41"/>
      <c r="T464" s="41"/>
      <c r="U464" s="41"/>
    </row>
    <row r="465" spans="1:21">
      <c r="A465" s="41" t="s">
        <v>1151</v>
      </c>
      <c r="B465" s="40">
        <v>42781</v>
      </c>
      <c r="C465" s="41" t="s">
        <v>2585</v>
      </c>
      <c r="D465" s="41">
        <v>1</v>
      </c>
      <c r="E465" s="41" t="s">
        <v>2586</v>
      </c>
      <c r="F465" s="41" t="s">
        <v>1400</v>
      </c>
      <c r="G465" s="41" t="s">
        <v>1420</v>
      </c>
      <c r="H465" s="41" t="s">
        <v>1042</v>
      </c>
      <c r="I465" s="41">
        <v>76.8</v>
      </c>
      <c r="J465" s="50">
        <f t="shared" si="10"/>
        <v>480</v>
      </c>
      <c r="K465" s="41"/>
      <c r="L465" s="35" t="s">
        <v>3532</v>
      </c>
      <c r="M465" s="41"/>
      <c r="N465" s="41"/>
      <c r="O465" s="41"/>
      <c r="P465" s="41"/>
      <c r="Q465" s="41"/>
      <c r="R465" s="41"/>
      <c r="S465" s="41"/>
      <c r="T465" s="41"/>
      <c r="U465" s="41"/>
    </row>
    <row r="466" spans="1:21">
      <c r="A466" s="41" t="s">
        <v>1155</v>
      </c>
      <c r="B466" s="40">
        <v>42781</v>
      </c>
      <c r="C466" s="41" t="s">
        <v>2587</v>
      </c>
      <c r="D466" s="41">
        <v>1</v>
      </c>
      <c r="E466" s="41" t="s">
        <v>2588</v>
      </c>
      <c r="F466" s="41" t="s">
        <v>1400</v>
      </c>
      <c r="G466" s="41" t="s">
        <v>1436</v>
      </c>
      <c r="H466" s="41" t="s">
        <v>1190</v>
      </c>
      <c r="I466" s="43">
        <v>12800</v>
      </c>
      <c r="J466" s="50">
        <f t="shared" si="10"/>
        <v>80000</v>
      </c>
      <c r="K466" s="54">
        <v>8533.34</v>
      </c>
      <c r="L466" s="19" t="s">
        <v>3628</v>
      </c>
      <c r="M466" s="41"/>
      <c r="N466" s="41"/>
      <c r="O466" s="41"/>
      <c r="P466" s="41"/>
      <c r="Q466" s="41"/>
      <c r="R466" s="41"/>
      <c r="S466" s="41"/>
      <c r="T466" s="41"/>
      <c r="U466" s="41"/>
    </row>
    <row r="467" spans="1:21">
      <c r="A467" s="41" t="s">
        <v>1159</v>
      </c>
      <c r="B467" s="40">
        <v>42781</v>
      </c>
      <c r="C467" s="41" t="s">
        <v>2589</v>
      </c>
      <c r="D467" s="41">
        <v>1</v>
      </c>
      <c r="E467" s="41" t="s">
        <v>2590</v>
      </c>
      <c r="F467" s="41" t="s">
        <v>1400</v>
      </c>
      <c r="G467" s="41" t="s">
        <v>1417</v>
      </c>
      <c r="H467" s="41" t="s">
        <v>1026</v>
      </c>
      <c r="I467" s="43">
        <v>1017.97</v>
      </c>
      <c r="J467" s="50">
        <f t="shared" si="10"/>
        <v>6362.3125</v>
      </c>
      <c r="K467" s="41"/>
      <c r="L467" s="19" t="s">
        <v>3533</v>
      </c>
      <c r="M467" s="19" t="s">
        <v>3534</v>
      </c>
      <c r="N467" s="35" t="s">
        <v>3535</v>
      </c>
      <c r="O467" s="35" t="s">
        <v>3536</v>
      </c>
      <c r="P467" s="35" t="s">
        <v>3537</v>
      </c>
      <c r="Q467" s="19" t="s">
        <v>3538</v>
      </c>
      <c r="R467" s="19" t="s">
        <v>3539</v>
      </c>
      <c r="S467" s="35" t="s">
        <v>3540</v>
      </c>
      <c r="T467" s="41"/>
      <c r="U467" s="41"/>
    </row>
    <row r="468" spans="1:21">
      <c r="A468" s="41" t="s">
        <v>2591</v>
      </c>
      <c r="B468" s="40">
        <v>42781</v>
      </c>
      <c r="C468" s="41" t="s">
        <v>2592</v>
      </c>
      <c r="D468" s="41">
        <v>1</v>
      </c>
      <c r="E468" s="41" t="s">
        <v>2593</v>
      </c>
      <c r="F468" s="41" t="s">
        <v>1400</v>
      </c>
      <c r="G468" s="41" t="s">
        <v>2821</v>
      </c>
      <c r="H468" s="41" t="s">
        <v>2594</v>
      </c>
      <c r="I468" s="41">
        <v>360</v>
      </c>
      <c r="J468" s="50">
        <f t="shared" si="10"/>
        <v>2250</v>
      </c>
      <c r="K468" s="41"/>
      <c r="L468" s="35" t="s">
        <v>3635</v>
      </c>
      <c r="M468" s="41"/>
      <c r="N468" s="41"/>
      <c r="O468" s="41"/>
      <c r="P468" s="41"/>
      <c r="Q468" s="41"/>
      <c r="R468" s="41"/>
      <c r="S468" s="41"/>
      <c r="T468" s="41"/>
      <c r="U468" s="41"/>
    </row>
    <row r="469" spans="1:21">
      <c r="A469" s="41" t="s">
        <v>1163</v>
      </c>
      <c r="B469" s="40">
        <v>42781</v>
      </c>
      <c r="C469" s="41" t="s">
        <v>2595</v>
      </c>
      <c r="D469" s="41">
        <v>1</v>
      </c>
      <c r="E469" s="41" t="s">
        <v>2596</v>
      </c>
      <c r="F469" s="41" t="s">
        <v>1400</v>
      </c>
      <c r="G469" s="41" t="s">
        <v>1420</v>
      </c>
      <c r="H469" s="41" t="s">
        <v>1042</v>
      </c>
      <c r="I469" s="41">
        <v>417.76</v>
      </c>
      <c r="J469" s="50">
        <f t="shared" si="10"/>
        <v>2611</v>
      </c>
      <c r="K469" s="41"/>
      <c r="L469" s="19" t="s">
        <v>3531</v>
      </c>
      <c r="M469" s="41"/>
      <c r="N469" s="41"/>
      <c r="O469" s="41"/>
      <c r="P469" s="41"/>
      <c r="Q469" s="41"/>
      <c r="R469" s="41"/>
      <c r="S469" s="41"/>
      <c r="T469" s="41"/>
      <c r="U469" s="41"/>
    </row>
    <row r="470" spans="1:21">
      <c r="A470" s="41" t="s">
        <v>2597</v>
      </c>
      <c r="B470" s="40">
        <v>42781</v>
      </c>
      <c r="C470" s="41" t="s">
        <v>2598</v>
      </c>
      <c r="D470" s="41">
        <v>1</v>
      </c>
      <c r="E470" s="41" t="s">
        <v>2599</v>
      </c>
      <c r="F470" s="41" t="s">
        <v>1400</v>
      </c>
      <c r="G470" s="41" t="s">
        <v>408</v>
      </c>
      <c r="H470" s="41" t="s">
        <v>1034</v>
      </c>
      <c r="I470" s="43">
        <v>1353.83</v>
      </c>
      <c r="J470" s="50">
        <f t="shared" si="10"/>
        <v>8461.4375</v>
      </c>
      <c r="K470" s="41"/>
      <c r="L470" s="19" t="s">
        <v>3972</v>
      </c>
      <c r="M470" s="35" t="s">
        <v>3973</v>
      </c>
      <c r="N470" s="19" t="s">
        <v>3974</v>
      </c>
      <c r="O470" s="35" t="s">
        <v>3975</v>
      </c>
      <c r="P470" s="41"/>
      <c r="Q470" s="41"/>
      <c r="R470" s="41"/>
      <c r="S470" s="41"/>
      <c r="T470" s="41"/>
      <c r="U470" s="41"/>
    </row>
    <row r="471" spans="1:21">
      <c r="A471" s="41" t="s">
        <v>1166</v>
      </c>
      <c r="B471" s="40">
        <v>42781</v>
      </c>
      <c r="C471" s="41" t="s">
        <v>2600</v>
      </c>
      <c r="D471" s="41">
        <v>1</v>
      </c>
      <c r="E471" s="41" t="s">
        <v>2601</v>
      </c>
      <c r="F471" s="41" t="s">
        <v>1400</v>
      </c>
      <c r="G471" s="41" t="s">
        <v>2811</v>
      </c>
      <c r="H471" s="41" t="s">
        <v>1146</v>
      </c>
      <c r="I471" s="41">
        <v>484</v>
      </c>
      <c r="J471" s="50">
        <f t="shared" si="10"/>
        <v>3025</v>
      </c>
      <c r="K471" s="41"/>
      <c r="L471" s="35" t="s">
        <v>3630</v>
      </c>
      <c r="M471" s="41"/>
      <c r="N471" s="41"/>
      <c r="O471" s="41"/>
      <c r="P471" s="41"/>
      <c r="Q471" s="41"/>
      <c r="R471" s="41"/>
      <c r="S471" s="41"/>
      <c r="T471" s="41"/>
      <c r="U471" s="41"/>
    </row>
    <row r="472" spans="1:21">
      <c r="A472" s="41" t="s">
        <v>1169</v>
      </c>
      <c r="B472" s="40">
        <v>42781</v>
      </c>
      <c r="C472" s="41" t="s">
        <v>2602</v>
      </c>
      <c r="D472" s="41">
        <v>1</v>
      </c>
      <c r="E472" s="41" t="s">
        <v>2603</v>
      </c>
      <c r="F472" s="41" t="s">
        <v>1400</v>
      </c>
      <c r="G472" s="41" t="s">
        <v>1439</v>
      </c>
      <c r="H472" s="41" t="s">
        <v>1211</v>
      </c>
      <c r="I472" s="43">
        <v>2509.38</v>
      </c>
      <c r="J472" s="50">
        <f t="shared" si="10"/>
        <v>15683.625</v>
      </c>
      <c r="K472" s="41"/>
      <c r="L472" s="35" t="s">
        <v>3599</v>
      </c>
      <c r="M472" s="35" t="s">
        <v>3600</v>
      </c>
      <c r="N472" s="41"/>
      <c r="O472" s="41"/>
      <c r="P472" s="41"/>
      <c r="Q472" s="41"/>
      <c r="R472" s="41"/>
      <c r="S472" s="41"/>
      <c r="T472" s="41"/>
      <c r="U472" s="41"/>
    </row>
    <row r="473" spans="1:21">
      <c r="A473" s="41" t="s">
        <v>1172</v>
      </c>
      <c r="B473" s="40">
        <v>42781</v>
      </c>
      <c r="C473" s="41" t="s">
        <v>2604</v>
      </c>
      <c r="D473" s="41">
        <v>1</v>
      </c>
      <c r="E473" s="41" t="s">
        <v>2605</v>
      </c>
      <c r="F473" s="41" t="s">
        <v>1400</v>
      </c>
      <c r="G473" s="41" t="s">
        <v>1432</v>
      </c>
      <c r="H473" s="41" t="s">
        <v>1154</v>
      </c>
      <c r="I473" s="43">
        <v>7232</v>
      </c>
      <c r="J473" s="50">
        <f t="shared" si="10"/>
        <v>45200</v>
      </c>
      <c r="K473" s="41"/>
      <c r="L473" s="35" t="s">
        <v>3976</v>
      </c>
      <c r="M473" s="19" t="s">
        <v>3977</v>
      </c>
      <c r="N473" s="35" t="s">
        <v>3978</v>
      </c>
      <c r="O473" s="35" t="s">
        <v>3979</v>
      </c>
      <c r="P473" s="19" t="s">
        <v>3980</v>
      </c>
      <c r="Q473" s="35" t="s">
        <v>3981</v>
      </c>
      <c r="R473" s="35" t="s">
        <v>3982</v>
      </c>
      <c r="S473" s="19" t="s">
        <v>3983</v>
      </c>
      <c r="T473" s="19" t="s">
        <v>3984</v>
      </c>
      <c r="U473" s="35" t="s">
        <v>3985</v>
      </c>
    </row>
    <row r="474" spans="1:21">
      <c r="A474" s="41" t="s">
        <v>2606</v>
      </c>
      <c r="B474" s="40">
        <v>42781</v>
      </c>
      <c r="C474" s="41" t="s">
        <v>2607</v>
      </c>
      <c r="D474" s="41">
        <v>1</v>
      </c>
      <c r="E474" s="41" t="s">
        <v>2608</v>
      </c>
      <c r="F474" s="41" t="s">
        <v>1400</v>
      </c>
      <c r="G474" s="41" t="s">
        <v>1429</v>
      </c>
      <c r="H474" s="41" t="s">
        <v>1139</v>
      </c>
      <c r="I474" s="41">
        <f>4523.45+8528.15</f>
        <v>13051.599999999999</v>
      </c>
      <c r="J474" s="50">
        <f t="shared" si="10"/>
        <v>81572.499999999985</v>
      </c>
      <c r="K474" s="41"/>
      <c r="L474" s="35" t="s">
        <v>3986</v>
      </c>
      <c r="M474" s="35" t="s">
        <v>3987</v>
      </c>
      <c r="N474" s="41"/>
      <c r="O474" s="41"/>
      <c r="P474" s="41"/>
      <c r="Q474" s="41"/>
      <c r="R474" s="41"/>
      <c r="S474" s="41"/>
      <c r="T474" s="41"/>
      <c r="U474" s="41"/>
    </row>
    <row r="475" spans="1:21">
      <c r="A475" s="41" t="s">
        <v>1175</v>
      </c>
      <c r="B475" s="40">
        <v>42781</v>
      </c>
      <c r="C475" s="41" t="s">
        <v>2609</v>
      </c>
      <c r="D475" s="41">
        <v>1</v>
      </c>
      <c r="E475" s="41" t="s">
        <v>2610</v>
      </c>
      <c r="F475" s="41" t="s">
        <v>1400</v>
      </c>
      <c r="G475" s="41" t="s">
        <v>1418</v>
      </c>
      <c r="H475" s="41" t="s">
        <v>1030</v>
      </c>
      <c r="I475" s="43">
        <v>1913.28</v>
      </c>
      <c r="J475" s="50">
        <f t="shared" si="10"/>
        <v>11958</v>
      </c>
      <c r="K475" s="41"/>
      <c r="L475" s="35" t="s">
        <v>3524</v>
      </c>
      <c r="M475" s="41"/>
      <c r="N475" s="41"/>
      <c r="O475" s="41"/>
      <c r="P475" s="41"/>
      <c r="Q475" s="41"/>
      <c r="R475" s="41"/>
      <c r="S475" s="41"/>
      <c r="T475" s="41"/>
      <c r="U475" s="41"/>
    </row>
    <row r="476" spans="1:21">
      <c r="A476" s="41" t="s">
        <v>1179</v>
      </c>
      <c r="B476" s="40">
        <v>42781</v>
      </c>
      <c r="C476" s="41" t="s">
        <v>2611</v>
      </c>
      <c r="D476" s="41">
        <v>1</v>
      </c>
      <c r="E476" s="41" t="s">
        <v>2612</v>
      </c>
      <c r="F476" s="41" t="s">
        <v>1400</v>
      </c>
      <c r="G476" s="41" t="s">
        <v>1434</v>
      </c>
      <c r="H476" s="41" t="s">
        <v>1162</v>
      </c>
      <c r="I476" s="41">
        <v>999.3</v>
      </c>
      <c r="J476" s="50">
        <f t="shared" si="10"/>
        <v>6245.625</v>
      </c>
      <c r="K476" s="41"/>
      <c r="L476" s="19" t="s">
        <v>3520</v>
      </c>
      <c r="M476" s="19" t="s">
        <v>3521</v>
      </c>
      <c r="N476" s="41"/>
      <c r="O476" s="41"/>
      <c r="P476" s="41"/>
      <c r="Q476" s="41"/>
      <c r="R476" s="41"/>
      <c r="S476" s="41"/>
      <c r="T476" s="41"/>
      <c r="U476" s="41"/>
    </row>
    <row r="477" spans="1:21">
      <c r="A477" s="41" t="s">
        <v>1183</v>
      </c>
      <c r="B477" s="40">
        <v>42781</v>
      </c>
      <c r="C477" s="41" t="s">
        <v>2613</v>
      </c>
      <c r="D477" s="41">
        <v>1</v>
      </c>
      <c r="E477" s="41" t="s">
        <v>2614</v>
      </c>
      <c r="F477" s="41" t="s">
        <v>1400</v>
      </c>
      <c r="G477" s="41" t="s">
        <v>2822</v>
      </c>
      <c r="H477" s="41" t="s">
        <v>2615</v>
      </c>
      <c r="I477" s="43">
        <v>1136.73</v>
      </c>
      <c r="J477" s="50">
        <f t="shared" si="10"/>
        <v>7104.5625</v>
      </c>
      <c r="K477" s="41"/>
      <c r="L477" s="19" t="s">
        <v>3613</v>
      </c>
      <c r="M477" s="41"/>
      <c r="N477" s="41"/>
      <c r="O477" s="41"/>
      <c r="P477" s="41"/>
      <c r="Q477" s="41"/>
      <c r="R477" s="41"/>
      <c r="S477" s="41"/>
      <c r="T477" s="41"/>
      <c r="U477" s="41"/>
    </row>
    <row r="478" spans="1:21">
      <c r="A478" s="41" t="s">
        <v>2616</v>
      </c>
      <c r="B478" s="40">
        <v>42781</v>
      </c>
      <c r="C478" s="41" t="s">
        <v>2617</v>
      </c>
      <c r="D478" s="41">
        <v>1</v>
      </c>
      <c r="E478" s="41" t="s">
        <v>2618</v>
      </c>
      <c r="F478" s="41" t="s">
        <v>1400</v>
      </c>
      <c r="G478" s="41" t="s">
        <v>2814</v>
      </c>
      <c r="H478" s="41" t="s">
        <v>1038</v>
      </c>
      <c r="I478" s="43">
        <v>1152</v>
      </c>
      <c r="J478" s="50">
        <f t="shared" si="10"/>
        <v>7200</v>
      </c>
      <c r="K478" s="41"/>
      <c r="L478" s="35" t="s">
        <v>3544</v>
      </c>
      <c r="M478" s="19" t="s">
        <v>3545</v>
      </c>
      <c r="N478" s="41"/>
      <c r="O478" s="41"/>
      <c r="P478" s="41"/>
      <c r="Q478" s="41"/>
      <c r="R478" s="41"/>
      <c r="S478" s="41"/>
      <c r="T478" s="41"/>
      <c r="U478" s="41"/>
    </row>
    <row r="479" spans="1:21">
      <c r="A479" s="41" t="s">
        <v>2619</v>
      </c>
      <c r="B479" s="40">
        <v>42781</v>
      </c>
      <c r="C479" s="41" t="s">
        <v>2620</v>
      </c>
      <c r="D479" s="41">
        <v>2</v>
      </c>
      <c r="E479" s="41" t="s">
        <v>2621</v>
      </c>
      <c r="F479" s="41" t="s">
        <v>1400</v>
      </c>
      <c r="G479" s="41" t="s">
        <v>2814</v>
      </c>
      <c r="H479" s="41" t="s">
        <v>1038</v>
      </c>
      <c r="I479" s="43">
        <v>4832</v>
      </c>
      <c r="J479" s="50">
        <f t="shared" si="10"/>
        <v>30200</v>
      </c>
      <c r="K479" s="41"/>
      <c r="L479" s="19" t="s">
        <v>3546</v>
      </c>
      <c r="M479" s="19" t="s">
        <v>3547</v>
      </c>
      <c r="N479" s="19" t="s">
        <v>3548</v>
      </c>
      <c r="O479" s="35" t="s">
        <v>3549</v>
      </c>
      <c r="P479" s="41"/>
      <c r="Q479" s="41"/>
      <c r="R479" s="41"/>
      <c r="S479" s="41"/>
      <c r="T479" s="41"/>
      <c r="U479" s="41"/>
    </row>
    <row r="480" spans="1:21">
      <c r="A480" s="41" t="s">
        <v>1187</v>
      </c>
      <c r="B480" s="40">
        <v>42781</v>
      </c>
      <c r="C480" s="41" t="s">
        <v>2622</v>
      </c>
      <c r="D480" s="41">
        <v>1</v>
      </c>
      <c r="E480" s="41" t="s">
        <v>2623</v>
      </c>
      <c r="F480" s="41" t="s">
        <v>1400</v>
      </c>
      <c r="G480" s="41" t="s">
        <v>1422</v>
      </c>
      <c r="H480" s="41" t="s">
        <v>1050</v>
      </c>
      <c r="I480" s="43">
        <v>4288</v>
      </c>
      <c r="J480" s="50">
        <f t="shared" si="10"/>
        <v>26800</v>
      </c>
      <c r="K480" s="41"/>
      <c r="L480" s="35" t="s">
        <v>3988</v>
      </c>
      <c r="M480" s="35" t="s">
        <v>3989</v>
      </c>
      <c r="N480" s="19" t="s">
        <v>3990</v>
      </c>
      <c r="O480" s="35" t="s">
        <v>3991</v>
      </c>
      <c r="P480" s="35" t="s">
        <v>3992</v>
      </c>
      <c r="Q480" s="41"/>
      <c r="R480" s="41"/>
      <c r="S480" s="41"/>
      <c r="T480" s="41"/>
      <c r="U480" s="41"/>
    </row>
    <row r="481" spans="1:21">
      <c r="A481" s="41" t="s">
        <v>1191</v>
      </c>
      <c r="B481" s="40">
        <v>42781</v>
      </c>
      <c r="C481" s="41" t="s">
        <v>2624</v>
      </c>
      <c r="D481" s="41">
        <v>2</v>
      </c>
      <c r="E481" s="41" t="s">
        <v>2625</v>
      </c>
      <c r="F481" s="41" t="s">
        <v>1400</v>
      </c>
      <c r="G481" s="41" t="s">
        <v>1422</v>
      </c>
      <c r="H481" s="41" t="s">
        <v>1050</v>
      </c>
      <c r="I481" s="43">
        <v>3552</v>
      </c>
      <c r="J481" s="50">
        <f t="shared" si="10"/>
        <v>22200</v>
      </c>
      <c r="K481" s="41"/>
      <c r="L481" s="19" t="s">
        <v>3552</v>
      </c>
      <c r="M481" s="35" t="s">
        <v>3553</v>
      </c>
      <c r="N481" s="19" t="s">
        <v>3554</v>
      </c>
      <c r="O481" s="35" t="s">
        <v>3555</v>
      </c>
      <c r="P481" s="19" t="s">
        <v>3556</v>
      </c>
      <c r="Q481" s="19" t="s">
        <v>3557</v>
      </c>
      <c r="R481" s="41"/>
      <c r="S481" s="41"/>
      <c r="T481" s="41"/>
      <c r="U481" s="41"/>
    </row>
    <row r="482" spans="1:21">
      <c r="A482" s="41" t="s">
        <v>2626</v>
      </c>
      <c r="B482" s="40">
        <v>42781</v>
      </c>
      <c r="C482" s="41" t="s">
        <v>2627</v>
      </c>
      <c r="D482" s="41">
        <v>1</v>
      </c>
      <c r="E482" s="41" t="s">
        <v>2628</v>
      </c>
      <c r="F482" s="41" t="s">
        <v>1400</v>
      </c>
      <c r="G482" s="41" t="s">
        <v>1414</v>
      </c>
      <c r="H482" s="41" t="s">
        <v>1008</v>
      </c>
      <c r="I482" s="41">
        <v>480</v>
      </c>
      <c r="J482" s="50">
        <f t="shared" si="10"/>
        <v>3000</v>
      </c>
      <c r="K482" s="41"/>
      <c r="L482" s="35" t="s">
        <v>3590</v>
      </c>
      <c r="M482" s="41"/>
      <c r="N482" s="41"/>
      <c r="O482" s="41"/>
      <c r="P482" s="41"/>
      <c r="Q482" s="41"/>
      <c r="R482" s="41"/>
      <c r="S482" s="41"/>
      <c r="T482" s="41"/>
      <c r="U482" s="41"/>
    </row>
    <row r="483" spans="1:21">
      <c r="A483" s="41" t="s">
        <v>1195</v>
      </c>
      <c r="B483" s="40">
        <v>42781</v>
      </c>
      <c r="C483" s="41" t="s">
        <v>2629</v>
      </c>
      <c r="D483" s="41">
        <v>2</v>
      </c>
      <c r="E483" s="41" t="s">
        <v>2630</v>
      </c>
      <c r="F483" s="41" t="s">
        <v>1400</v>
      </c>
      <c r="G483" s="41" t="s">
        <v>1414</v>
      </c>
      <c r="H483" s="41" t="s">
        <v>1008</v>
      </c>
      <c r="I483" s="41">
        <v>290.64</v>
      </c>
      <c r="J483" s="50">
        <f t="shared" si="10"/>
        <v>1816.4999999999998</v>
      </c>
      <c r="K483" s="41"/>
      <c r="L483" s="35" t="s">
        <v>3591</v>
      </c>
      <c r="M483" s="35" t="s">
        <v>3592</v>
      </c>
      <c r="N483" s="41"/>
      <c r="O483" s="41"/>
      <c r="P483" s="41"/>
      <c r="Q483" s="41"/>
      <c r="R483" s="41"/>
      <c r="S483" s="41"/>
      <c r="T483" s="41"/>
      <c r="U483" s="41"/>
    </row>
    <row r="484" spans="1:21">
      <c r="A484" s="41" t="s">
        <v>1198</v>
      </c>
      <c r="B484" s="40">
        <v>42781</v>
      </c>
      <c r="C484" s="41" t="s">
        <v>2631</v>
      </c>
      <c r="D484" s="41">
        <v>2</v>
      </c>
      <c r="E484" s="41" t="s">
        <v>2632</v>
      </c>
      <c r="F484" s="41" t="s">
        <v>1400</v>
      </c>
      <c r="G484" s="41" t="s">
        <v>1446</v>
      </c>
      <c r="H484" s="41" t="s">
        <v>1342</v>
      </c>
      <c r="I484" s="41">
        <v>352</v>
      </c>
      <c r="J484" s="50">
        <f t="shared" si="10"/>
        <v>2200</v>
      </c>
      <c r="K484" s="41"/>
      <c r="L484" s="35" t="s">
        <v>3526</v>
      </c>
      <c r="M484" s="41"/>
      <c r="N484" s="41"/>
      <c r="O484" s="41"/>
      <c r="P484" s="41"/>
      <c r="Q484" s="41"/>
      <c r="R484" s="41"/>
      <c r="S484" s="41"/>
      <c r="T484" s="41"/>
      <c r="U484" s="41"/>
    </row>
    <row r="485" spans="1:21">
      <c r="A485" s="41" t="s">
        <v>2633</v>
      </c>
      <c r="B485" s="40">
        <v>42781</v>
      </c>
      <c r="C485" s="41" t="s">
        <v>2634</v>
      </c>
      <c r="D485" s="41">
        <v>2</v>
      </c>
      <c r="E485" s="41" t="s">
        <v>2635</v>
      </c>
      <c r="F485" s="41" t="s">
        <v>1400</v>
      </c>
      <c r="G485" s="41" t="s">
        <v>1412</v>
      </c>
      <c r="H485" s="41" t="s">
        <v>1000</v>
      </c>
      <c r="I485" s="41">
        <v>672</v>
      </c>
      <c r="J485" s="50">
        <f t="shared" si="10"/>
        <v>4200</v>
      </c>
      <c r="K485" s="41"/>
      <c r="L485" s="41" t="s">
        <v>3966</v>
      </c>
      <c r="M485" s="41"/>
      <c r="N485" s="41"/>
      <c r="O485" s="41"/>
      <c r="P485" s="41"/>
      <c r="Q485" s="41"/>
      <c r="R485" s="41"/>
      <c r="S485" s="41"/>
      <c r="T485" s="41"/>
      <c r="U485" s="41"/>
    </row>
    <row r="486" spans="1:21">
      <c r="A486" s="41" t="s">
        <v>2636</v>
      </c>
      <c r="B486" s="40">
        <v>42781</v>
      </c>
      <c r="C486" s="41" t="s">
        <v>2637</v>
      </c>
      <c r="D486" s="41">
        <v>2</v>
      </c>
      <c r="E486" s="41" t="s">
        <v>2638</v>
      </c>
      <c r="F486" s="41" t="s">
        <v>1400</v>
      </c>
      <c r="G486" s="41" t="s">
        <v>1440</v>
      </c>
      <c r="H486" s="41" t="s">
        <v>1248</v>
      </c>
      <c r="I486" s="41">
        <v>823.31</v>
      </c>
      <c r="J486" s="50">
        <f t="shared" si="10"/>
        <v>5145.6875</v>
      </c>
      <c r="K486" s="41"/>
      <c r="L486" s="19" t="s">
        <v>3560</v>
      </c>
      <c r="M486" s="41"/>
      <c r="N486" s="41"/>
      <c r="O486" s="41"/>
      <c r="P486" s="41"/>
      <c r="Q486" s="41"/>
      <c r="R486" s="41"/>
      <c r="S486" s="41"/>
      <c r="T486" s="41"/>
      <c r="U486" s="41"/>
    </row>
    <row r="487" spans="1:21">
      <c r="A487" s="41" t="s">
        <v>2639</v>
      </c>
      <c r="B487" s="40">
        <v>42781</v>
      </c>
      <c r="C487" s="41" t="s">
        <v>2640</v>
      </c>
      <c r="D487" s="41">
        <v>2</v>
      </c>
      <c r="E487" s="41" t="s">
        <v>2641</v>
      </c>
      <c r="F487" s="41" t="s">
        <v>1400</v>
      </c>
      <c r="G487" s="41" t="s">
        <v>1447</v>
      </c>
      <c r="H487" s="41" t="s">
        <v>1349</v>
      </c>
      <c r="I487" s="43">
        <v>1456</v>
      </c>
      <c r="J487" s="50">
        <f t="shared" si="10"/>
        <v>9100</v>
      </c>
      <c r="K487" s="41"/>
      <c r="L487" s="19" t="s">
        <v>3993</v>
      </c>
      <c r="M487" s="35" t="s">
        <v>3994</v>
      </c>
      <c r="N487" s="19" t="s">
        <v>3995</v>
      </c>
      <c r="O487" s="35" t="s">
        <v>3996</v>
      </c>
      <c r="P487" s="19" t="s">
        <v>3997</v>
      </c>
      <c r="Q487" s="35" t="s">
        <v>3998</v>
      </c>
      <c r="R487" s="35" t="s">
        <v>3999</v>
      </c>
      <c r="S487" s="19" t="s">
        <v>4000</v>
      </c>
      <c r="T487" s="41"/>
      <c r="U487" s="41"/>
    </row>
    <row r="488" spans="1:21">
      <c r="A488" s="41" t="s">
        <v>2642</v>
      </c>
      <c r="B488" s="40">
        <v>42781</v>
      </c>
      <c r="C488" s="41" t="s">
        <v>2643</v>
      </c>
      <c r="D488" s="41">
        <v>2</v>
      </c>
      <c r="E488" s="41" t="s">
        <v>2644</v>
      </c>
      <c r="F488" s="41" t="s">
        <v>1400</v>
      </c>
      <c r="G488" s="41" t="s">
        <v>1427</v>
      </c>
      <c r="H488" s="41" t="s">
        <v>1101</v>
      </c>
      <c r="I488" s="43">
        <v>2400</v>
      </c>
      <c r="J488" s="50">
        <f t="shared" si="10"/>
        <v>15000</v>
      </c>
      <c r="K488" s="41"/>
      <c r="L488" s="35" t="s">
        <v>3522</v>
      </c>
      <c r="M488" s="19" t="s">
        <v>3523</v>
      </c>
      <c r="N488" s="41"/>
      <c r="O488" s="41"/>
      <c r="P488" s="41"/>
      <c r="Q488" s="41"/>
      <c r="R488" s="41"/>
      <c r="S488" s="41"/>
      <c r="T488" s="41"/>
      <c r="U488" s="41"/>
    </row>
    <row r="489" spans="1:21">
      <c r="A489" s="41" t="s">
        <v>2645</v>
      </c>
      <c r="B489" s="40">
        <v>42781</v>
      </c>
      <c r="C489" s="41" t="s">
        <v>2646</v>
      </c>
      <c r="D489" s="41">
        <v>2</v>
      </c>
      <c r="E489" s="41" t="s">
        <v>2647</v>
      </c>
      <c r="F489" s="41" t="s">
        <v>1400</v>
      </c>
      <c r="G489" s="41" t="s">
        <v>2815</v>
      </c>
      <c r="H489" s="41" t="s">
        <v>1004</v>
      </c>
      <c r="I489" s="43">
        <v>2320</v>
      </c>
      <c r="J489" s="50">
        <f t="shared" si="10"/>
        <v>14500</v>
      </c>
      <c r="K489" s="41"/>
      <c r="L489" s="35" t="s">
        <v>3615</v>
      </c>
      <c r="M489" s="35" t="s">
        <v>3616</v>
      </c>
      <c r="N489" s="35" t="s">
        <v>3617</v>
      </c>
      <c r="O489" s="35" t="s">
        <v>3618</v>
      </c>
      <c r="P489" s="41"/>
      <c r="Q489" s="41"/>
      <c r="R489" s="41"/>
      <c r="S489" s="41"/>
      <c r="T489" s="41"/>
      <c r="U489" s="41"/>
    </row>
    <row r="490" spans="1:21">
      <c r="A490" s="41" t="s">
        <v>2648</v>
      </c>
      <c r="B490" s="40">
        <v>42781</v>
      </c>
      <c r="C490" s="41" t="s">
        <v>2649</v>
      </c>
      <c r="D490" s="41">
        <v>2</v>
      </c>
      <c r="E490" s="41" t="s">
        <v>2650</v>
      </c>
      <c r="F490" s="41" t="s">
        <v>1400</v>
      </c>
      <c r="G490" s="41" t="s">
        <v>1448</v>
      </c>
      <c r="H490" s="41" t="s">
        <v>1362</v>
      </c>
      <c r="I490" s="41">
        <v>446.4</v>
      </c>
      <c r="J490" s="50">
        <f t="shared" si="10"/>
        <v>2790</v>
      </c>
      <c r="K490" s="41"/>
      <c r="L490" s="35" t="s">
        <v>3594</v>
      </c>
      <c r="M490" s="41"/>
      <c r="N490" s="41"/>
      <c r="O490" s="41"/>
      <c r="P490" s="41"/>
      <c r="Q490" s="41"/>
      <c r="R490" s="41"/>
      <c r="S490" s="41"/>
      <c r="T490" s="41"/>
      <c r="U490" s="41"/>
    </row>
    <row r="491" spans="1:21">
      <c r="A491" s="41" t="s">
        <v>2651</v>
      </c>
      <c r="B491" s="40">
        <v>42781</v>
      </c>
      <c r="C491" s="41" t="s">
        <v>2652</v>
      </c>
      <c r="D491" s="41">
        <v>2</v>
      </c>
      <c r="E491" s="41" t="s">
        <v>2653</v>
      </c>
      <c r="F491" s="41" t="s">
        <v>1400</v>
      </c>
      <c r="G491" s="41" t="s">
        <v>1416</v>
      </c>
      <c r="H491" s="41" t="s">
        <v>1019</v>
      </c>
      <c r="I491" s="41">
        <v>88</v>
      </c>
      <c r="J491" s="50">
        <f t="shared" si="10"/>
        <v>550</v>
      </c>
      <c r="K491" s="41"/>
      <c r="L491" s="19" t="s">
        <v>3624</v>
      </c>
      <c r="M491" s="19" t="s">
        <v>3625</v>
      </c>
      <c r="N491" s="41"/>
      <c r="O491" s="41"/>
      <c r="P491" s="41"/>
      <c r="Q491" s="41"/>
      <c r="R491" s="41"/>
      <c r="S491" s="41"/>
      <c r="T491" s="41"/>
      <c r="U491" s="41"/>
    </row>
    <row r="492" spans="1:21">
      <c r="A492" s="41" t="s">
        <v>2654</v>
      </c>
      <c r="B492" s="40">
        <v>42781</v>
      </c>
      <c r="C492" s="41" t="s">
        <v>2655</v>
      </c>
      <c r="D492" s="41">
        <v>2</v>
      </c>
      <c r="E492" s="41" t="s">
        <v>2656</v>
      </c>
      <c r="F492" s="41" t="s">
        <v>1400</v>
      </c>
      <c r="G492" s="41" t="s">
        <v>1428</v>
      </c>
      <c r="H492" s="41" t="s">
        <v>1120</v>
      </c>
      <c r="I492" s="43">
        <v>2880</v>
      </c>
      <c r="J492" s="50">
        <f t="shared" si="10"/>
        <v>18000</v>
      </c>
      <c r="K492" s="41"/>
      <c r="L492" s="19" t="s">
        <v>3604</v>
      </c>
      <c r="M492" s="35" t="s">
        <v>4001</v>
      </c>
      <c r="N492" s="41"/>
      <c r="O492" s="41"/>
      <c r="P492" s="41"/>
      <c r="Q492" s="41"/>
      <c r="R492" s="41"/>
      <c r="S492" s="41"/>
      <c r="T492" s="41"/>
      <c r="U492" s="41"/>
    </row>
    <row r="493" spans="1:21">
      <c r="A493" s="41" t="s">
        <v>2657</v>
      </c>
      <c r="B493" s="40">
        <v>42781</v>
      </c>
      <c r="C493" s="41" t="s">
        <v>2658</v>
      </c>
      <c r="D493" s="41">
        <v>2</v>
      </c>
      <c r="E493" s="41" t="s">
        <v>2659</v>
      </c>
      <c r="F493" s="41" t="s">
        <v>1400</v>
      </c>
      <c r="G493" s="41" t="s">
        <v>1423</v>
      </c>
      <c r="H493" s="41" t="s">
        <v>1054</v>
      </c>
      <c r="I493" s="41">
        <v>160</v>
      </c>
      <c r="J493" s="50">
        <f t="shared" si="10"/>
        <v>1000</v>
      </c>
      <c r="K493" s="41"/>
      <c r="L493" s="19" t="s">
        <v>3596</v>
      </c>
      <c r="M493" s="41"/>
      <c r="N493" s="41"/>
      <c r="O493" s="41"/>
      <c r="P493" s="41"/>
      <c r="Q493" s="41"/>
      <c r="R493" s="41"/>
      <c r="S493" s="41"/>
      <c r="T493" s="41"/>
      <c r="U493" s="41"/>
    </row>
    <row r="494" spans="1:21">
      <c r="A494" s="41" t="s">
        <v>2660</v>
      </c>
      <c r="B494" s="40">
        <v>42782</v>
      </c>
      <c r="C494" s="41" t="s">
        <v>2661</v>
      </c>
      <c r="D494" s="41">
        <v>1</v>
      </c>
      <c r="E494" s="41" t="s">
        <v>2662</v>
      </c>
      <c r="F494" s="41" t="s">
        <v>2663</v>
      </c>
      <c r="G494" s="41" t="s">
        <v>2846</v>
      </c>
      <c r="H494" s="41" t="s">
        <v>2845</v>
      </c>
      <c r="I494" s="41">
        <v>807.06</v>
      </c>
      <c r="J494" s="50">
        <f t="shared" si="10"/>
        <v>5044.125</v>
      </c>
      <c r="K494" s="41"/>
      <c r="L494" s="19" t="s">
        <v>3508</v>
      </c>
      <c r="M494" s="41"/>
      <c r="N494" s="41"/>
      <c r="O494" s="41"/>
      <c r="P494" s="41"/>
      <c r="Q494" s="41"/>
      <c r="R494" s="41"/>
      <c r="S494" s="41"/>
      <c r="T494" s="41"/>
      <c r="U494" s="41"/>
    </row>
    <row r="495" spans="1:21">
      <c r="A495" s="41" t="s">
        <v>2664</v>
      </c>
      <c r="B495" s="40">
        <v>42782</v>
      </c>
      <c r="C495" s="41" t="s">
        <v>2665</v>
      </c>
      <c r="D495" s="41">
        <v>1</v>
      </c>
      <c r="E495" s="41" t="s">
        <v>2666</v>
      </c>
      <c r="F495" s="41" t="s">
        <v>1400</v>
      </c>
      <c r="G495" s="41" t="s">
        <v>1411</v>
      </c>
      <c r="H495" s="41" t="s">
        <v>996</v>
      </c>
      <c r="I495" s="43">
        <v>16353.23</v>
      </c>
      <c r="J495" s="50">
        <f t="shared" si="10"/>
        <v>102207.6875</v>
      </c>
      <c r="K495" s="41"/>
      <c r="L495" s="35" t="s">
        <v>3571</v>
      </c>
      <c r="M495" s="41"/>
      <c r="N495" s="41"/>
      <c r="O495" s="41"/>
      <c r="P495" s="41"/>
      <c r="Q495" s="41"/>
      <c r="R495" s="41"/>
      <c r="S495" s="41"/>
      <c r="T495" s="41"/>
      <c r="U495" s="41"/>
    </row>
    <row r="496" spans="1:21">
      <c r="A496" s="41" t="s">
        <v>2667</v>
      </c>
      <c r="B496" s="40">
        <v>42783</v>
      </c>
      <c r="C496" s="41" t="s">
        <v>2668</v>
      </c>
      <c r="D496" s="41">
        <v>1</v>
      </c>
      <c r="E496" s="41" t="s">
        <v>2669</v>
      </c>
      <c r="F496" s="41" t="s">
        <v>1400</v>
      </c>
      <c r="G496" s="41" t="s">
        <v>1411</v>
      </c>
      <c r="H496" s="41" t="s">
        <v>996</v>
      </c>
      <c r="I496" s="43">
        <v>35015.449999999997</v>
      </c>
      <c r="J496" s="50">
        <f t="shared" si="10"/>
        <v>218846.56249999997</v>
      </c>
      <c r="K496" s="41"/>
      <c r="L496" s="35" t="s">
        <v>3572</v>
      </c>
      <c r="M496" s="41"/>
      <c r="N496" s="41"/>
      <c r="O496" s="41"/>
      <c r="P496" s="41"/>
      <c r="Q496" s="41"/>
      <c r="R496" s="41"/>
      <c r="S496" s="41"/>
      <c r="T496" s="41"/>
      <c r="U496" s="41"/>
    </row>
    <row r="497" spans="1:21">
      <c r="A497" s="41" t="s">
        <v>1242</v>
      </c>
      <c r="B497" s="40">
        <v>42786</v>
      </c>
      <c r="C497" s="41" t="s">
        <v>2670</v>
      </c>
      <c r="D497" s="41">
        <v>1</v>
      </c>
      <c r="E497" s="41" t="s">
        <v>2671</v>
      </c>
      <c r="F497" s="41" t="s">
        <v>1400</v>
      </c>
      <c r="G497" s="41" t="s">
        <v>1411</v>
      </c>
      <c r="H497" s="41" t="s">
        <v>996</v>
      </c>
      <c r="I497" s="43">
        <v>4927.59</v>
      </c>
      <c r="J497" s="50">
        <f t="shared" si="10"/>
        <v>30797.4375</v>
      </c>
      <c r="K497" s="41"/>
      <c r="L497" s="35" t="s">
        <v>3573</v>
      </c>
      <c r="M497" s="41"/>
      <c r="N497" s="41"/>
      <c r="O497" s="41"/>
      <c r="P497" s="41"/>
      <c r="Q497" s="41"/>
      <c r="R497" s="41"/>
      <c r="S497" s="41"/>
      <c r="T497" s="41"/>
      <c r="U497" s="41"/>
    </row>
    <row r="498" spans="1:21">
      <c r="A498" s="41" t="s">
        <v>1245</v>
      </c>
      <c r="B498" s="40">
        <v>42786</v>
      </c>
      <c r="C498" s="41" t="s">
        <v>2672</v>
      </c>
      <c r="D498" s="41">
        <v>1</v>
      </c>
      <c r="E498" s="41" t="s">
        <v>2673</v>
      </c>
      <c r="F498" s="41" t="s">
        <v>1400</v>
      </c>
      <c r="G498" s="41" t="s">
        <v>1411</v>
      </c>
      <c r="H498" s="41" t="s">
        <v>996</v>
      </c>
      <c r="I498" s="41">
        <v>568.96</v>
      </c>
      <c r="J498" s="50">
        <f t="shared" si="10"/>
        <v>3556</v>
      </c>
      <c r="K498" s="41"/>
      <c r="L498" s="19" t="s">
        <v>3574</v>
      </c>
      <c r="M498" s="41"/>
      <c r="N498" s="41"/>
      <c r="O498" s="41"/>
      <c r="P498" s="41"/>
      <c r="Q498" s="41"/>
      <c r="R498" s="41"/>
      <c r="S498" s="41"/>
      <c r="T498" s="41"/>
      <c r="U498" s="41"/>
    </row>
    <row r="499" spans="1:21">
      <c r="A499" s="41" t="s">
        <v>1265</v>
      </c>
      <c r="B499" s="40">
        <v>42786</v>
      </c>
      <c r="C499" s="41" t="s">
        <v>2674</v>
      </c>
      <c r="D499" s="41">
        <v>1</v>
      </c>
      <c r="E499" s="41" t="s">
        <v>2675</v>
      </c>
      <c r="F499" s="41" t="s">
        <v>1400</v>
      </c>
      <c r="G499" s="19" t="s">
        <v>4003</v>
      </c>
      <c r="H499" s="41" t="s">
        <v>2676</v>
      </c>
      <c r="I499" s="43">
        <v>3754.43</v>
      </c>
      <c r="J499" s="50">
        <f t="shared" si="10"/>
        <v>23465.1875</v>
      </c>
      <c r="K499" s="41"/>
      <c r="L499" s="35" t="s">
        <v>4002</v>
      </c>
      <c r="M499" s="41"/>
      <c r="N499" s="41"/>
      <c r="O499" s="41"/>
      <c r="P499" s="41"/>
      <c r="Q499" s="41"/>
      <c r="R499" s="41"/>
      <c r="S499" s="41"/>
      <c r="T499" s="41"/>
      <c r="U499" s="41"/>
    </row>
    <row r="500" spans="1:21">
      <c r="A500" s="41" t="s">
        <v>2677</v>
      </c>
      <c r="B500" s="40">
        <v>42786</v>
      </c>
      <c r="C500" s="41" t="s">
        <v>2678</v>
      </c>
      <c r="D500" s="41">
        <v>1</v>
      </c>
      <c r="E500" s="41" t="s">
        <v>2679</v>
      </c>
      <c r="F500" s="41" t="s">
        <v>1400</v>
      </c>
      <c r="G500" s="41" t="s">
        <v>2823</v>
      </c>
      <c r="H500" s="41" t="s">
        <v>2680</v>
      </c>
      <c r="I500" s="43">
        <v>6203.2</v>
      </c>
      <c r="J500" s="50">
        <f t="shared" si="10"/>
        <v>38770</v>
      </c>
      <c r="K500" s="41"/>
      <c r="L500" s="35" t="s">
        <v>3611</v>
      </c>
      <c r="M500" s="41"/>
      <c r="N500" s="41"/>
      <c r="O500" s="41"/>
      <c r="P500" s="41"/>
      <c r="Q500" s="41"/>
      <c r="R500" s="41"/>
      <c r="S500" s="41"/>
      <c r="T500" s="41"/>
      <c r="U500" s="41"/>
    </row>
    <row r="501" spans="1:21">
      <c r="A501" s="47" t="s">
        <v>2681</v>
      </c>
      <c r="B501" s="46">
        <v>42786</v>
      </c>
      <c r="C501" s="47" t="s">
        <v>2682</v>
      </c>
      <c r="D501" s="47">
        <v>1</v>
      </c>
      <c r="E501" s="47" t="s">
        <v>2683</v>
      </c>
      <c r="F501" s="47" t="s">
        <v>1400</v>
      </c>
      <c r="G501" s="47" t="s">
        <v>1424</v>
      </c>
      <c r="H501" s="47" t="s">
        <v>1075</v>
      </c>
      <c r="I501" s="48">
        <v>11927.71</v>
      </c>
      <c r="J501" s="51">
        <f t="shared" si="10"/>
        <v>74548.1875</v>
      </c>
      <c r="K501" s="47"/>
      <c r="L501" s="55" t="s">
        <v>3634</v>
      </c>
      <c r="M501" s="41"/>
      <c r="N501" s="41"/>
      <c r="O501" s="41"/>
      <c r="P501" s="41"/>
      <c r="Q501" s="41"/>
      <c r="R501" s="41"/>
      <c r="S501" s="41"/>
      <c r="T501" s="41"/>
      <c r="U501" s="41"/>
    </row>
    <row r="502" spans="1:21">
      <c r="A502" s="41" t="s">
        <v>1269</v>
      </c>
      <c r="B502" s="40">
        <v>42786</v>
      </c>
      <c r="C502" s="41" t="s">
        <v>2684</v>
      </c>
      <c r="D502" s="41">
        <v>1</v>
      </c>
      <c r="E502" s="41" t="s">
        <v>2685</v>
      </c>
      <c r="F502" s="41" t="s">
        <v>1400</v>
      </c>
      <c r="G502" s="41" t="s">
        <v>1435</v>
      </c>
      <c r="H502" s="41" t="s">
        <v>2686</v>
      </c>
      <c r="I502" s="41">
        <v>320.16000000000003</v>
      </c>
      <c r="J502" s="50">
        <f t="shared" si="10"/>
        <v>2001.0000000000002</v>
      </c>
      <c r="K502" s="41"/>
      <c r="L502" s="35" t="s">
        <v>3515</v>
      </c>
      <c r="M502" s="41"/>
      <c r="N502" s="41"/>
      <c r="O502" s="41"/>
      <c r="P502" s="41"/>
      <c r="Q502" s="41"/>
      <c r="R502" s="41"/>
      <c r="S502" s="41"/>
      <c r="T502" s="41"/>
      <c r="U502" s="41"/>
    </row>
    <row r="503" spans="1:21">
      <c r="A503" s="41" t="s">
        <v>1276</v>
      </c>
      <c r="B503" s="40">
        <v>42786</v>
      </c>
      <c r="C503" s="41" t="s">
        <v>2687</v>
      </c>
      <c r="D503" s="41">
        <v>1</v>
      </c>
      <c r="E503" s="41" t="s">
        <v>2688</v>
      </c>
      <c r="F503" s="41" t="s">
        <v>1400</v>
      </c>
      <c r="G503" s="41" t="s">
        <v>2818</v>
      </c>
      <c r="H503" s="41" t="s">
        <v>2836</v>
      </c>
      <c r="I503" s="43">
        <v>14674.9</v>
      </c>
      <c r="J503" s="50">
        <f t="shared" si="10"/>
        <v>91718.125</v>
      </c>
      <c r="K503" s="41"/>
      <c r="L503" s="19" t="s">
        <v>3622</v>
      </c>
      <c r="M503" s="41"/>
      <c r="N503" s="41"/>
      <c r="O503" s="41"/>
      <c r="P503" s="41"/>
      <c r="Q503" s="41"/>
      <c r="R503" s="41"/>
      <c r="S503" s="41"/>
      <c r="T503" s="41"/>
      <c r="U503" s="41"/>
    </row>
    <row r="504" spans="1:21">
      <c r="A504" s="41" t="s">
        <v>2689</v>
      </c>
      <c r="B504" s="40">
        <v>42786</v>
      </c>
      <c r="C504" s="41" t="s">
        <v>2690</v>
      </c>
      <c r="D504" s="41">
        <v>1</v>
      </c>
      <c r="E504" s="41" t="s">
        <v>2691</v>
      </c>
      <c r="F504" s="41" t="s">
        <v>1400</v>
      </c>
      <c r="G504" s="41" t="s">
        <v>2818</v>
      </c>
      <c r="H504" s="41" t="s">
        <v>2836</v>
      </c>
      <c r="I504" s="43">
        <v>20434.48</v>
      </c>
      <c r="J504" s="50">
        <f t="shared" si="10"/>
        <v>127715.5</v>
      </c>
      <c r="K504" s="41"/>
      <c r="L504" s="19" t="s">
        <v>3623</v>
      </c>
      <c r="M504" s="41"/>
      <c r="N504" s="41"/>
      <c r="O504" s="41"/>
      <c r="P504" s="41"/>
      <c r="Q504" s="41"/>
      <c r="R504" s="41"/>
      <c r="S504" s="41"/>
      <c r="T504" s="41"/>
      <c r="U504" s="41"/>
    </row>
    <row r="505" spans="1:21">
      <c r="A505" s="41" t="s">
        <v>1280</v>
      </c>
      <c r="B505" s="40">
        <v>42788</v>
      </c>
      <c r="C505" s="41" t="s">
        <v>2695</v>
      </c>
      <c r="D505" s="41">
        <v>1</v>
      </c>
      <c r="E505" s="41" t="s">
        <v>2696</v>
      </c>
      <c r="F505" s="41" t="s">
        <v>1400</v>
      </c>
      <c r="G505" s="41" t="s">
        <v>2814</v>
      </c>
      <c r="H505" s="41" t="s">
        <v>1038</v>
      </c>
      <c r="I505" s="43">
        <v>2192</v>
      </c>
      <c r="J505" s="50">
        <f t="shared" si="10"/>
        <v>13700</v>
      </c>
      <c r="K505" s="41"/>
      <c r="L505" s="35" t="s">
        <v>3550</v>
      </c>
      <c r="M505" s="35" t="s">
        <v>3551</v>
      </c>
      <c r="N505" s="41"/>
      <c r="O505" s="41"/>
      <c r="P505" s="41"/>
      <c r="Q505" s="41"/>
      <c r="R505" s="41"/>
      <c r="S505" s="41"/>
      <c r="T505" s="41"/>
      <c r="U505" s="41"/>
    </row>
    <row r="506" spans="1:21">
      <c r="A506" s="41" t="s">
        <v>1283</v>
      </c>
      <c r="B506" s="40">
        <v>42788</v>
      </c>
      <c r="C506" s="41" t="s">
        <v>2697</v>
      </c>
      <c r="D506" s="41">
        <v>1</v>
      </c>
      <c r="E506" s="41" t="s">
        <v>2698</v>
      </c>
      <c r="F506" s="41" t="s">
        <v>1400</v>
      </c>
      <c r="G506" s="41" t="s">
        <v>2825</v>
      </c>
      <c r="H506" s="41" t="s">
        <v>2699</v>
      </c>
      <c r="I506" s="41">
        <v>703.45</v>
      </c>
      <c r="J506" s="50">
        <f t="shared" si="10"/>
        <v>4396.5625</v>
      </c>
      <c r="K506" s="41"/>
      <c r="L506" s="35" t="s">
        <v>4004</v>
      </c>
      <c r="M506" s="41"/>
      <c r="N506" s="41"/>
      <c r="O506" s="41"/>
      <c r="P506" s="41"/>
      <c r="Q506" s="41"/>
      <c r="R506" s="41"/>
      <c r="S506" s="41"/>
      <c r="T506" s="41"/>
      <c r="U506" s="41"/>
    </row>
    <row r="507" spans="1:21">
      <c r="A507" s="41" t="s">
        <v>1286</v>
      </c>
      <c r="B507" s="40">
        <v>42788</v>
      </c>
      <c r="C507" s="41" t="s">
        <v>2700</v>
      </c>
      <c r="D507" s="41">
        <v>1</v>
      </c>
      <c r="E507" s="41" t="s">
        <v>2701</v>
      </c>
      <c r="F507" s="41" t="s">
        <v>1400</v>
      </c>
      <c r="G507" s="41" t="s">
        <v>1417</v>
      </c>
      <c r="H507" s="41" t="s">
        <v>1026</v>
      </c>
      <c r="I507" s="41">
        <v>73.790000000000006</v>
      </c>
      <c r="J507" s="50">
        <f t="shared" si="10"/>
        <v>461.18750000000006</v>
      </c>
      <c r="K507" s="41"/>
      <c r="L507" s="19" t="s">
        <v>3541</v>
      </c>
      <c r="M507" s="41"/>
      <c r="N507" s="41"/>
      <c r="O507" s="41"/>
      <c r="P507" s="41"/>
      <c r="Q507" s="41"/>
      <c r="R507" s="41"/>
      <c r="S507" s="41"/>
      <c r="T507" s="41"/>
      <c r="U507" s="41"/>
    </row>
    <row r="508" spans="1:21">
      <c r="A508" s="41" t="s">
        <v>1289</v>
      </c>
      <c r="B508" s="40">
        <v>42788</v>
      </c>
      <c r="C508" s="41" t="s">
        <v>2702</v>
      </c>
      <c r="D508" s="41">
        <v>1</v>
      </c>
      <c r="E508" s="41" t="s">
        <v>2703</v>
      </c>
      <c r="F508" s="41" t="s">
        <v>1400</v>
      </c>
      <c r="G508" s="41" t="s">
        <v>2826</v>
      </c>
      <c r="H508" s="41" t="s">
        <v>2704</v>
      </c>
      <c r="I508" s="41">
        <v>640</v>
      </c>
      <c r="J508" s="50">
        <f t="shared" si="10"/>
        <v>4000</v>
      </c>
      <c r="K508" s="41"/>
      <c r="L508" s="19" t="s">
        <v>3598</v>
      </c>
      <c r="M508" s="41"/>
      <c r="N508" s="41"/>
      <c r="O508" s="41"/>
      <c r="P508" s="41"/>
      <c r="Q508" s="41"/>
      <c r="R508" s="41"/>
      <c r="S508" s="41"/>
      <c r="T508" s="41"/>
      <c r="U508" s="41"/>
    </row>
    <row r="509" spans="1:21">
      <c r="A509" s="41" t="s">
        <v>2705</v>
      </c>
      <c r="B509" s="40">
        <v>42788</v>
      </c>
      <c r="C509" s="41" t="s">
        <v>2706</v>
      </c>
      <c r="D509" s="41">
        <v>1</v>
      </c>
      <c r="E509" s="41" t="s">
        <v>2707</v>
      </c>
      <c r="F509" s="41" t="s">
        <v>1400</v>
      </c>
      <c r="G509" s="41" t="s">
        <v>1429</v>
      </c>
      <c r="H509" s="41" t="s">
        <v>1139</v>
      </c>
      <c r="I509" s="43">
        <v>5115.38</v>
      </c>
      <c r="J509" s="50">
        <f t="shared" si="10"/>
        <v>31971.125</v>
      </c>
      <c r="K509" s="41"/>
      <c r="L509" s="35" t="s">
        <v>3633</v>
      </c>
      <c r="M509" s="41"/>
      <c r="N509" s="41"/>
      <c r="O509" s="41"/>
      <c r="P509" s="41"/>
      <c r="Q509" s="41"/>
      <c r="R509" s="41"/>
      <c r="S509" s="41"/>
      <c r="T509" s="41"/>
      <c r="U509" s="41"/>
    </row>
    <row r="510" spans="1:21">
      <c r="A510" s="41" t="s">
        <v>2708</v>
      </c>
      <c r="B510" s="40">
        <v>42788</v>
      </c>
      <c r="C510" s="41" t="s">
        <v>2709</v>
      </c>
      <c r="D510" s="41">
        <v>1</v>
      </c>
      <c r="E510" s="41" t="s">
        <v>2710</v>
      </c>
      <c r="F510" s="41" t="s">
        <v>1400</v>
      </c>
      <c r="G510" s="41" t="s">
        <v>2827</v>
      </c>
      <c r="H510" s="41" t="s">
        <v>2711</v>
      </c>
      <c r="I510" s="43">
        <v>1176</v>
      </c>
      <c r="J510" s="50">
        <f t="shared" si="10"/>
        <v>7350</v>
      </c>
      <c r="K510" s="41"/>
      <c r="L510" s="19" t="s">
        <v>3606</v>
      </c>
      <c r="M510" s="41"/>
      <c r="N510" s="41"/>
      <c r="O510" s="41"/>
      <c r="P510" s="41"/>
      <c r="Q510" s="41"/>
      <c r="R510" s="41"/>
      <c r="S510" s="41"/>
      <c r="T510" s="41"/>
      <c r="U510" s="41"/>
    </row>
    <row r="511" spans="1:21">
      <c r="A511" s="41" t="s">
        <v>2712</v>
      </c>
      <c r="B511" s="40">
        <v>42788</v>
      </c>
      <c r="C511" s="41" t="s">
        <v>2713</v>
      </c>
      <c r="D511" s="41">
        <v>1</v>
      </c>
      <c r="E511" s="41" t="s">
        <v>2714</v>
      </c>
      <c r="F511" s="41" t="s">
        <v>1400</v>
      </c>
      <c r="G511" s="19" t="s">
        <v>2913</v>
      </c>
      <c r="H511" s="41" t="s">
        <v>2715</v>
      </c>
      <c r="I511" s="41">
        <v>408.41</v>
      </c>
      <c r="J511" s="50">
        <f t="shared" si="10"/>
        <v>2552.5625</v>
      </c>
      <c r="K511" s="41"/>
      <c r="L511" s="35" t="s">
        <v>3525</v>
      </c>
      <c r="M511" s="41"/>
      <c r="N511" s="41"/>
      <c r="O511" s="41"/>
      <c r="P511" s="41"/>
      <c r="Q511" s="41"/>
      <c r="R511" s="41"/>
      <c r="S511" s="41"/>
      <c r="T511" s="41"/>
      <c r="U511" s="41"/>
    </row>
    <row r="512" spans="1:21">
      <c r="A512" s="41" t="s">
        <v>2716</v>
      </c>
      <c r="B512" s="40">
        <v>42788</v>
      </c>
      <c r="C512" s="41" t="s">
        <v>2717</v>
      </c>
      <c r="D512" s="41">
        <v>1</v>
      </c>
      <c r="E512" s="41" t="s">
        <v>2718</v>
      </c>
      <c r="F512" s="41" t="s">
        <v>1400</v>
      </c>
      <c r="G512" s="41" t="s">
        <v>2828</v>
      </c>
      <c r="H512" s="41" t="s">
        <v>2719</v>
      </c>
      <c r="I512" s="41">
        <v>760.36</v>
      </c>
      <c r="J512" s="50">
        <f t="shared" si="10"/>
        <v>4752.25</v>
      </c>
      <c r="K512" s="41"/>
      <c r="L512" s="35" t="s">
        <v>4005</v>
      </c>
      <c r="M512" s="41"/>
      <c r="N512" s="41"/>
      <c r="O512" s="41"/>
      <c r="P512" s="41"/>
      <c r="Q512" s="41"/>
      <c r="R512" s="41"/>
      <c r="S512" s="41"/>
      <c r="T512" s="41"/>
      <c r="U512" s="41"/>
    </row>
    <row r="513" spans="1:21">
      <c r="A513" s="41" t="s">
        <v>2720</v>
      </c>
      <c r="B513" s="40">
        <v>42788</v>
      </c>
      <c r="C513" s="41" t="s">
        <v>2721</v>
      </c>
      <c r="D513" s="41">
        <v>1</v>
      </c>
      <c r="E513" s="41" t="s">
        <v>2722</v>
      </c>
      <c r="F513" s="41" t="s">
        <v>1400</v>
      </c>
      <c r="G513" s="41" t="s">
        <v>1448</v>
      </c>
      <c r="H513" s="41" t="s">
        <v>1362</v>
      </c>
      <c r="I513" s="41">
        <v>840.96</v>
      </c>
      <c r="J513" s="50">
        <f t="shared" si="10"/>
        <v>5256</v>
      </c>
      <c r="K513" s="41"/>
      <c r="L513" s="19" t="s">
        <v>3595</v>
      </c>
      <c r="M513" s="41"/>
      <c r="N513" s="41"/>
      <c r="O513" s="41"/>
      <c r="P513" s="41"/>
      <c r="Q513" s="41"/>
      <c r="R513" s="41"/>
      <c r="S513" s="41"/>
      <c r="T513" s="41"/>
      <c r="U513" s="41"/>
    </row>
    <row r="514" spans="1:21">
      <c r="A514" s="41" t="s">
        <v>2723</v>
      </c>
      <c r="B514" s="40">
        <v>42788</v>
      </c>
      <c r="C514" s="41" t="s">
        <v>2724</v>
      </c>
      <c r="D514" s="41">
        <v>1</v>
      </c>
      <c r="E514" s="41" t="s">
        <v>2725</v>
      </c>
      <c r="F514" s="41" t="s">
        <v>1400</v>
      </c>
      <c r="G514" s="41" t="s">
        <v>1411</v>
      </c>
      <c r="H514" s="41" t="s">
        <v>996</v>
      </c>
      <c r="I514" s="41">
        <v>914.28</v>
      </c>
      <c r="J514" s="50">
        <f t="shared" si="10"/>
        <v>5714.25</v>
      </c>
      <c r="K514" s="41"/>
      <c r="L514" s="35" t="s">
        <v>3575</v>
      </c>
      <c r="M514" s="41"/>
      <c r="N514" s="41"/>
      <c r="O514" s="41"/>
      <c r="P514" s="41"/>
      <c r="Q514" s="41"/>
      <c r="R514" s="41"/>
      <c r="S514" s="41"/>
      <c r="T514" s="41"/>
      <c r="U514" s="41"/>
    </row>
    <row r="515" spans="1:21">
      <c r="A515" s="41" t="s">
        <v>2726</v>
      </c>
      <c r="B515" s="40">
        <v>42788</v>
      </c>
      <c r="C515" s="41" t="s">
        <v>2727</v>
      </c>
      <c r="D515" s="41">
        <v>1</v>
      </c>
      <c r="E515" s="41" t="s">
        <v>2728</v>
      </c>
      <c r="F515" s="41" t="s">
        <v>1400</v>
      </c>
      <c r="G515" s="41" t="s">
        <v>1434</v>
      </c>
      <c r="H515" s="41" t="s">
        <v>1162</v>
      </c>
      <c r="I515" s="41">
        <v>481.25</v>
      </c>
      <c r="J515" s="50">
        <f t="shared" si="10"/>
        <v>3007.8125</v>
      </c>
      <c r="K515" s="41"/>
      <c r="L515" s="35" t="s">
        <v>3519</v>
      </c>
      <c r="M515" s="41"/>
      <c r="N515" s="41"/>
      <c r="O515" s="41"/>
      <c r="P515" s="41"/>
      <c r="Q515" s="41"/>
      <c r="R515" s="41"/>
      <c r="S515" s="41"/>
      <c r="T515" s="41"/>
      <c r="U515" s="41"/>
    </row>
    <row r="516" spans="1:21">
      <c r="A516" s="41" t="s">
        <v>2729</v>
      </c>
      <c r="B516" s="40">
        <v>42788</v>
      </c>
      <c r="C516" s="41" t="s">
        <v>2730</v>
      </c>
      <c r="D516" s="41">
        <v>1</v>
      </c>
      <c r="E516" s="41" t="s">
        <v>2731</v>
      </c>
      <c r="F516" s="41" t="s">
        <v>1400</v>
      </c>
      <c r="G516" s="41" t="s">
        <v>1422</v>
      </c>
      <c r="H516" s="41" t="s">
        <v>1050</v>
      </c>
      <c r="I516" s="43">
        <v>2480</v>
      </c>
      <c r="J516" s="50">
        <f t="shared" si="10"/>
        <v>15500</v>
      </c>
      <c r="K516" s="41"/>
      <c r="L516" s="35" t="s">
        <v>3558</v>
      </c>
      <c r="M516" s="35" t="s">
        <v>3559</v>
      </c>
      <c r="N516" s="41"/>
      <c r="O516" s="41"/>
      <c r="P516" s="41"/>
      <c r="Q516" s="41"/>
      <c r="R516" s="41"/>
      <c r="S516" s="41"/>
      <c r="T516" s="41"/>
      <c r="U516" s="41"/>
    </row>
    <row r="517" spans="1:21">
      <c r="A517" s="41" t="s">
        <v>2732</v>
      </c>
      <c r="B517" s="40">
        <v>42788</v>
      </c>
      <c r="C517" s="41" t="s">
        <v>2733</v>
      </c>
      <c r="D517" s="41">
        <v>1</v>
      </c>
      <c r="E517" s="41" t="s">
        <v>2734</v>
      </c>
      <c r="F517" s="41" t="s">
        <v>1400</v>
      </c>
      <c r="G517" s="41" t="s">
        <v>1428</v>
      </c>
      <c r="H517" s="41" t="s">
        <v>1120</v>
      </c>
      <c r="I517" s="41">
        <v>112</v>
      </c>
      <c r="J517" s="50">
        <f t="shared" si="10"/>
        <v>700</v>
      </c>
      <c r="K517" s="41"/>
      <c r="L517" s="19" t="s">
        <v>3601</v>
      </c>
      <c r="M517" s="41"/>
      <c r="N517" s="41"/>
      <c r="O517" s="41"/>
      <c r="P517" s="41"/>
      <c r="Q517" s="41"/>
      <c r="R517" s="41"/>
      <c r="S517" s="41"/>
      <c r="T517" s="41"/>
      <c r="U517" s="41"/>
    </row>
    <row r="518" spans="1:21">
      <c r="A518" s="41" t="s">
        <v>2735</v>
      </c>
      <c r="B518" s="40">
        <v>42788</v>
      </c>
      <c r="C518" s="41" t="s">
        <v>2736</v>
      </c>
      <c r="D518" s="41">
        <v>2</v>
      </c>
      <c r="E518" s="41" t="s">
        <v>2737</v>
      </c>
      <c r="F518" s="41" t="s">
        <v>1400</v>
      </c>
      <c r="G518" s="41" t="s">
        <v>1428</v>
      </c>
      <c r="H518" s="41" t="s">
        <v>1120</v>
      </c>
      <c r="I518" s="41">
        <v>960</v>
      </c>
      <c r="J518" s="50">
        <f t="shared" si="10"/>
        <v>6000</v>
      </c>
      <c r="K518" s="41"/>
      <c r="L518" s="35" t="s">
        <v>3602</v>
      </c>
      <c r="M518" s="41"/>
      <c r="N518" s="41"/>
      <c r="O518" s="41"/>
      <c r="P518" s="41"/>
      <c r="Q518" s="41"/>
      <c r="R518" s="41"/>
      <c r="S518" s="41"/>
      <c r="T518" s="41"/>
      <c r="U518" s="41"/>
    </row>
    <row r="519" spans="1:21">
      <c r="A519" s="41" t="s">
        <v>2738</v>
      </c>
      <c r="B519" s="40">
        <v>42788</v>
      </c>
      <c r="C519" s="41" t="s">
        <v>2739</v>
      </c>
      <c r="D519" s="41">
        <v>2</v>
      </c>
      <c r="E519" s="41" t="s">
        <v>2740</v>
      </c>
      <c r="F519" s="41" t="s">
        <v>1400</v>
      </c>
      <c r="G519" s="41" t="s">
        <v>2815</v>
      </c>
      <c r="H519" s="41" t="s">
        <v>1004</v>
      </c>
      <c r="I519" s="41">
        <v>960</v>
      </c>
      <c r="J519" s="50">
        <f t="shared" si="10"/>
        <v>6000</v>
      </c>
      <c r="K519" s="41"/>
      <c r="L519" s="35" t="s">
        <v>3619</v>
      </c>
      <c r="M519" s="35" t="s">
        <v>3620</v>
      </c>
      <c r="N519" s="41"/>
      <c r="O519" s="41"/>
      <c r="P519" s="41"/>
      <c r="Q519" s="41"/>
      <c r="R519" s="41"/>
      <c r="S519" s="41"/>
      <c r="T519" s="41"/>
      <c r="U519" s="41"/>
    </row>
    <row r="520" spans="1:21">
      <c r="A520" s="41" t="s">
        <v>2741</v>
      </c>
      <c r="B520" s="40">
        <v>42788</v>
      </c>
      <c r="C520" s="41" t="s">
        <v>2742</v>
      </c>
      <c r="D520" s="41">
        <v>2</v>
      </c>
      <c r="E520" s="41" t="s">
        <v>2743</v>
      </c>
      <c r="F520" s="41" t="s">
        <v>1400</v>
      </c>
      <c r="G520" s="41" t="s">
        <v>1427</v>
      </c>
      <c r="H520" s="41" t="s">
        <v>1101</v>
      </c>
      <c r="I520" s="43">
        <v>3275.93</v>
      </c>
      <c r="J520" s="50">
        <f t="shared" ref="J520:J554" si="11">+I520/0.16</f>
        <v>20474.5625</v>
      </c>
      <c r="K520" s="41"/>
      <c r="L520" s="35" t="s">
        <v>4006</v>
      </c>
      <c r="M520" s="41" t="s">
        <v>4007</v>
      </c>
      <c r="N520" s="41"/>
      <c r="O520" s="41"/>
      <c r="P520" s="41"/>
      <c r="Q520" s="41"/>
      <c r="R520" s="41"/>
      <c r="S520" s="41"/>
      <c r="T520" s="41"/>
      <c r="U520" s="41"/>
    </row>
    <row r="521" spans="1:21">
      <c r="A521" s="41" t="s">
        <v>2744</v>
      </c>
      <c r="B521" s="40">
        <v>42788</v>
      </c>
      <c r="C521" s="41" t="s">
        <v>2745</v>
      </c>
      <c r="D521" s="41">
        <v>2</v>
      </c>
      <c r="E521" s="41" t="s">
        <v>2746</v>
      </c>
      <c r="F521" s="41" t="s">
        <v>1400</v>
      </c>
      <c r="G521" s="41" t="s">
        <v>1440</v>
      </c>
      <c r="H521" s="41" t="s">
        <v>1248</v>
      </c>
      <c r="I521" s="41">
        <v>411.66</v>
      </c>
      <c r="J521" s="50">
        <f t="shared" si="11"/>
        <v>2572.875</v>
      </c>
      <c r="K521" s="41"/>
      <c r="L521" s="35" t="s">
        <v>3563</v>
      </c>
      <c r="M521" s="41"/>
      <c r="N521" s="41"/>
      <c r="O521" s="41"/>
      <c r="P521" s="41"/>
      <c r="Q521" s="41"/>
      <c r="R521" s="41"/>
      <c r="S521" s="41"/>
      <c r="T521" s="41"/>
      <c r="U521" s="41"/>
    </row>
    <row r="522" spans="1:21">
      <c r="A522" s="41" t="s">
        <v>2747</v>
      </c>
      <c r="B522" s="40">
        <v>42788</v>
      </c>
      <c r="C522" s="41" t="s">
        <v>2748</v>
      </c>
      <c r="D522" s="41">
        <v>2</v>
      </c>
      <c r="E522" s="41" t="s">
        <v>2749</v>
      </c>
      <c r="F522" s="41" t="s">
        <v>1400</v>
      </c>
      <c r="G522" s="41" t="s">
        <v>1412</v>
      </c>
      <c r="H522" s="41" t="s">
        <v>1000</v>
      </c>
      <c r="I522" s="41">
        <v>160</v>
      </c>
      <c r="J522" s="50">
        <f t="shared" si="11"/>
        <v>1000</v>
      </c>
      <c r="K522" s="41"/>
      <c r="L522" s="41" t="s">
        <v>3966</v>
      </c>
      <c r="M522" s="41"/>
      <c r="N522" s="41"/>
      <c r="O522" s="41"/>
      <c r="P522" s="41"/>
      <c r="Q522" s="41"/>
      <c r="R522" s="41"/>
      <c r="S522" s="41"/>
      <c r="T522" s="41"/>
      <c r="U522" s="41"/>
    </row>
    <row r="523" spans="1:21">
      <c r="A523" s="41" t="s">
        <v>1292</v>
      </c>
      <c r="B523" s="40">
        <v>42788</v>
      </c>
      <c r="C523" s="41" t="s">
        <v>2750</v>
      </c>
      <c r="D523" s="41">
        <v>2</v>
      </c>
      <c r="E523" s="41" t="s">
        <v>2751</v>
      </c>
      <c r="F523" s="41" t="s">
        <v>1400</v>
      </c>
      <c r="G523" s="41" t="s">
        <v>1446</v>
      </c>
      <c r="H523" s="41" t="s">
        <v>1342</v>
      </c>
      <c r="I523" s="41">
        <v>352</v>
      </c>
      <c r="J523" s="50">
        <f t="shared" si="11"/>
        <v>2200</v>
      </c>
      <c r="K523" s="41"/>
      <c r="L523" s="35" t="s">
        <v>3527</v>
      </c>
      <c r="M523" s="41"/>
      <c r="N523" s="41"/>
      <c r="O523" s="41"/>
      <c r="P523" s="41"/>
      <c r="Q523" s="41"/>
      <c r="R523" s="41"/>
      <c r="S523" s="41"/>
      <c r="T523" s="41"/>
      <c r="U523" s="41"/>
    </row>
    <row r="524" spans="1:21">
      <c r="A524" s="41" t="s">
        <v>1296</v>
      </c>
      <c r="B524" s="40">
        <v>42788</v>
      </c>
      <c r="C524" s="41" t="s">
        <v>2752</v>
      </c>
      <c r="D524" s="41">
        <v>2</v>
      </c>
      <c r="E524" s="41" t="s">
        <v>2753</v>
      </c>
      <c r="F524" s="41" t="s">
        <v>1400</v>
      </c>
      <c r="G524" s="41" t="s">
        <v>1447</v>
      </c>
      <c r="H524" s="41" t="s">
        <v>1349</v>
      </c>
      <c r="I524" s="41">
        <v>272</v>
      </c>
      <c r="J524" s="50">
        <f t="shared" si="11"/>
        <v>1700</v>
      </c>
      <c r="K524" s="41"/>
      <c r="L524" s="35" t="s">
        <v>4008</v>
      </c>
      <c r="M524" s="35" t="s">
        <v>4009</v>
      </c>
      <c r="N524" s="41"/>
      <c r="O524" s="41"/>
      <c r="P524" s="41"/>
      <c r="Q524" s="41"/>
      <c r="R524" s="41"/>
      <c r="S524" s="41"/>
      <c r="T524" s="41"/>
      <c r="U524" s="41"/>
    </row>
    <row r="525" spans="1:21">
      <c r="A525" s="41" t="s">
        <v>1299</v>
      </c>
      <c r="B525" s="40">
        <v>42788</v>
      </c>
      <c r="C525" s="41" t="s">
        <v>2754</v>
      </c>
      <c r="D525" s="41">
        <v>2</v>
      </c>
      <c r="E525" s="41" t="s">
        <v>2755</v>
      </c>
      <c r="F525" s="41" t="s">
        <v>1400</v>
      </c>
      <c r="G525" s="41" t="s">
        <v>1423</v>
      </c>
      <c r="H525" s="41" t="s">
        <v>1054</v>
      </c>
      <c r="I525" s="41">
        <v>400</v>
      </c>
      <c r="J525" s="50">
        <f t="shared" si="11"/>
        <v>2500</v>
      </c>
      <c r="K525" s="41"/>
      <c r="L525" s="19" t="s">
        <v>3597</v>
      </c>
      <c r="M525" s="41"/>
      <c r="N525" s="41"/>
      <c r="O525" s="41"/>
      <c r="P525" s="41"/>
      <c r="Q525" s="41"/>
      <c r="R525" s="41"/>
      <c r="S525" s="41"/>
      <c r="T525" s="41"/>
      <c r="U525" s="41"/>
    </row>
    <row r="526" spans="1:21">
      <c r="A526" s="41" t="s">
        <v>2756</v>
      </c>
      <c r="B526" s="40">
        <v>42788</v>
      </c>
      <c r="C526" s="41" t="s">
        <v>2757</v>
      </c>
      <c r="D526" s="41">
        <v>1</v>
      </c>
      <c r="E526" s="41" t="s">
        <v>2758</v>
      </c>
      <c r="F526" s="41" t="s">
        <v>1402</v>
      </c>
      <c r="G526" s="41" t="s">
        <v>1488</v>
      </c>
      <c r="H526" s="41" t="s">
        <v>2829</v>
      </c>
      <c r="I526" s="43">
        <v>1263.3599999999999</v>
      </c>
      <c r="J526" s="50">
        <f t="shared" si="11"/>
        <v>7895.9999999999991</v>
      </c>
      <c r="K526" s="41"/>
      <c r="L526" s="19" t="s">
        <v>4010</v>
      </c>
      <c r="M526" s="19" t="s">
        <v>4011</v>
      </c>
      <c r="N526" s="41"/>
      <c r="O526" s="41"/>
      <c r="P526" s="41"/>
      <c r="Q526" s="41"/>
      <c r="R526" s="41"/>
      <c r="S526" s="41"/>
      <c r="T526" s="41"/>
      <c r="U526" s="41"/>
    </row>
    <row r="527" spans="1:21">
      <c r="A527" s="41" t="s">
        <v>1302</v>
      </c>
      <c r="B527" s="40">
        <v>42788</v>
      </c>
      <c r="C527" s="41" t="s">
        <v>2759</v>
      </c>
      <c r="D527" s="41">
        <v>2</v>
      </c>
      <c r="E527" s="41" t="s">
        <v>2760</v>
      </c>
      <c r="F527" s="41" t="s">
        <v>1400</v>
      </c>
      <c r="G527" s="19" t="s">
        <v>2914</v>
      </c>
      <c r="H527" s="41" t="s">
        <v>2761</v>
      </c>
      <c r="I527" s="41">
        <v>564.79999999999995</v>
      </c>
      <c r="J527" s="50">
        <f t="shared" si="11"/>
        <v>3529.9999999999995</v>
      </c>
      <c r="K527" s="41"/>
      <c r="L527" s="35" t="s">
        <v>3627</v>
      </c>
      <c r="M527" s="41"/>
      <c r="N527" s="41"/>
      <c r="O527" s="41"/>
      <c r="P527" s="41"/>
      <c r="Q527" s="41"/>
      <c r="R527" s="41"/>
      <c r="S527" s="41"/>
      <c r="T527" s="41"/>
      <c r="U527" s="41"/>
    </row>
    <row r="528" spans="1:21">
      <c r="A528" s="41" t="s">
        <v>1305</v>
      </c>
      <c r="B528" s="40">
        <v>42788</v>
      </c>
      <c r="C528" s="41" t="s">
        <v>2762</v>
      </c>
      <c r="D528" s="41">
        <v>2</v>
      </c>
      <c r="E528" s="41" t="s">
        <v>2763</v>
      </c>
      <c r="F528" s="41" t="s">
        <v>1400</v>
      </c>
      <c r="G528" s="41" t="s">
        <v>1415</v>
      </c>
      <c r="H528" s="41" t="s">
        <v>1015</v>
      </c>
      <c r="I528" s="43">
        <v>1497.93</v>
      </c>
      <c r="J528" s="50">
        <f t="shared" si="11"/>
        <v>9362.0625</v>
      </c>
      <c r="K528" s="41"/>
      <c r="L528" s="35" t="s">
        <v>3517</v>
      </c>
      <c r="M528" s="35" t="s">
        <v>3518</v>
      </c>
      <c r="N528" s="41"/>
      <c r="O528" s="41"/>
      <c r="P528" s="41"/>
      <c r="Q528" s="41"/>
      <c r="R528" s="41"/>
      <c r="S528" s="41"/>
      <c r="T528" s="41"/>
      <c r="U528" s="41"/>
    </row>
    <row r="529" spans="1:21">
      <c r="A529" s="41" t="s">
        <v>2764</v>
      </c>
      <c r="B529" s="40">
        <v>42789</v>
      </c>
      <c r="C529" s="41" t="s">
        <v>2765</v>
      </c>
      <c r="D529" s="41">
        <v>1</v>
      </c>
      <c r="E529" s="41" t="s">
        <v>2766</v>
      </c>
      <c r="F529" s="41" t="s">
        <v>1400</v>
      </c>
      <c r="G529" s="41" t="s">
        <v>2830</v>
      </c>
      <c r="H529" s="41" t="s">
        <v>2831</v>
      </c>
      <c r="I529" s="43">
        <v>17241.38</v>
      </c>
      <c r="J529" s="50">
        <f t="shared" si="11"/>
        <v>107758.625</v>
      </c>
      <c r="K529" s="41"/>
      <c r="L529" s="35" t="s">
        <v>3530</v>
      </c>
      <c r="M529" s="41"/>
      <c r="N529" s="41"/>
      <c r="O529" s="41"/>
      <c r="P529" s="41"/>
      <c r="Q529" s="41"/>
      <c r="R529" s="41"/>
      <c r="S529" s="41"/>
      <c r="T529" s="41"/>
      <c r="U529" s="41"/>
    </row>
    <row r="530" spans="1:21">
      <c r="A530" s="41" t="s">
        <v>2767</v>
      </c>
      <c r="B530" s="40">
        <v>42789</v>
      </c>
      <c r="C530" s="41" t="s">
        <v>2768</v>
      </c>
      <c r="D530" s="41">
        <v>1</v>
      </c>
      <c r="E530" s="41" t="s">
        <v>2769</v>
      </c>
      <c r="F530" s="41" t="s">
        <v>1400</v>
      </c>
      <c r="G530" s="41" t="s">
        <v>2832</v>
      </c>
      <c r="H530" s="41" t="s">
        <v>2833</v>
      </c>
      <c r="I530" s="43">
        <v>51034.48</v>
      </c>
      <c r="J530" s="50">
        <f t="shared" si="11"/>
        <v>318965.5</v>
      </c>
      <c r="K530" s="41"/>
      <c r="L530" s="35" t="s">
        <v>3529</v>
      </c>
      <c r="M530" s="41"/>
      <c r="N530" s="41"/>
      <c r="O530" s="41"/>
      <c r="P530" s="41"/>
      <c r="Q530" s="41"/>
      <c r="R530" s="41"/>
      <c r="S530" s="41"/>
      <c r="T530" s="41"/>
      <c r="U530" s="41"/>
    </row>
    <row r="531" spans="1:21" s="1" customFormat="1">
      <c r="A531" s="41" t="s">
        <v>2692</v>
      </c>
      <c r="B531" s="40">
        <v>42789</v>
      </c>
      <c r="C531" s="41" t="s">
        <v>2693</v>
      </c>
      <c r="D531" s="41">
        <v>1</v>
      </c>
      <c r="E531" s="41" t="s">
        <v>2694</v>
      </c>
      <c r="F531" s="41" t="s">
        <v>1401</v>
      </c>
      <c r="G531" s="41" t="s">
        <v>2847</v>
      </c>
      <c r="H531" s="41" t="s">
        <v>2848</v>
      </c>
      <c r="I531" s="43">
        <f>448+72</f>
        <v>520</v>
      </c>
      <c r="J531" s="50">
        <f t="shared" si="11"/>
        <v>3250</v>
      </c>
      <c r="K531" s="41"/>
      <c r="L531" s="19" t="s">
        <v>3509</v>
      </c>
      <c r="M531" s="35" t="s">
        <v>3510</v>
      </c>
      <c r="N531" s="41"/>
      <c r="O531" s="41"/>
      <c r="P531" s="41"/>
      <c r="Q531" s="41"/>
      <c r="R531" s="41"/>
      <c r="S531" s="41"/>
      <c r="T531" s="41"/>
      <c r="U531" s="41"/>
    </row>
    <row r="532" spans="1:21" s="1" customFormat="1">
      <c r="A532" s="41" t="s">
        <v>1373</v>
      </c>
      <c r="B532" s="40">
        <v>42794</v>
      </c>
      <c r="C532" s="41" t="s">
        <v>2797</v>
      </c>
      <c r="D532" s="41">
        <v>1</v>
      </c>
      <c r="E532" s="41" t="s">
        <v>2798</v>
      </c>
      <c r="F532" s="41" t="s">
        <v>1401</v>
      </c>
      <c r="G532" s="41" t="s">
        <v>2849</v>
      </c>
      <c r="H532" s="41" t="s">
        <v>2799</v>
      </c>
      <c r="I532" s="41">
        <v>473.8</v>
      </c>
      <c r="J532" s="50">
        <f t="shared" si="11"/>
        <v>2961.25</v>
      </c>
      <c r="K532" s="41"/>
      <c r="L532" s="19" t="s">
        <v>3511</v>
      </c>
      <c r="M532" s="41"/>
      <c r="N532" s="41"/>
      <c r="O532" s="41"/>
      <c r="P532" s="41"/>
      <c r="Q532" s="41"/>
      <c r="R532" s="41"/>
      <c r="S532" s="41"/>
      <c r="T532" s="41"/>
      <c r="U532" s="41"/>
    </row>
    <row r="533" spans="1:21" s="1" customFormat="1">
      <c r="A533" s="41" t="s">
        <v>2779</v>
      </c>
      <c r="B533" s="40">
        <v>42790</v>
      </c>
      <c r="C533" s="41" t="s">
        <v>2780</v>
      </c>
      <c r="D533" s="41">
        <v>1</v>
      </c>
      <c r="E533" s="41" t="s">
        <v>2781</v>
      </c>
      <c r="F533" s="41" t="s">
        <v>1401</v>
      </c>
      <c r="G533" s="41" t="s">
        <v>1407</v>
      </c>
      <c r="H533" s="41" t="s">
        <v>1061</v>
      </c>
      <c r="I533" s="43">
        <v>2857.68</v>
      </c>
      <c r="J533" s="50">
        <f t="shared" si="11"/>
        <v>17860.5</v>
      </c>
      <c r="K533" s="41"/>
      <c r="L533" s="55" t="s">
        <v>3450</v>
      </c>
      <c r="M533" s="41"/>
      <c r="N533" s="41"/>
      <c r="O533" s="41"/>
      <c r="P533" s="41"/>
      <c r="Q533" s="41"/>
      <c r="R533" s="41"/>
      <c r="S533" s="41"/>
      <c r="T533" s="41"/>
      <c r="U533" s="41"/>
    </row>
    <row r="534" spans="1:21" s="1" customFormat="1">
      <c r="A534" s="41" t="s">
        <v>2782</v>
      </c>
      <c r="B534" s="40">
        <v>42790</v>
      </c>
      <c r="C534" s="41" t="s">
        <v>2783</v>
      </c>
      <c r="D534" s="41">
        <v>1</v>
      </c>
      <c r="E534" s="41" t="s">
        <v>2784</v>
      </c>
      <c r="F534" s="41" t="s">
        <v>1401</v>
      </c>
      <c r="G534" s="41" t="s">
        <v>1407</v>
      </c>
      <c r="H534" s="41" t="s">
        <v>1061</v>
      </c>
      <c r="I534" s="41">
        <v>890.71</v>
      </c>
      <c r="J534" s="50">
        <f t="shared" si="11"/>
        <v>5566.9375</v>
      </c>
      <c r="K534" s="41"/>
      <c r="L534" s="55" t="s">
        <v>3450</v>
      </c>
      <c r="M534" s="41"/>
      <c r="N534" s="41"/>
      <c r="O534" s="41"/>
      <c r="P534" s="41"/>
      <c r="Q534" s="41"/>
      <c r="R534" s="41"/>
      <c r="S534" s="41"/>
      <c r="T534" s="41"/>
      <c r="U534" s="41"/>
    </row>
    <row r="535" spans="1:21" s="1" customFormat="1">
      <c r="A535" s="41" t="s">
        <v>2770</v>
      </c>
      <c r="B535" s="40">
        <v>42790</v>
      </c>
      <c r="C535" s="41" t="s">
        <v>2771</v>
      </c>
      <c r="D535" s="41">
        <v>1</v>
      </c>
      <c r="E535" s="41" t="s">
        <v>2772</v>
      </c>
      <c r="F535" s="41" t="s">
        <v>1401</v>
      </c>
      <c r="G535" s="41" t="s">
        <v>2850</v>
      </c>
      <c r="H535" s="41" t="s">
        <v>2851</v>
      </c>
      <c r="I535" s="43">
        <v>243.72</v>
      </c>
      <c r="J535" s="50">
        <f t="shared" si="11"/>
        <v>1523.25</v>
      </c>
      <c r="K535" s="41"/>
      <c r="L535" s="35" t="s">
        <v>3512</v>
      </c>
      <c r="M535" s="41"/>
      <c r="N535" s="41"/>
      <c r="O535" s="41"/>
      <c r="P535" s="41"/>
      <c r="Q535" s="41"/>
      <c r="R535" s="41"/>
      <c r="S535" s="41"/>
      <c r="T535" s="41"/>
      <c r="U535" s="41"/>
    </row>
    <row r="536" spans="1:21">
      <c r="A536" s="41" t="s">
        <v>1321</v>
      </c>
      <c r="B536" s="40">
        <v>42790</v>
      </c>
      <c r="C536" s="41" t="s">
        <v>2773</v>
      </c>
      <c r="D536" s="41">
        <v>1</v>
      </c>
      <c r="E536" s="41" t="s">
        <v>2774</v>
      </c>
      <c r="F536" s="41" t="s">
        <v>1400</v>
      </c>
      <c r="G536" s="41" t="s">
        <v>2834</v>
      </c>
      <c r="H536" s="41" t="s">
        <v>2775</v>
      </c>
      <c r="I536" s="41">
        <v>480</v>
      </c>
      <c r="J536" s="50">
        <f t="shared" si="11"/>
        <v>3000</v>
      </c>
      <c r="K536" s="41"/>
      <c r="L536" s="35" t="s">
        <v>3514</v>
      </c>
      <c r="M536" s="41"/>
      <c r="N536" s="41"/>
      <c r="O536" s="41"/>
      <c r="P536" s="41"/>
      <c r="Q536" s="41"/>
      <c r="R536" s="41"/>
      <c r="S536" s="41"/>
      <c r="T536" s="41"/>
      <c r="U536" s="41"/>
    </row>
    <row r="537" spans="1:21">
      <c r="A537" s="41" t="s">
        <v>2776</v>
      </c>
      <c r="B537" s="40">
        <v>42790</v>
      </c>
      <c r="C537" s="41" t="s">
        <v>2777</v>
      </c>
      <c r="D537" s="41">
        <v>1</v>
      </c>
      <c r="E537" s="41" t="s">
        <v>2778</v>
      </c>
      <c r="F537" s="41" t="s">
        <v>1400</v>
      </c>
      <c r="G537" s="19" t="s">
        <v>1445</v>
      </c>
      <c r="H537" s="41" t="s">
        <v>1314</v>
      </c>
      <c r="I537" s="43">
        <v>6392.17</v>
      </c>
      <c r="J537" s="50">
        <f t="shared" si="11"/>
        <v>39951.0625</v>
      </c>
      <c r="K537" s="41"/>
      <c r="L537" s="35" t="s">
        <v>3593</v>
      </c>
      <c r="M537" s="41"/>
      <c r="N537" s="41"/>
      <c r="O537" s="41"/>
      <c r="P537" s="41"/>
      <c r="Q537" s="41"/>
      <c r="R537" s="41"/>
      <c r="S537" s="41"/>
      <c r="T537" s="41"/>
      <c r="U537" s="41"/>
    </row>
    <row r="538" spans="1:21">
      <c r="A538" s="41" t="s">
        <v>2785</v>
      </c>
      <c r="B538" s="40">
        <v>42790</v>
      </c>
      <c r="C538" s="41" t="s">
        <v>2786</v>
      </c>
      <c r="D538" s="41">
        <v>1</v>
      </c>
      <c r="E538" s="41" t="s">
        <v>2787</v>
      </c>
      <c r="F538" s="41" t="s">
        <v>1400</v>
      </c>
      <c r="G538" s="41" t="s">
        <v>1411</v>
      </c>
      <c r="H538" s="41" t="s">
        <v>996</v>
      </c>
      <c r="I538" s="43">
        <v>46199.55</v>
      </c>
      <c r="J538" s="50">
        <f t="shared" si="11"/>
        <v>288747.1875</v>
      </c>
      <c r="K538" s="41"/>
      <c r="L538" s="35" t="s">
        <v>3576</v>
      </c>
      <c r="M538" s="41"/>
      <c r="N538" s="41"/>
      <c r="O538" s="41"/>
      <c r="P538" s="41"/>
      <c r="Q538" s="41"/>
      <c r="R538" s="41"/>
      <c r="S538" s="41"/>
      <c r="T538" s="41"/>
      <c r="U538" s="41"/>
    </row>
    <row r="539" spans="1:21">
      <c r="A539" s="41" t="s">
        <v>2788</v>
      </c>
      <c r="B539" s="40">
        <v>42793</v>
      </c>
      <c r="C539" s="41" t="s">
        <v>2789</v>
      </c>
      <c r="D539" s="41">
        <v>1</v>
      </c>
      <c r="E539" s="41" t="s">
        <v>2790</v>
      </c>
      <c r="F539" s="41" t="s">
        <v>1400</v>
      </c>
      <c r="G539" s="41" t="s">
        <v>1411</v>
      </c>
      <c r="H539" s="41" t="s">
        <v>996</v>
      </c>
      <c r="I539" s="43">
        <v>50501.67</v>
      </c>
      <c r="J539" s="50">
        <f t="shared" si="11"/>
        <v>315635.4375</v>
      </c>
      <c r="K539" s="41"/>
      <c r="L539" s="19" t="s">
        <v>3577</v>
      </c>
      <c r="M539" s="41"/>
      <c r="N539" s="41"/>
      <c r="O539" s="41"/>
      <c r="P539" s="41"/>
      <c r="Q539" s="41"/>
      <c r="R539" s="41"/>
      <c r="S539" s="41"/>
      <c r="T539" s="41"/>
      <c r="U539" s="41"/>
    </row>
    <row r="540" spans="1:21">
      <c r="A540" s="41" t="s">
        <v>2791</v>
      </c>
      <c r="B540" s="40">
        <v>42793</v>
      </c>
      <c r="C540" s="41" t="s">
        <v>2792</v>
      </c>
      <c r="D540" s="41">
        <v>1</v>
      </c>
      <c r="E540" s="41" t="s">
        <v>2793</v>
      </c>
      <c r="F540" s="41" t="s">
        <v>1400</v>
      </c>
      <c r="G540" s="41" t="s">
        <v>1411</v>
      </c>
      <c r="H540" s="41" t="s">
        <v>996</v>
      </c>
      <c r="I540" s="41">
        <v>616</v>
      </c>
      <c r="J540" s="50">
        <f t="shared" si="11"/>
        <v>3850</v>
      </c>
      <c r="K540" s="41"/>
      <c r="L540" s="19" t="s">
        <v>3578</v>
      </c>
      <c r="M540" s="41"/>
      <c r="N540" s="41"/>
      <c r="O540" s="41"/>
      <c r="P540" s="41"/>
      <c r="Q540" s="41"/>
      <c r="R540" s="41"/>
      <c r="S540" s="41"/>
      <c r="T540" s="41"/>
      <c r="U540" s="41"/>
    </row>
    <row r="541" spans="1:21">
      <c r="A541" s="41" t="s">
        <v>2794</v>
      </c>
      <c r="B541" s="40">
        <v>42793</v>
      </c>
      <c r="C541" s="41" t="s">
        <v>2795</v>
      </c>
      <c r="D541" s="41">
        <v>1</v>
      </c>
      <c r="E541" s="41" t="s">
        <v>2796</v>
      </c>
      <c r="F541" s="41" t="s">
        <v>1400</v>
      </c>
      <c r="G541" s="41" t="s">
        <v>1411</v>
      </c>
      <c r="H541" s="41" t="s">
        <v>996</v>
      </c>
      <c r="I541" s="41">
        <v>58.55</v>
      </c>
      <c r="J541" s="50">
        <f t="shared" si="11"/>
        <v>365.9375</v>
      </c>
      <c r="K541" s="41"/>
      <c r="L541" s="35" t="s">
        <v>3579</v>
      </c>
      <c r="M541" s="41"/>
      <c r="N541" s="41"/>
      <c r="O541" s="41"/>
      <c r="P541" s="41"/>
      <c r="Q541" s="41"/>
      <c r="R541" s="41"/>
      <c r="S541" s="41"/>
      <c r="T541" s="41"/>
      <c r="U541" s="41"/>
    </row>
    <row r="542" spans="1:21" s="1" customFormat="1">
      <c r="A542" s="41" t="s">
        <v>533</v>
      </c>
      <c r="B542" s="40">
        <v>42794</v>
      </c>
      <c r="C542" s="41" t="s">
        <v>256</v>
      </c>
      <c r="D542" s="41">
        <v>1</v>
      </c>
      <c r="E542" s="41" t="s">
        <v>2432</v>
      </c>
      <c r="F542" s="41" t="s">
        <v>1396</v>
      </c>
      <c r="G542" s="41" t="s">
        <v>2889</v>
      </c>
      <c r="H542" s="41" t="s">
        <v>2890</v>
      </c>
      <c r="I542" s="41">
        <v>281.42</v>
      </c>
      <c r="J542" s="50">
        <f t="shared" si="11"/>
        <v>1758.875</v>
      </c>
      <c r="K542" s="41"/>
      <c r="L542" s="19" t="s">
        <v>3914</v>
      </c>
      <c r="M542" s="41"/>
      <c r="N542" s="41"/>
      <c r="O542" s="41"/>
      <c r="P542" s="41"/>
      <c r="Q542" s="41"/>
      <c r="R542" s="41"/>
      <c r="S542" s="41"/>
      <c r="T542" s="41"/>
      <c r="U542" s="41"/>
    </row>
    <row r="543" spans="1:21" s="1" customFormat="1">
      <c r="A543" s="41" t="s">
        <v>533</v>
      </c>
      <c r="B543" s="40">
        <v>42794</v>
      </c>
      <c r="C543" s="41" t="s">
        <v>256</v>
      </c>
      <c r="D543" s="41">
        <v>1</v>
      </c>
      <c r="E543" s="41" t="s">
        <v>2432</v>
      </c>
      <c r="F543" s="41" t="s">
        <v>1396</v>
      </c>
      <c r="G543" s="19" t="s">
        <v>2891</v>
      </c>
      <c r="H543" s="41" t="s">
        <v>2892</v>
      </c>
      <c r="I543" s="41">
        <f>1.65+0.147</f>
        <v>1.7969999999999999</v>
      </c>
      <c r="J543" s="50">
        <f t="shared" si="11"/>
        <v>11.231249999999999</v>
      </c>
      <c r="K543" s="41"/>
      <c r="L543" s="19" t="s">
        <v>3910</v>
      </c>
      <c r="M543" s="41"/>
      <c r="N543" s="41"/>
      <c r="O543" s="41"/>
      <c r="P543" s="41"/>
      <c r="Q543" s="41"/>
      <c r="R543" s="41"/>
      <c r="S543" s="41"/>
      <c r="T543" s="41"/>
      <c r="U543" s="41"/>
    </row>
    <row r="544" spans="1:21" s="1" customFormat="1">
      <c r="A544" s="41" t="s">
        <v>533</v>
      </c>
      <c r="B544" s="40">
        <v>42794</v>
      </c>
      <c r="C544" s="41" t="s">
        <v>256</v>
      </c>
      <c r="D544" s="41">
        <v>1</v>
      </c>
      <c r="E544" s="41" t="s">
        <v>2432</v>
      </c>
      <c r="F544" s="41" t="s">
        <v>1396</v>
      </c>
      <c r="G544" s="41" t="s">
        <v>789</v>
      </c>
      <c r="H544" s="41" t="s">
        <v>2864</v>
      </c>
      <c r="I544" s="41">
        <f>40.01+10.21</f>
        <v>50.22</v>
      </c>
      <c r="J544" s="50">
        <f t="shared" si="11"/>
        <v>313.875</v>
      </c>
      <c r="K544" s="41"/>
      <c r="L544" s="35" t="s">
        <v>3899</v>
      </c>
      <c r="M544" s="19" t="s">
        <v>3900</v>
      </c>
      <c r="N544" s="41"/>
      <c r="O544" s="41"/>
      <c r="P544" s="41"/>
      <c r="Q544" s="41"/>
      <c r="R544" s="41"/>
      <c r="S544" s="41"/>
      <c r="T544" s="41"/>
      <c r="U544" s="41"/>
    </row>
    <row r="545" spans="1:21" s="1" customFormat="1">
      <c r="A545" s="41" t="s">
        <v>533</v>
      </c>
      <c r="B545" s="40">
        <v>42794</v>
      </c>
      <c r="C545" s="41" t="s">
        <v>256</v>
      </c>
      <c r="D545" s="41">
        <v>1</v>
      </c>
      <c r="E545" s="41" t="s">
        <v>2432</v>
      </c>
      <c r="F545" s="41" t="s">
        <v>1396</v>
      </c>
      <c r="G545" s="41" t="s">
        <v>2880</v>
      </c>
      <c r="H545" s="41" t="s">
        <v>2893</v>
      </c>
      <c r="I545" s="41">
        <v>19.59</v>
      </c>
      <c r="J545" s="50">
        <f t="shared" si="11"/>
        <v>122.4375</v>
      </c>
      <c r="K545" s="41"/>
      <c r="L545" s="19" t="s">
        <v>3891</v>
      </c>
      <c r="M545" s="41"/>
      <c r="N545" s="41"/>
      <c r="O545" s="41"/>
      <c r="P545" s="41"/>
      <c r="Q545" s="41"/>
      <c r="R545" s="41"/>
      <c r="S545" s="41"/>
      <c r="T545" s="41"/>
      <c r="U545" s="41"/>
    </row>
    <row r="546" spans="1:21" s="1" customFormat="1">
      <c r="A546" s="41" t="s">
        <v>533</v>
      </c>
      <c r="B546" s="40">
        <v>42794</v>
      </c>
      <c r="C546" s="41" t="s">
        <v>256</v>
      </c>
      <c r="D546" s="41">
        <v>1</v>
      </c>
      <c r="E546" s="41" t="s">
        <v>2432</v>
      </c>
      <c r="F546" s="41" t="s">
        <v>1396</v>
      </c>
      <c r="G546" s="41" t="s">
        <v>2894</v>
      </c>
      <c r="H546" s="41" t="s">
        <v>2895</v>
      </c>
      <c r="I546" s="41">
        <v>14.9</v>
      </c>
      <c r="J546" s="50">
        <f t="shared" si="11"/>
        <v>93.125</v>
      </c>
      <c r="K546" s="41"/>
      <c r="L546" s="19" t="s">
        <v>3893</v>
      </c>
      <c r="M546" s="41"/>
      <c r="N546" s="41"/>
      <c r="O546" s="41"/>
      <c r="P546" s="41"/>
      <c r="Q546" s="41"/>
      <c r="R546" s="41"/>
      <c r="S546" s="41"/>
      <c r="T546" s="41"/>
      <c r="U546" s="41"/>
    </row>
    <row r="547" spans="1:21" s="1" customFormat="1">
      <c r="A547" s="41" t="s">
        <v>533</v>
      </c>
      <c r="B547" s="40">
        <v>42794</v>
      </c>
      <c r="C547" s="41" t="s">
        <v>256</v>
      </c>
      <c r="D547" s="41">
        <v>1</v>
      </c>
      <c r="E547" s="41" t="s">
        <v>2432</v>
      </c>
      <c r="F547" s="41" t="s">
        <v>1396</v>
      </c>
      <c r="G547" s="41" t="s">
        <v>2896</v>
      </c>
      <c r="H547" s="41" t="s">
        <v>2897</v>
      </c>
      <c r="I547" s="41">
        <v>28.96</v>
      </c>
      <c r="J547" s="50">
        <f t="shared" si="11"/>
        <v>181</v>
      </c>
      <c r="K547" s="41"/>
      <c r="L547" s="19" t="s">
        <v>3888</v>
      </c>
      <c r="M547" s="41"/>
      <c r="N547" s="41"/>
      <c r="O547" s="41"/>
      <c r="P547" s="41"/>
      <c r="Q547" s="41"/>
      <c r="R547" s="41"/>
      <c r="S547" s="41"/>
      <c r="T547" s="41"/>
      <c r="U547" s="41"/>
    </row>
    <row r="548" spans="1:21">
      <c r="A548" s="41" t="s">
        <v>2804</v>
      </c>
      <c r="B548" s="40">
        <v>42794</v>
      </c>
      <c r="C548" s="41" t="s">
        <v>2805</v>
      </c>
      <c r="D548" s="41">
        <v>1</v>
      </c>
      <c r="E548" s="41" t="s">
        <v>2806</v>
      </c>
      <c r="F548" s="41" t="s">
        <v>1402</v>
      </c>
      <c r="G548" s="19" t="s">
        <v>1452</v>
      </c>
      <c r="H548" s="19" t="s">
        <v>1453</v>
      </c>
      <c r="I548" s="43">
        <v>117810.85</v>
      </c>
      <c r="J548" s="50">
        <f t="shared" si="11"/>
        <v>736317.8125</v>
      </c>
      <c r="K548" s="41"/>
      <c r="L548" s="55" t="s">
        <v>3449</v>
      </c>
      <c r="M548" s="41"/>
      <c r="N548" s="41"/>
      <c r="O548" s="41"/>
      <c r="P548" s="41"/>
      <c r="Q548" s="41"/>
      <c r="R548" s="41"/>
      <c r="S548" s="41"/>
      <c r="T548" s="41"/>
      <c r="U548" s="41"/>
    </row>
    <row r="549" spans="1:21">
      <c r="A549" s="41" t="s">
        <v>2807</v>
      </c>
      <c r="B549" s="40">
        <v>42789</v>
      </c>
      <c r="C549" s="41" t="s">
        <v>2808</v>
      </c>
      <c r="D549" s="41">
        <v>2</v>
      </c>
      <c r="E549" s="41" t="s">
        <v>2809</v>
      </c>
      <c r="F549" s="41" t="s">
        <v>1400</v>
      </c>
      <c r="G549" s="41" t="s">
        <v>2903</v>
      </c>
      <c r="H549" s="41" t="s">
        <v>2803</v>
      </c>
      <c r="I549" s="41">
        <v>472.38</v>
      </c>
      <c r="J549" s="50">
        <f t="shared" si="11"/>
        <v>2952.375</v>
      </c>
      <c r="K549" s="41"/>
      <c r="L549" s="35" t="s">
        <v>3513</v>
      </c>
      <c r="M549" s="41"/>
      <c r="N549" s="41"/>
      <c r="O549" s="41"/>
      <c r="P549" s="41"/>
      <c r="Q549" s="41"/>
      <c r="R549" s="41"/>
      <c r="S549" s="41"/>
      <c r="T549" s="41"/>
      <c r="U549" s="41"/>
    </row>
    <row r="550" spans="1:21" s="1" customFormat="1">
      <c r="A550" s="41" t="s">
        <v>2905</v>
      </c>
      <c r="B550" s="40">
        <v>42794</v>
      </c>
      <c r="C550" s="41" t="s">
        <v>2906</v>
      </c>
      <c r="D550" s="41"/>
      <c r="E550" s="41"/>
      <c r="F550" s="41"/>
      <c r="G550" s="19" t="s">
        <v>897</v>
      </c>
      <c r="H550" s="19" t="s">
        <v>3320</v>
      </c>
      <c r="I550" s="41">
        <v>157.93</v>
      </c>
      <c r="J550" s="50">
        <f t="shared" si="11"/>
        <v>987.0625</v>
      </c>
      <c r="K550" s="41"/>
      <c r="L550" s="35" t="s">
        <v>3796</v>
      </c>
      <c r="M550" s="41"/>
      <c r="N550" s="41"/>
      <c r="O550" s="41"/>
      <c r="P550" s="41"/>
      <c r="Q550" s="41"/>
      <c r="R550" s="41"/>
      <c r="S550" s="41"/>
      <c r="T550" s="41"/>
      <c r="U550" s="41"/>
    </row>
    <row r="551" spans="1:21" s="1" customFormat="1">
      <c r="A551" s="41" t="s">
        <v>2905</v>
      </c>
      <c r="B551" s="40">
        <v>42794</v>
      </c>
      <c r="C551" s="41" t="s">
        <v>2906</v>
      </c>
      <c r="D551" s="41"/>
      <c r="E551" s="41"/>
      <c r="F551" s="41"/>
      <c r="G551" s="41" t="s">
        <v>896</v>
      </c>
      <c r="H551" s="41" t="s">
        <v>2907</v>
      </c>
      <c r="I551" s="41">
        <v>3.17</v>
      </c>
      <c r="J551" s="50">
        <f t="shared" si="11"/>
        <v>19.8125</v>
      </c>
      <c r="K551" s="41"/>
      <c r="L551" s="19" t="s">
        <v>3708</v>
      </c>
      <c r="M551" s="41"/>
      <c r="N551" s="41"/>
      <c r="O551" s="41"/>
      <c r="P551" s="41"/>
      <c r="Q551" s="41"/>
      <c r="R551" s="41"/>
      <c r="S551" s="41"/>
      <c r="T551" s="41"/>
      <c r="U551" s="41"/>
    </row>
    <row r="552" spans="1:21" s="1" customFormat="1">
      <c r="A552" s="41" t="s">
        <v>2905</v>
      </c>
      <c r="B552" s="40">
        <v>42794</v>
      </c>
      <c r="C552" s="41" t="s">
        <v>2906</v>
      </c>
      <c r="D552" s="41"/>
      <c r="E552" s="41"/>
      <c r="F552" s="41"/>
      <c r="G552" s="19" t="s">
        <v>909</v>
      </c>
      <c r="H552" s="19" t="s">
        <v>3307</v>
      </c>
      <c r="I552" s="41">
        <v>8.14</v>
      </c>
      <c r="J552" s="50">
        <f t="shared" si="11"/>
        <v>50.875</v>
      </c>
      <c r="K552" s="41"/>
      <c r="L552" s="19" t="s">
        <v>3785</v>
      </c>
      <c r="M552" s="41"/>
      <c r="N552" s="41"/>
      <c r="O552" s="41"/>
      <c r="P552" s="41"/>
      <c r="Q552" s="41"/>
      <c r="R552" s="41"/>
      <c r="S552" s="41"/>
      <c r="T552" s="41"/>
      <c r="U552" s="41"/>
    </row>
    <row r="553" spans="1:21" s="1" customFormat="1">
      <c r="A553" s="41" t="s">
        <v>2908</v>
      </c>
      <c r="B553" s="40">
        <v>42794</v>
      </c>
      <c r="C553" s="41" t="s">
        <v>2909</v>
      </c>
      <c r="D553" s="41"/>
      <c r="E553" s="41"/>
      <c r="F553" s="41"/>
      <c r="G553" s="41" t="s">
        <v>789</v>
      </c>
      <c r="H553" s="41" t="s">
        <v>2864</v>
      </c>
      <c r="I553" s="41">
        <v>20.420000000000002</v>
      </c>
      <c r="J553" s="50">
        <f t="shared" si="11"/>
        <v>127.62500000000001</v>
      </c>
      <c r="K553" s="41"/>
      <c r="L553" s="19" t="s">
        <v>4015</v>
      </c>
      <c r="M553" s="41"/>
      <c r="N553" s="41"/>
      <c r="O553" s="41"/>
      <c r="P553" s="41"/>
      <c r="Q553" s="41"/>
      <c r="R553" s="41"/>
      <c r="S553" s="41"/>
      <c r="T553" s="41"/>
      <c r="U553" s="41"/>
    </row>
    <row r="554" spans="1:21" s="1" customFormat="1">
      <c r="A554" s="41" t="s">
        <v>2908</v>
      </c>
      <c r="B554" s="40">
        <v>42794</v>
      </c>
      <c r="C554" s="41" t="s">
        <v>2909</v>
      </c>
      <c r="D554" s="41"/>
      <c r="E554" s="41"/>
      <c r="F554" s="41"/>
      <c r="G554" s="41" t="s">
        <v>2880</v>
      </c>
      <c r="H554" s="41" t="s">
        <v>2893</v>
      </c>
      <c r="I554" s="41">
        <v>12.41</v>
      </c>
      <c r="J554" s="50">
        <f t="shared" si="11"/>
        <v>77.5625</v>
      </c>
      <c r="K554" s="41"/>
      <c r="L554" s="19" t="s">
        <v>3691</v>
      </c>
      <c r="M554" s="41"/>
      <c r="N554" s="41"/>
      <c r="O554" s="41"/>
      <c r="P554" s="41"/>
      <c r="Q554" s="41"/>
      <c r="R554" s="41"/>
      <c r="S554" s="41"/>
      <c r="T554" s="41"/>
      <c r="U554" s="41"/>
    </row>
    <row r="555" spans="1:21">
      <c r="A555" s="1"/>
      <c r="B555" s="1"/>
      <c r="C555" s="1"/>
      <c r="D555" s="1"/>
      <c r="E555" s="1"/>
      <c r="F555" s="1"/>
      <c r="G555" s="1"/>
      <c r="H555" s="1"/>
      <c r="I555" s="16">
        <f>+SUM(I7:I554)</f>
        <v>8625167.8500000015</v>
      </c>
      <c r="J555" s="16">
        <f>+SUM(J7:J554)</f>
        <v>53907299.0625</v>
      </c>
      <c r="K555" s="16">
        <f>+SUM(K7:K554)</f>
        <v>43529.45</v>
      </c>
    </row>
    <row r="556" spans="1:21">
      <c r="I556" s="34">
        <v>8625640.2300000004</v>
      </c>
      <c r="J556" s="1">
        <f>+I556/0.16</f>
        <v>53910251.4375</v>
      </c>
      <c r="K556" s="1"/>
    </row>
    <row r="557" spans="1:21">
      <c r="I557" s="1">
        <f>+I555-I556</f>
        <v>-472.37999999895692</v>
      </c>
      <c r="J557" s="1">
        <f>+J555-J556</f>
        <v>-2952.375</v>
      </c>
      <c r="K557" s="1"/>
    </row>
    <row r="558" spans="1:21">
      <c r="A558" s="15" t="s">
        <v>2910</v>
      </c>
    </row>
    <row r="559" spans="1:21">
      <c r="A559" s="17" t="s">
        <v>2800</v>
      </c>
      <c r="B559" s="18">
        <v>42789</v>
      </c>
      <c r="C559" s="17" t="s">
        <v>2801</v>
      </c>
      <c r="D559" s="17">
        <v>1</v>
      </c>
      <c r="E559" s="17" t="s">
        <v>2802</v>
      </c>
      <c r="F559" s="17" t="s">
        <v>1400</v>
      </c>
      <c r="G559" s="17" t="s">
        <v>2903</v>
      </c>
      <c r="H559" s="17" t="s">
        <v>2803</v>
      </c>
      <c r="I559" s="17">
        <v>472.38</v>
      </c>
      <c r="J559" s="20">
        <f t="shared" ref="J559" si="12">+I559/0.16</f>
        <v>2952.375</v>
      </c>
      <c r="K559" s="21" t="s">
        <v>2911</v>
      </c>
    </row>
    <row r="560" spans="1:21">
      <c r="G560" s="24"/>
      <c r="H560" s="22"/>
      <c r="I560" s="24"/>
      <c r="L560" s="25"/>
    </row>
    <row r="561" spans="1:13">
      <c r="A561" s="1"/>
      <c r="B561" s="2"/>
      <c r="C561" s="2"/>
      <c r="D561" s="2"/>
      <c r="E561" s="2"/>
      <c r="F561" s="2"/>
      <c r="G561" s="13" t="s">
        <v>1386</v>
      </c>
      <c r="H561" s="2"/>
      <c r="I561" s="2"/>
      <c r="J561" s="5"/>
      <c r="K561" s="1"/>
    </row>
    <row r="562" spans="1:13">
      <c r="A562" s="1"/>
      <c r="B562" s="2"/>
      <c r="C562" s="2"/>
      <c r="D562" s="2"/>
      <c r="E562" s="2"/>
      <c r="F562" s="2"/>
      <c r="G562" s="13" t="s">
        <v>1530</v>
      </c>
      <c r="H562" s="2"/>
      <c r="I562" s="2"/>
      <c r="J562" s="5"/>
      <c r="K562" s="1"/>
    </row>
    <row r="563" spans="1:13">
      <c r="A563" s="1"/>
      <c r="B563" s="2"/>
      <c r="C563" s="2"/>
      <c r="D563" s="2"/>
      <c r="E563" s="2"/>
      <c r="F563" s="2"/>
      <c r="G563" s="13" t="s">
        <v>0</v>
      </c>
      <c r="H563" s="2"/>
      <c r="I563" s="2"/>
      <c r="J563" s="5"/>
      <c r="K563" s="1"/>
    </row>
    <row r="564" spans="1:13">
      <c r="A564" s="1"/>
      <c r="B564" s="2"/>
      <c r="C564" s="2"/>
      <c r="D564" s="2"/>
      <c r="E564" s="2"/>
      <c r="F564" s="2"/>
      <c r="G564" s="3"/>
      <c r="H564" s="2"/>
      <c r="I564" s="2"/>
      <c r="J564" s="2"/>
      <c r="K564" s="1"/>
    </row>
    <row r="565" spans="1:13">
      <c r="A565" s="1"/>
      <c r="B565" s="2"/>
      <c r="C565" s="2"/>
      <c r="D565" s="2"/>
      <c r="E565" s="2"/>
      <c r="F565" s="2"/>
      <c r="G565" s="6"/>
      <c r="H565" s="4"/>
      <c r="I565" s="4"/>
      <c r="J565" s="4"/>
      <c r="K565" s="1"/>
    </row>
    <row r="566" spans="1:13" ht="17.25" thickBot="1">
      <c r="A566" s="8" t="s">
        <v>1387</v>
      </c>
      <c r="B566" s="8" t="s">
        <v>1388</v>
      </c>
      <c r="C566" s="8" t="s">
        <v>1389</v>
      </c>
      <c r="D566" s="8"/>
      <c r="E566" s="8"/>
      <c r="F566" s="8"/>
      <c r="G566" s="9" t="s">
        <v>1390</v>
      </c>
      <c r="H566" s="10" t="s">
        <v>1391</v>
      </c>
      <c r="I566" s="11" t="s">
        <v>1392</v>
      </c>
      <c r="J566" s="11" t="s">
        <v>1393</v>
      </c>
      <c r="K566" s="12" t="s">
        <v>1394</v>
      </c>
    </row>
    <row r="568" spans="1:13">
      <c r="A568" s="15" t="s">
        <v>2910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>
      <c r="A569" s="17" t="s">
        <v>2800</v>
      </c>
      <c r="B569" s="18">
        <v>42789</v>
      </c>
      <c r="C569" s="17" t="s">
        <v>2801</v>
      </c>
      <c r="D569" s="17">
        <v>1</v>
      </c>
      <c r="E569" s="17" t="s">
        <v>2802</v>
      </c>
      <c r="F569" s="17" t="s">
        <v>1400</v>
      </c>
      <c r="G569" s="17" t="s">
        <v>2903</v>
      </c>
      <c r="H569" s="17" t="s">
        <v>2803</v>
      </c>
      <c r="I569" s="17">
        <v>472.38</v>
      </c>
      <c r="J569" s="20">
        <f t="shared" ref="J569" si="13">+I569/0.16</f>
        <v>2952.375</v>
      </c>
      <c r="K569" s="21" t="s">
        <v>2911</v>
      </c>
      <c r="L569" s="1"/>
      <c r="M569" s="1"/>
    </row>
    <row r="570" spans="1: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</sheetData>
  <autoFilter ref="A6:L559"/>
  <pageMargins left="0.70866141732283472" right="0.70866141732283472" top="0.74803149606299213" bottom="0.74803149606299213" header="0.31496062992125984" footer="0.31496062992125984"/>
  <pageSetup scale="18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</vt:lpstr>
      <vt:lpstr>FEB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2017-06-16T22:55:41Z</cp:lastPrinted>
  <dcterms:created xsi:type="dcterms:W3CDTF">2017-02-13T17:17:39Z</dcterms:created>
  <dcterms:modified xsi:type="dcterms:W3CDTF">2017-07-17T16:29:06Z</dcterms:modified>
</cp:coreProperties>
</file>