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120" windowWidth="20490" windowHeight="7560" firstSheet="9" activeTab="14"/>
  </bookViews>
  <sheets>
    <sheet name="Original" sheetId="6" r:id="rId1"/>
    <sheet name="AGOSTO" sheetId="29" r:id="rId2"/>
    <sheet name="SEPTIEMBRE" sheetId="30" r:id="rId3"/>
    <sheet name="20,000" sheetId="31" r:id="rId4"/>
    <sheet name="10,000" sheetId="32" r:id="rId5"/>
    <sheet name="OCTUBRE" sheetId="33" r:id="rId6"/>
    <sheet name="2815" sheetId="38" r:id="rId7"/>
    <sheet name="VALES PEND" sheetId="34" r:id="rId8"/>
    <sheet name="NOVIEMBRE " sheetId="35" r:id="rId9"/>
    <sheet name="30,000" sheetId="36" r:id="rId10"/>
    <sheet name="PENDIENTE NOV" sheetId="39" r:id="rId11"/>
    <sheet name="misa virgen" sheetId="40" r:id="rId12"/>
    <sheet name="Diciembre" sheetId="37" r:id="rId13"/>
    <sheet name="40,000" sheetId="41" r:id="rId14"/>
    <sheet name="23,000" sheetId="42" r:id="rId15"/>
    <sheet name="10,900" sheetId="45" r:id="rId16"/>
    <sheet name="25,000" sheetId="43" r:id="rId17"/>
    <sheet name="RIFA REGALOS" sheetId="44" r:id="rId18"/>
  </sheets>
  <definedNames>
    <definedName name="_xlnm.Print_Area" localSheetId="1">AGOSTO!$A$1:$J$285</definedName>
  </definedNames>
  <calcPr calcId="144525"/>
</workbook>
</file>

<file path=xl/calcChain.xml><?xml version="1.0" encoding="utf-8"?>
<calcChain xmlns="http://schemas.openxmlformats.org/spreadsheetml/2006/main">
  <c r="F8" i="42" l="1"/>
  <c r="F7" i="42"/>
  <c r="F149" i="37" l="1"/>
  <c r="F148" i="37"/>
  <c r="E148" i="37"/>
  <c r="E147" i="37"/>
  <c r="E30" i="45" l="1"/>
  <c r="E29" i="45"/>
  <c r="E30" i="42"/>
  <c r="F27" i="41"/>
  <c r="E27" i="41"/>
  <c r="J8" i="45" l="1"/>
  <c r="F6" i="45" s="1"/>
  <c r="F7" i="45" s="1"/>
  <c r="F8" i="45" s="1"/>
  <c r="F9" i="45" s="1"/>
  <c r="F10" i="45" s="1"/>
  <c r="F11" i="45" s="1"/>
  <c r="F12" i="45" s="1"/>
  <c r="F13" i="45" s="1"/>
  <c r="F14" i="45" s="1"/>
  <c r="F15" i="45" s="1"/>
  <c r="F16" i="45" s="1"/>
  <c r="F17" i="45" s="1"/>
  <c r="F18" i="45" s="1"/>
  <c r="F19" i="45" s="1"/>
  <c r="F20" i="45" s="1"/>
  <c r="F21" i="45" s="1"/>
  <c r="F22" i="45" s="1"/>
  <c r="F23" i="45" s="1"/>
  <c r="F24" i="45" s="1"/>
  <c r="F25" i="45" s="1"/>
  <c r="F26" i="45" s="1"/>
  <c r="F27" i="45" s="1"/>
  <c r="F28" i="45" s="1"/>
  <c r="F32" i="45" s="1"/>
  <c r="J7" i="45"/>
  <c r="E7" i="45"/>
  <c r="E8" i="45" s="1"/>
  <c r="E9" i="45" s="1"/>
  <c r="E10" i="45" s="1"/>
  <c r="E11" i="45" s="1"/>
  <c r="E12" i="45" s="1"/>
  <c r="E13" i="45" s="1"/>
  <c r="E14" i="45" s="1"/>
  <c r="E15" i="45" s="1"/>
  <c r="E16" i="45" s="1"/>
  <c r="E17" i="45" s="1"/>
  <c r="E18" i="45" s="1"/>
  <c r="E19" i="45" s="1"/>
  <c r="E20" i="45" s="1"/>
  <c r="E21" i="45" s="1"/>
  <c r="E22" i="45" s="1"/>
  <c r="E23" i="45" s="1"/>
  <c r="E24" i="45" s="1"/>
  <c r="E25" i="45" s="1"/>
  <c r="E26" i="45" s="1"/>
  <c r="E27" i="45" s="1"/>
  <c r="E28" i="45" s="1"/>
  <c r="E32" i="45" s="1"/>
  <c r="J8" i="44" l="1"/>
  <c r="J7" i="44"/>
  <c r="E7" i="44"/>
  <c r="E8" i="44" s="1"/>
  <c r="E9" i="44" s="1"/>
  <c r="E10" i="44" s="1"/>
  <c r="E11" i="44" s="1"/>
  <c r="E12" i="44" s="1"/>
  <c r="E13" i="44" s="1"/>
  <c r="E14" i="44" s="1"/>
  <c r="E15" i="44" s="1"/>
  <c r="E16" i="44" s="1"/>
  <c r="E17" i="44" s="1"/>
  <c r="E18" i="44" s="1"/>
  <c r="E19" i="44" s="1"/>
  <c r="E20" i="44" s="1"/>
  <c r="E21" i="44" s="1"/>
  <c r="E22" i="44" s="1"/>
  <c r="E23" i="44" s="1"/>
  <c r="E24" i="44" s="1"/>
  <c r="E25" i="44" s="1"/>
  <c r="E26" i="44" s="1"/>
  <c r="E27" i="44" s="1"/>
  <c r="E28" i="44" s="1"/>
  <c r="E31" i="44" s="1"/>
  <c r="F6" i="44"/>
  <c r="F7" i="44" s="1"/>
  <c r="F8" i="44" s="1"/>
  <c r="F9" i="44" s="1"/>
  <c r="F10" i="44" s="1"/>
  <c r="F11" i="44" s="1"/>
  <c r="F12" i="44" s="1"/>
  <c r="F13" i="44" s="1"/>
  <c r="F14" i="44" s="1"/>
  <c r="F15" i="44" s="1"/>
  <c r="F16" i="44" s="1"/>
  <c r="F17" i="44" s="1"/>
  <c r="F18" i="44" s="1"/>
  <c r="F19" i="44" s="1"/>
  <c r="F20" i="44" s="1"/>
  <c r="F21" i="44" s="1"/>
  <c r="F22" i="44" s="1"/>
  <c r="F23" i="44" s="1"/>
  <c r="F24" i="44" s="1"/>
  <c r="F25" i="44" s="1"/>
  <c r="F26" i="44" s="1"/>
  <c r="F27" i="44" s="1"/>
  <c r="F28" i="44" s="1"/>
  <c r="F31" i="44" s="1"/>
  <c r="J8" i="43"/>
  <c r="J7" i="43"/>
  <c r="E7" i="43"/>
  <c r="E8" i="43" s="1"/>
  <c r="E9" i="43" s="1"/>
  <c r="E10" i="43" s="1"/>
  <c r="E11" i="43" s="1"/>
  <c r="E12" i="43" s="1"/>
  <c r="E13" i="43" s="1"/>
  <c r="E14" i="43" s="1"/>
  <c r="E15" i="43" s="1"/>
  <c r="E16" i="43" s="1"/>
  <c r="F6" i="43"/>
  <c r="F7" i="43" s="1"/>
  <c r="F8" i="43" s="1"/>
  <c r="F9" i="43" s="1"/>
  <c r="F10" i="43" s="1"/>
  <c r="F11" i="43" s="1"/>
  <c r="F12" i="43" s="1"/>
  <c r="F13" i="43" s="1"/>
  <c r="F14" i="43" s="1"/>
  <c r="F15" i="43" s="1"/>
  <c r="F16" i="43" s="1"/>
  <c r="J8" i="42"/>
  <c r="F6" i="42" s="1"/>
  <c r="F9" i="42" s="1"/>
  <c r="F10" i="42" s="1"/>
  <c r="F11" i="42" s="1"/>
  <c r="F12" i="42" s="1"/>
  <c r="F13" i="42" s="1"/>
  <c r="F14" i="42" s="1"/>
  <c r="F15" i="42" s="1"/>
  <c r="F16" i="42" s="1"/>
  <c r="F17" i="42" s="1"/>
  <c r="F18" i="42" s="1"/>
  <c r="F19" i="42" s="1"/>
  <c r="F20" i="42" s="1"/>
  <c r="F21" i="42" s="1"/>
  <c r="F22" i="42" s="1"/>
  <c r="F23" i="42" s="1"/>
  <c r="F24" i="42" s="1"/>
  <c r="F25" i="42" s="1"/>
  <c r="F26" i="42" s="1"/>
  <c r="F27" i="42" s="1"/>
  <c r="F28" i="42" s="1"/>
  <c r="J7" i="42"/>
  <c r="E7" i="42"/>
  <c r="E8" i="42" s="1"/>
  <c r="E9" i="42" s="1"/>
  <c r="E10" i="42" s="1"/>
  <c r="E11" i="42" s="1"/>
  <c r="E12" i="42" s="1"/>
  <c r="E13" i="42" s="1"/>
  <c r="E14" i="42" s="1"/>
  <c r="E15" i="42" s="1"/>
  <c r="E16" i="42" s="1"/>
  <c r="E17" i="42" s="1"/>
  <c r="E18" i="42" s="1"/>
  <c r="E19" i="42" s="1"/>
  <c r="E20" i="42" s="1"/>
  <c r="E21" i="42" s="1"/>
  <c r="E22" i="42" s="1"/>
  <c r="E23" i="42" s="1"/>
  <c r="E24" i="42" s="1"/>
  <c r="E25" i="42" s="1"/>
  <c r="E26" i="42" s="1"/>
  <c r="E27" i="42" s="1"/>
  <c r="E28" i="42" s="1"/>
  <c r="E31" i="42" s="1"/>
  <c r="F31" i="42" l="1"/>
  <c r="F20" i="43"/>
  <c r="F17" i="43"/>
  <c r="E17" i="43"/>
  <c r="E20" i="43" s="1"/>
  <c r="E7" i="37"/>
  <c r="E8" i="37" s="1"/>
  <c r="E9" i="37" s="1"/>
  <c r="E10" i="37" s="1"/>
  <c r="E11" i="37" s="1"/>
  <c r="E12" i="37" s="1"/>
  <c r="E13" i="37" s="1"/>
  <c r="E14" i="37" s="1"/>
  <c r="E15" i="37" s="1"/>
  <c r="E16" i="37" s="1"/>
  <c r="E17" i="37" s="1"/>
  <c r="E18" i="37" s="1"/>
  <c r="E19" i="37" s="1"/>
  <c r="E20" i="37" s="1"/>
  <c r="E21" i="37" s="1"/>
  <c r="E22" i="37" s="1"/>
  <c r="E23" i="37" s="1"/>
  <c r="E24" i="37" s="1"/>
  <c r="E25" i="37" s="1"/>
  <c r="E26" i="37" s="1"/>
  <c r="E27" i="37" s="1"/>
  <c r="E28" i="37" s="1"/>
  <c r="E29" i="37" s="1"/>
  <c r="E30" i="37" s="1"/>
  <c r="E31" i="37" s="1"/>
  <c r="E32" i="37" s="1"/>
  <c r="E33" i="37" s="1"/>
  <c r="E34" i="37" s="1"/>
  <c r="E35" i="37" s="1"/>
  <c r="E36" i="37" s="1"/>
  <c r="E37" i="37" s="1"/>
  <c r="E38" i="37" s="1"/>
  <c r="E39" i="37" s="1"/>
  <c r="E40" i="37" s="1"/>
  <c r="E41" i="37" s="1"/>
  <c r="E42" i="37" s="1"/>
  <c r="E43" i="37" s="1"/>
  <c r="E44" i="37" s="1"/>
  <c r="E45" i="37" s="1"/>
  <c r="E46" i="37" s="1"/>
  <c r="E47" i="37" s="1"/>
  <c r="E48" i="37" s="1"/>
  <c r="E49" i="37" s="1"/>
  <c r="E50" i="37" s="1"/>
  <c r="E51" i="37" s="1"/>
  <c r="E52" i="37" s="1"/>
  <c r="E53" i="37" s="1"/>
  <c r="E54" i="37" s="1"/>
  <c r="E55" i="37" s="1"/>
  <c r="E56" i="37" s="1"/>
  <c r="E57" i="37" s="1"/>
  <c r="E58" i="37" s="1"/>
  <c r="E59" i="37" s="1"/>
  <c r="E60" i="37" s="1"/>
  <c r="E61" i="37" s="1"/>
  <c r="E62" i="37" s="1"/>
  <c r="E63" i="37" s="1"/>
  <c r="E64" i="37" s="1"/>
  <c r="E65" i="37" s="1"/>
  <c r="E66" i="37" s="1"/>
  <c r="E67" i="37" s="1"/>
  <c r="E68" i="37" s="1"/>
  <c r="E69" i="37" s="1"/>
  <c r="E70" i="37" s="1"/>
  <c r="E71" i="37" s="1"/>
  <c r="E72" i="37" s="1"/>
  <c r="E73" i="37" s="1"/>
  <c r="E74" i="37" s="1"/>
  <c r="E75" i="37" s="1"/>
  <c r="E76" i="37" s="1"/>
  <c r="E77" i="37" s="1"/>
  <c r="E78" i="37" s="1"/>
  <c r="E79" i="37" s="1"/>
  <c r="E80" i="37" s="1"/>
  <c r="E81" i="37" s="1"/>
  <c r="E82" i="37" s="1"/>
  <c r="E83" i="37" s="1"/>
  <c r="E84" i="37" s="1"/>
  <c r="E85" i="37" s="1"/>
  <c r="E86" i="37" s="1"/>
  <c r="E87" i="37" s="1"/>
  <c r="E88" i="37" s="1"/>
  <c r="E89" i="37" s="1"/>
  <c r="E90" i="37" s="1"/>
  <c r="E91" i="37" s="1"/>
  <c r="E92" i="37" s="1"/>
  <c r="E93" i="37" s="1"/>
  <c r="E94" i="37" s="1"/>
  <c r="E95" i="37" s="1"/>
  <c r="E96" i="37" s="1"/>
  <c r="E97" i="37" s="1"/>
  <c r="E98" i="37" s="1"/>
  <c r="E99" i="37" s="1"/>
  <c r="E100" i="37" s="1"/>
  <c r="E101" i="37" s="1"/>
  <c r="E102" i="37" s="1"/>
  <c r="E103" i="37" s="1"/>
  <c r="E104" i="37" s="1"/>
  <c r="E105" i="37" s="1"/>
  <c r="E106" i="37" s="1"/>
  <c r="E107" i="37" s="1"/>
  <c r="E108" i="37" s="1"/>
  <c r="E109" i="37" s="1"/>
  <c r="E110" i="37" s="1"/>
  <c r="E111" i="37" s="1"/>
  <c r="E112" i="37" s="1"/>
  <c r="E113" i="37" s="1"/>
  <c r="E114" i="37" s="1"/>
  <c r="E115" i="37" s="1"/>
  <c r="E116" i="37" s="1"/>
  <c r="E117" i="37" s="1"/>
  <c r="E118" i="37" s="1"/>
  <c r="E119" i="37" s="1"/>
  <c r="E120" i="37" s="1"/>
  <c r="E121" i="37" s="1"/>
  <c r="E122" i="37" s="1"/>
  <c r="E123" i="37" s="1"/>
  <c r="E124" i="37" s="1"/>
  <c r="E125" i="37" s="1"/>
  <c r="E126" i="37" s="1"/>
  <c r="E127" i="37" s="1"/>
  <c r="E128" i="37" s="1"/>
  <c r="E129" i="37" s="1"/>
  <c r="E130" i="37" s="1"/>
  <c r="E131" i="37" s="1"/>
  <c r="E132" i="37" s="1"/>
  <c r="E133" i="37" s="1"/>
  <c r="E134" i="37" s="1"/>
  <c r="E135" i="37" s="1"/>
  <c r="E136" i="37" s="1"/>
  <c r="E137" i="37" s="1"/>
  <c r="E138" i="37" s="1"/>
  <c r="E139" i="37" s="1"/>
  <c r="E140" i="37" s="1"/>
  <c r="E141" i="37" s="1"/>
  <c r="E142" i="37" s="1"/>
  <c r="E143" i="37" s="1"/>
  <c r="E144" i="37" s="1"/>
  <c r="E145" i="37" s="1"/>
  <c r="E146" i="37" s="1"/>
  <c r="E149" i="37" s="1"/>
  <c r="F17" i="40" l="1"/>
  <c r="E17" i="40"/>
  <c r="J8" i="41"/>
  <c r="J7" i="41"/>
  <c r="E7" i="41"/>
  <c r="E8" i="41" s="1"/>
  <c r="E9" i="41" s="1"/>
  <c r="E10" i="41" s="1"/>
  <c r="E11" i="41" s="1"/>
  <c r="E12" i="41" s="1"/>
  <c r="E13" i="41" s="1"/>
  <c r="E14" i="41" s="1"/>
  <c r="E15" i="41" s="1"/>
  <c r="F6" i="41"/>
  <c r="F7" i="41" s="1"/>
  <c r="F8" i="41" s="1"/>
  <c r="F9" i="41" s="1"/>
  <c r="F10" i="41" s="1"/>
  <c r="F11" i="41" s="1"/>
  <c r="F12" i="41" s="1"/>
  <c r="F13" i="41" s="1"/>
  <c r="F14" i="41" s="1"/>
  <c r="F15" i="41" s="1"/>
  <c r="J8" i="40"/>
  <c r="J7" i="40"/>
  <c r="E7" i="40"/>
  <c r="E8" i="40" s="1"/>
  <c r="E9" i="40" s="1"/>
  <c r="E10" i="40" s="1"/>
  <c r="E11" i="40" s="1"/>
  <c r="E12" i="40" s="1"/>
  <c r="E13" i="40" s="1"/>
  <c r="E14" i="40" s="1"/>
  <c r="E15" i="40" s="1"/>
  <c r="E16" i="40" s="1"/>
  <c r="F6" i="40"/>
  <c r="F7" i="40" s="1"/>
  <c r="F8" i="40" s="1"/>
  <c r="F9" i="40" s="1"/>
  <c r="F10" i="40" s="1"/>
  <c r="F11" i="40" s="1"/>
  <c r="F12" i="40" s="1"/>
  <c r="F13" i="40" s="1"/>
  <c r="F14" i="40" s="1"/>
  <c r="F15" i="40" s="1"/>
  <c r="F16" i="40" s="1"/>
  <c r="F16" i="41" l="1"/>
  <c r="F17" i="41" s="1"/>
  <c r="F18" i="41" s="1"/>
  <c r="F19" i="41" s="1"/>
  <c r="F20" i="41" s="1"/>
  <c r="F21" i="41" s="1"/>
  <c r="F22" i="41" s="1"/>
  <c r="F23" i="41" s="1"/>
  <c r="F24" i="41" s="1"/>
  <c r="F25" i="41" s="1"/>
  <c r="F26" i="41" s="1"/>
  <c r="E16" i="41"/>
  <c r="E17" i="41" s="1"/>
  <c r="E18" i="41" s="1"/>
  <c r="E19" i="41" s="1"/>
  <c r="E20" i="41" s="1"/>
  <c r="E21" i="41" s="1"/>
  <c r="E22" i="41" s="1"/>
  <c r="E23" i="41" s="1"/>
  <c r="E24" i="41" s="1"/>
  <c r="E25" i="41" s="1"/>
  <c r="E26" i="41" s="1"/>
  <c r="F20" i="40"/>
  <c r="E20" i="40"/>
  <c r="E7" i="39"/>
  <c r="E8" i="39" s="1"/>
  <c r="E9" i="39" s="1"/>
  <c r="E10" i="39" s="1"/>
  <c r="E11" i="39" s="1"/>
  <c r="E12" i="39" s="1"/>
  <c r="E13" i="39" s="1"/>
  <c r="E14" i="39" s="1"/>
  <c r="E15" i="39" s="1"/>
  <c r="E16" i="39" s="1"/>
  <c r="E17" i="39" s="1"/>
  <c r="E18" i="39" s="1"/>
  <c r="E19" i="39" s="1"/>
  <c r="E20" i="39" s="1"/>
  <c r="E21" i="39" s="1"/>
  <c r="E22" i="39" s="1"/>
  <c r="E23" i="39" s="1"/>
  <c r="E24" i="39" s="1"/>
  <c r="E25" i="39" s="1"/>
  <c r="E26" i="39" s="1"/>
  <c r="E27" i="39" s="1"/>
  <c r="E28" i="39" s="1"/>
  <c r="E31" i="39" s="1"/>
  <c r="E28" i="36"/>
  <c r="F28" i="36"/>
  <c r="F22" i="36"/>
  <c r="F23" i="36"/>
  <c r="F24" i="36"/>
  <c r="F25" i="36" s="1"/>
  <c r="F26" i="36" s="1"/>
  <c r="F27" i="36" s="1"/>
  <c r="E26" i="36"/>
  <c r="E27" i="36"/>
  <c r="F25" i="38" l="1"/>
  <c r="F26" i="38" s="1"/>
  <c r="F27" i="38" s="1"/>
  <c r="F28" i="38" s="1"/>
  <c r="F29" i="38" s="1"/>
  <c r="F30" i="38" s="1"/>
  <c r="F31" i="38" s="1"/>
  <c r="F32" i="38" s="1"/>
  <c r="F33" i="38" s="1"/>
  <c r="F34" i="38" s="1"/>
  <c r="F35" i="38" s="1"/>
  <c r="F36" i="38" s="1"/>
  <c r="F37" i="38" s="1"/>
  <c r="F38" i="38" s="1"/>
  <c r="F39" i="38" s="1"/>
  <c r="F40" i="38" s="1"/>
  <c r="F41" i="38" s="1"/>
  <c r="F42" i="38" s="1"/>
  <c r="F43" i="38" s="1"/>
  <c r="F44" i="38" s="1"/>
  <c r="F45" i="38" s="1"/>
  <c r="F46" i="38" s="1"/>
  <c r="F47" i="38" s="1"/>
  <c r="F48" i="38" s="1"/>
  <c r="F49" i="38" s="1"/>
  <c r="F50" i="38" s="1"/>
  <c r="F51" i="38" s="1"/>
  <c r="F52" i="38" s="1"/>
  <c r="F53" i="38" s="1"/>
  <c r="F54" i="38" s="1"/>
  <c r="F55" i="38" s="1"/>
  <c r="F56" i="38" s="1"/>
  <c r="F57" i="38" s="1"/>
  <c r="F58" i="38" s="1"/>
  <c r="F59" i="38" s="1"/>
  <c r="F60" i="38" s="1"/>
  <c r="F61" i="38" s="1"/>
  <c r="F62" i="38" s="1"/>
  <c r="F63" i="38" s="1"/>
  <c r="F64" i="38" s="1"/>
  <c r="F65" i="38" s="1"/>
  <c r="F66" i="38" s="1"/>
  <c r="F67" i="38" s="1"/>
  <c r="F68" i="38" s="1"/>
  <c r="F69" i="38" s="1"/>
  <c r="F70" i="38" s="1"/>
  <c r="F71" i="38" s="1"/>
  <c r="F72" i="38" s="1"/>
  <c r="F73" i="38" s="1"/>
  <c r="F74" i="38" s="1"/>
  <c r="F75" i="38" s="1"/>
  <c r="F76" i="38" s="1"/>
  <c r="F77" i="38" s="1"/>
  <c r="F78" i="38" s="1"/>
  <c r="F79" i="38" s="1"/>
  <c r="F80" i="38" s="1"/>
  <c r="F81" i="38" s="1"/>
  <c r="F82" i="38" s="1"/>
  <c r="F83" i="38" s="1"/>
  <c r="F84" i="38" s="1"/>
  <c r="F85" i="38" s="1"/>
  <c r="F86" i="38" s="1"/>
  <c r="F87" i="38" s="1"/>
  <c r="F88" i="38" s="1"/>
  <c r="F89" i="38" s="1"/>
  <c r="F90" i="38" s="1"/>
  <c r="F91" i="38" s="1"/>
  <c r="F92" i="38" s="1"/>
  <c r="F93" i="38" s="1"/>
  <c r="F94" i="38" s="1"/>
  <c r="F95" i="38" s="1"/>
  <c r="F96" i="38" s="1"/>
  <c r="F97" i="38" s="1"/>
  <c r="F98" i="38" s="1"/>
  <c r="F99" i="38" s="1"/>
  <c r="F100" i="38" s="1"/>
  <c r="F101" i="38" s="1"/>
  <c r="F102" i="38" s="1"/>
  <c r="F103" i="38" s="1"/>
  <c r="F104" i="38" s="1"/>
  <c r="F105" i="38" s="1"/>
  <c r="F106" i="38" s="1"/>
  <c r="F107" i="38" s="1"/>
  <c r="F108" i="38" s="1"/>
  <c r="F109" i="38" s="1"/>
  <c r="F110" i="38" s="1"/>
  <c r="F111" i="38" s="1"/>
  <c r="F112" i="38" s="1"/>
  <c r="F113" i="38" s="1"/>
  <c r="F114" i="38" s="1"/>
  <c r="F23" i="38"/>
  <c r="F24" i="38" s="1"/>
  <c r="F21" i="38"/>
  <c r="F22" i="38" s="1"/>
  <c r="E21" i="38"/>
  <c r="E22" i="38" s="1"/>
  <c r="E23" i="38" s="1"/>
  <c r="E24" i="38" s="1"/>
  <c r="E25" i="38" s="1"/>
  <c r="E26" i="38" s="1"/>
  <c r="E27" i="38" s="1"/>
  <c r="E28" i="38" s="1"/>
  <c r="E29" i="38" s="1"/>
  <c r="E30" i="38" s="1"/>
  <c r="E31" i="38" s="1"/>
  <c r="E32" i="38" s="1"/>
  <c r="E33" i="38" s="1"/>
  <c r="E34" i="38" s="1"/>
  <c r="E35" i="38" s="1"/>
  <c r="E36" i="38" s="1"/>
  <c r="E37" i="38" s="1"/>
  <c r="E38" i="38" s="1"/>
  <c r="E39" i="38" s="1"/>
  <c r="E40" i="38" s="1"/>
  <c r="E41" i="38" s="1"/>
  <c r="E42" i="38" s="1"/>
  <c r="E43" i="38" s="1"/>
  <c r="E44" i="38" s="1"/>
  <c r="E45" i="38" s="1"/>
  <c r="E46" i="38" s="1"/>
  <c r="E47" i="38" s="1"/>
  <c r="E48" i="38" s="1"/>
  <c r="E49" i="38" s="1"/>
  <c r="E50" i="38" s="1"/>
  <c r="E51" i="38" s="1"/>
  <c r="E52" i="38" s="1"/>
  <c r="E53" i="38" s="1"/>
  <c r="E54" i="38" s="1"/>
  <c r="E55" i="38" s="1"/>
  <c r="E56" i="38" s="1"/>
  <c r="E57" i="38" s="1"/>
  <c r="E58" i="38" s="1"/>
  <c r="E59" i="38" s="1"/>
  <c r="E60" i="38" s="1"/>
  <c r="E61" i="38" s="1"/>
  <c r="E62" i="38" s="1"/>
  <c r="E63" i="38" s="1"/>
  <c r="E64" i="38" s="1"/>
  <c r="E65" i="38" s="1"/>
  <c r="E66" i="38" s="1"/>
  <c r="E67" i="38" s="1"/>
  <c r="E68" i="38" s="1"/>
  <c r="E69" i="38" s="1"/>
  <c r="E70" i="38" s="1"/>
  <c r="E71" i="38" s="1"/>
  <c r="E72" i="38" s="1"/>
  <c r="E73" i="38" s="1"/>
  <c r="E74" i="38" s="1"/>
  <c r="E75" i="38" s="1"/>
  <c r="E76" i="38" s="1"/>
  <c r="E77" i="38" s="1"/>
  <c r="E78" i="38" s="1"/>
  <c r="E79" i="38" s="1"/>
  <c r="E80" i="38" s="1"/>
  <c r="E81" i="38" s="1"/>
  <c r="E82" i="38" s="1"/>
  <c r="E83" i="38" s="1"/>
  <c r="E84" i="38" s="1"/>
  <c r="E85" i="38" s="1"/>
  <c r="E86" i="38" s="1"/>
  <c r="E87" i="38" s="1"/>
  <c r="E88" i="38" s="1"/>
  <c r="E89" i="38" s="1"/>
  <c r="E90" i="38" s="1"/>
  <c r="E91" i="38" s="1"/>
  <c r="E92" i="38" s="1"/>
  <c r="E93" i="38" s="1"/>
  <c r="E94" i="38" s="1"/>
  <c r="E95" i="38" s="1"/>
  <c r="E96" i="38" s="1"/>
  <c r="E97" i="38" s="1"/>
  <c r="E98" i="38" s="1"/>
  <c r="E99" i="38" s="1"/>
  <c r="E100" i="38" s="1"/>
  <c r="E101" i="38" s="1"/>
  <c r="E102" i="38" s="1"/>
  <c r="E103" i="38" s="1"/>
  <c r="E104" i="38" s="1"/>
  <c r="E105" i="38" s="1"/>
  <c r="E106" i="38" s="1"/>
  <c r="E107" i="38" s="1"/>
  <c r="E108" i="38" s="1"/>
  <c r="E109" i="38" s="1"/>
  <c r="E110" i="38" s="1"/>
  <c r="E111" i="38" s="1"/>
  <c r="E112" i="38" s="1"/>
  <c r="E113" i="38" s="1"/>
  <c r="E114" i="38" s="1"/>
  <c r="J8" i="38"/>
  <c r="E8" i="38"/>
  <c r="E9" i="38" s="1"/>
  <c r="E10" i="38" s="1"/>
  <c r="E11" i="38" s="1"/>
  <c r="E12" i="38" s="1"/>
  <c r="E13" i="38" s="1"/>
  <c r="E14" i="38" s="1"/>
  <c r="E15" i="38" s="1"/>
  <c r="E16" i="38" s="1"/>
  <c r="E17" i="38" s="1"/>
  <c r="E18" i="38" s="1"/>
  <c r="E19" i="38" s="1"/>
  <c r="E20" i="38" s="1"/>
  <c r="E115" i="38" s="1"/>
  <c r="E118" i="38" s="1"/>
  <c r="J7" i="38"/>
  <c r="E7" i="38"/>
  <c r="F6" i="38"/>
  <c r="F7" i="38" s="1"/>
  <c r="F8" i="38" s="1"/>
  <c r="F9" i="38" s="1"/>
  <c r="F10" i="38" s="1"/>
  <c r="F11" i="38" s="1"/>
  <c r="F12" i="38" s="1"/>
  <c r="F13" i="38" s="1"/>
  <c r="F14" i="38" s="1"/>
  <c r="F15" i="38" s="1"/>
  <c r="F16" i="38" s="1"/>
  <c r="F17" i="38" s="1"/>
  <c r="F18" i="38" s="1"/>
  <c r="F19" i="38" s="1"/>
  <c r="F20" i="38" s="1"/>
  <c r="F115" i="38" s="1"/>
  <c r="F118" i="38" s="1"/>
  <c r="E152" i="37"/>
  <c r="J8" i="36"/>
  <c r="J7" i="36"/>
  <c r="E7" i="36"/>
  <c r="E8" i="36" s="1"/>
  <c r="E9" i="36" s="1"/>
  <c r="E10" i="36" s="1"/>
  <c r="E11" i="36" s="1"/>
  <c r="E12" i="36" s="1"/>
  <c r="E13" i="36" s="1"/>
  <c r="E14" i="36" s="1"/>
  <c r="E15" i="36" s="1"/>
  <c r="E16" i="36" s="1"/>
  <c r="F6" i="36"/>
  <c r="F7" i="36" s="1"/>
  <c r="F8" i="36" s="1"/>
  <c r="F9" i="36" s="1"/>
  <c r="F10" i="36" s="1"/>
  <c r="F11" i="36" s="1"/>
  <c r="F12" i="36" s="1"/>
  <c r="F13" i="36" s="1"/>
  <c r="F14" i="36" s="1"/>
  <c r="F15" i="36" s="1"/>
  <c r="F16" i="36" s="1"/>
  <c r="F17" i="36" l="1"/>
  <c r="F18" i="36" s="1"/>
  <c r="F19" i="36" s="1"/>
  <c r="F20" i="36" s="1"/>
  <c r="F21" i="36" s="1"/>
  <c r="E17" i="36"/>
  <c r="E18" i="36" s="1"/>
  <c r="E19" i="36" s="1"/>
  <c r="E20" i="36" s="1"/>
  <c r="E21" i="36" s="1"/>
  <c r="E22" i="36" s="1"/>
  <c r="E23" i="36" s="1"/>
  <c r="E24" i="36" s="1"/>
  <c r="E25" i="36" s="1"/>
  <c r="J7" i="35"/>
  <c r="E30" i="41" l="1"/>
  <c r="F30" i="41"/>
  <c r="E31" i="36"/>
  <c r="F31" i="36"/>
  <c r="E7" i="35"/>
  <c r="E8" i="35" s="1"/>
  <c r="E9" i="35" s="1"/>
  <c r="E10" i="35" s="1"/>
  <c r="E11" i="35" s="1"/>
  <c r="E12" i="35" s="1"/>
  <c r="E13" i="35" s="1"/>
  <c r="E14" i="35" s="1"/>
  <c r="E15" i="35" s="1"/>
  <c r="E16" i="35" s="1"/>
  <c r="E17" i="35" s="1"/>
  <c r="E18" i="35" s="1"/>
  <c r="E19" i="35" s="1"/>
  <c r="E20" i="35" s="1"/>
  <c r="E21" i="35" s="1"/>
  <c r="E22" i="35" s="1"/>
  <c r="E23" i="35" s="1"/>
  <c r="E24" i="35" s="1"/>
  <c r="E25" i="35" s="1"/>
  <c r="E26" i="35" s="1"/>
  <c r="E27" i="35" s="1"/>
  <c r="E28" i="35" s="1"/>
  <c r="E29" i="35" s="1"/>
  <c r="E30" i="35" s="1"/>
  <c r="E31" i="35" s="1"/>
  <c r="E32" i="35" s="1"/>
  <c r="E33" i="35" s="1"/>
  <c r="E34" i="35" s="1"/>
  <c r="E35" i="35" s="1"/>
  <c r="J8" i="35"/>
  <c r="F6" i="35" s="1"/>
  <c r="F7" i="35" s="1"/>
  <c r="F8" i="35" s="1"/>
  <c r="F9" i="35" s="1"/>
  <c r="F10" i="35" s="1"/>
  <c r="F11" i="35" s="1"/>
  <c r="F12" i="35" s="1"/>
  <c r="F13" i="35" s="1"/>
  <c r="F14" i="35" s="1"/>
  <c r="F15" i="35" s="1"/>
  <c r="F16" i="35" s="1"/>
  <c r="F17" i="35" s="1"/>
  <c r="F18" i="35" s="1"/>
  <c r="F19" i="35" s="1"/>
  <c r="F20" i="35" s="1"/>
  <c r="F21" i="35" s="1"/>
  <c r="F22" i="35" s="1"/>
  <c r="F23" i="35" s="1"/>
  <c r="F24" i="35" s="1"/>
  <c r="F25" i="35" s="1"/>
  <c r="F26" i="35" s="1"/>
  <c r="F27" i="35" s="1"/>
  <c r="F28" i="35" s="1"/>
  <c r="F29" i="35" s="1"/>
  <c r="F30" i="35" s="1"/>
  <c r="F31" i="35" s="1"/>
  <c r="F32" i="35" s="1"/>
  <c r="F33" i="35" s="1"/>
  <c r="F34" i="35" s="1"/>
  <c r="F35" i="35" s="1"/>
  <c r="F36" i="35" s="1"/>
  <c r="F37" i="35" s="1"/>
  <c r="F38" i="35" s="1"/>
  <c r="F39" i="35" s="1"/>
  <c r="E7" i="34"/>
  <c r="E8" i="34" s="1"/>
  <c r="E9" i="34" s="1"/>
  <c r="E10" i="34" s="1"/>
  <c r="E11" i="34" s="1"/>
  <c r="E12" i="34" s="1"/>
  <c r="E13" i="34" s="1"/>
  <c r="E14" i="34" s="1"/>
  <c r="E15" i="34" s="1"/>
  <c r="E16" i="34" s="1"/>
  <c r="E17" i="34" s="1"/>
  <c r="E18" i="34" s="1"/>
  <c r="E19" i="34" s="1"/>
  <c r="E20" i="34" s="1"/>
  <c r="E21" i="34" s="1"/>
  <c r="E22" i="34" s="1"/>
  <c r="E23" i="34" s="1"/>
  <c r="E24" i="34" s="1"/>
  <c r="E25" i="34" s="1"/>
  <c r="J8" i="34"/>
  <c r="F40" i="35" l="1"/>
  <c r="F41" i="35" s="1"/>
  <c r="F42" i="35" s="1"/>
  <c r="F43" i="35" s="1"/>
  <c r="F44" i="35" s="1"/>
  <c r="F45" i="35" s="1"/>
  <c r="F46" i="35" s="1"/>
  <c r="F47" i="35" s="1"/>
  <c r="F48" i="35" s="1"/>
  <c r="F49" i="35" s="1"/>
  <c r="F50" i="35" s="1"/>
  <c r="F51" i="35" s="1"/>
  <c r="F52" i="35" s="1"/>
  <c r="F53" i="35" s="1"/>
  <c r="F54" i="35" s="1"/>
  <c r="F55" i="35" s="1"/>
  <c r="F56" i="35" s="1"/>
  <c r="F57" i="35" s="1"/>
  <c r="F58" i="35" s="1"/>
  <c r="F59" i="35" s="1"/>
  <c r="F60" i="35" s="1"/>
  <c r="F61" i="35" s="1"/>
  <c r="F62" i="35" s="1"/>
  <c r="F63" i="35" s="1"/>
  <c r="F64" i="35" s="1"/>
  <c r="F65" i="35" s="1"/>
  <c r="F66" i="35" s="1"/>
  <c r="F67" i="35" s="1"/>
  <c r="F68" i="35" s="1"/>
  <c r="F69" i="35" s="1"/>
  <c r="F70" i="35" s="1"/>
  <c r="F71" i="35" s="1"/>
  <c r="F72" i="35" s="1"/>
  <c r="F73" i="35" s="1"/>
  <c r="F74" i="35" s="1"/>
  <c r="F75" i="35" s="1"/>
  <c r="F76" i="35" s="1"/>
  <c r="F77" i="35" s="1"/>
  <c r="F78" i="35" s="1"/>
  <c r="F79" i="35" s="1"/>
  <c r="F80" i="35" s="1"/>
  <c r="F81" i="35" s="1"/>
  <c r="F82" i="35" s="1"/>
  <c r="F83" i="35" s="1"/>
  <c r="F84" i="35" s="1"/>
  <c r="F85" i="35" s="1"/>
  <c r="F86" i="35" s="1"/>
  <c r="F87" i="35" s="1"/>
  <c r="F88" i="35" s="1"/>
  <c r="F89" i="35" s="1"/>
  <c r="F90" i="35" s="1"/>
  <c r="F91" i="35" s="1"/>
  <c r="F92" i="35" s="1"/>
  <c r="F93" i="35" s="1"/>
  <c r="F94" i="35" s="1"/>
  <c r="F95" i="35" s="1"/>
  <c r="F96" i="35" s="1"/>
  <c r="F97" i="35" s="1"/>
  <c r="F98" i="35" s="1"/>
  <c r="F99" i="35" s="1"/>
  <c r="F100" i="35" s="1"/>
  <c r="F101" i="35" s="1"/>
  <c r="F102" i="35" s="1"/>
  <c r="F103" i="35" s="1"/>
  <c r="F104" i="35" s="1"/>
  <c r="F105" i="35" s="1"/>
  <c r="F106" i="35" s="1"/>
  <c r="F107" i="35" s="1"/>
  <c r="F108" i="35" s="1"/>
  <c r="F109" i="35" s="1"/>
  <c r="F110" i="35" s="1"/>
  <c r="F111" i="35" s="1"/>
  <c r="F112" i="35" s="1"/>
  <c r="F113" i="35" s="1"/>
  <c r="F114" i="35" s="1"/>
  <c r="F115" i="35" s="1"/>
  <c r="F116" i="35" s="1"/>
  <c r="F117" i="35" s="1"/>
  <c r="F118" i="35" s="1"/>
  <c r="F119" i="35" s="1"/>
  <c r="F120" i="35" s="1"/>
  <c r="F121" i="35" s="1"/>
  <c r="F122" i="35" s="1"/>
  <c r="F123" i="35" s="1"/>
  <c r="F124" i="35" s="1"/>
  <c r="F125" i="35" s="1"/>
  <c r="F126" i="35" s="1"/>
  <c r="F127" i="35" s="1"/>
  <c r="F128" i="35" s="1"/>
  <c r="F129" i="35" s="1"/>
  <c r="F130" i="35" s="1"/>
  <c r="F131" i="35" s="1"/>
  <c r="F132" i="35" s="1"/>
  <c r="F133" i="35" s="1"/>
  <c r="F134" i="35" s="1"/>
  <c r="F135" i="35" s="1"/>
  <c r="F136" i="35" s="1"/>
  <c r="F137" i="35" s="1"/>
  <c r="F138" i="35" s="1"/>
  <c r="F139" i="35" s="1"/>
  <c r="F140" i="35" s="1"/>
  <c r="F141" i="35" s="1"/>
  <c r="F142" i="35" s="1"/>
  <c r="F143" i="35" s="1"/>
  <c r="F144" i="35" s="1"/>
  <c r="F145" i="35" s="1"/>
  <c r="F146" i="35" s="1"/>
  <c r="F147" i="35" s="1"/>
  <c r="F148" i="35" s="1"/>
  <c r="F149" i="35" s="1"/>
  <c r="F150" i="35" s="1"/>
  <c r="F151" i="35" s="1"/>
  <c r="F152" i="35" s="1"/>
  <c r="F153" i="35" s="1"/>
  <c r="F154" i="35" s="1"/>
  <c r="F155" i="35" s="1"/>
  <c r="F156" i="35" s="1"/>
  <c r="F157" i="35" s="1"/>
  <c r="F158" i="35" s="1"/>
  <c r="F159" i="35" s="1"/>
  <c r="F160" i="35" s="1"/>
  <c r="F161" i="35" s="1"/>
  <c r="F162" i="35" s="1"/>
  <c r="F163" i="35" s="1"/>
  <c r="F164" i="35" s="1"/>
  <c r="F165" i="35" s="1"/>
  <c r="F166" i="35" s="1"/>
  <c r="F167" i="35" s="1"/>
  <c r="F168" i="35" s="1"/>
  <c r="F169" i="35" s="1"/>
  <c r="F170" i="35" s="1"/>
  <c r="F171" i="35" s="1"/>
  <c r="F172" i="35" s="1"/>
  <c r="F173" i="35" s="1"/>
  <c r="F174" i="35" s="1"/>
  <c r="F175" i="35" s="1"/>
  <c r="F176" i="35" s="1"/>
  <c r="F177" i="35" s="1"/>
  <c r="F178" i="35" s="1"/>
  <c r="F179" i="35" s="1"/>
  <c r="F180" i="35" s="1"/>
  <c r="F181" i="35" s="1"/>
  <c r="F182" i="35" s="1"/>
  <c r="F183" i="35" s="1"/>
  <c r="F184" i="35" s="1"/>
  <c r="F185" i="35" s="1"/>
  <c r="F186" i="35" s="1"/>
  <c r="F187" i="35" s="1"/>
  <c r="F188" i="35" s="1"/>
  <c r="F189" i="35" s="1"/>
  <c r="F190" i="35" s="1"/>
  <c r="F191" i="35" s="1"/>
  <c r="F192" i="35" s="1"/>
  <c r="F193" i="35" s="1"/>
  <c r="F194" i="35" s="1"/>
  <c r="F195" i="35" s="1"/>
  <c r="F196" i="35" s="1"/>
  <c r="F197" i="35" s="1"/>
  <c r="F198" i="35" s="1"/>
  <c r="F199" i="35" s="1"/>
  <c r="F200" i="35" s="1"/>
  <c r="F201" i="35" s="1"/>
  <c r="F202" i="35" s="1"/>
  <c r="F203" i="35" s="1"/>
  <c r="F204" i="35" s="1"/>
  <c r="F205" i="35" s="1"/>
  <c r="F206" i="35" s="1"/>
  <c r="F207" i="35" s="1"/>
  <c r="F208" i="35" s="1"/>
  <c r="F209" i="35" s="1"/>
  <c r="F210" i="35" s="1"/>
  <c r="F211" i="35" s="1"/>
  <c r="F212" i="35" s="1"/>
  <c r="F213" i="35" s="1"/>
  <c r="F214" i="35" s="1"/>
  <c r="F215" i="35" s="1"/>
  <c r="F216" i="35" s="1"/>
  <c r="F217" i="35" s="1"/>
  <c r="F218" i="35" s="1"/>
  <c r="F219" i="35" s="1"/>
  <c r="F220" i="35" s="1"/>
  <c r="F221" i="35" s="1"/>
  <c r="F222" i="35" s="1"/>
  <c r="F223" i="35" s="1"/>
  <c r="F224" i="35" s="1"/>
  <c r="F225" i="35" s="1"/>
  <c r="F226" i="35" s="1"/>
  <c r="F227" i="35" s="1"/>
  <c r="F228" i="35" s="1"/>
  <c r="F229" i="35" s="1"/>
  <c r="F230" i="35" s="1"/>
  <c r="F231" i="35" s="1"/>
  <c r="F232" i="35" s="1"/>
  <c r="F233" i="35" s="1"/>
  <c r="F234" i="35" s="1"/>
  <c r="F235" i="35" s="1"/>
  <c r="F236" i="35" s="1"/>
  <c r="F237" i="35" s="1"/>
  <c r="F238" i="35" s="1"/>
  <c r="F239" i="35" s="1"/>
  <c r="F240" i="35" s="1"/>
  <c r="F241" i="35" s="1"/>
  <c r="F242" i="35" s="1"/>
  <c r="F243" i="35" s="1"/>
  <c r="F244" i="35" s="1"/>
  <c r="F245" i="35" s="1"/>
  <c r="F246" i="35" s="1"/>
  <c r="F247" i="35" s="1"/>
  <c r="F248" i="35" s="1"/>
  <c r="F249" i="35" s="1"/>
  <c r="F250" i="35" s="1"/>
  <c r="F251" i="35" s="1"/>
  <c r="F252" i="35" s="1"/>
  <c r="F253" i="35" s="1"/>
  <c r="F254" i="35" s="1"/>
  <c r="F255" i="35" s="1"/>
  <c r="F256" i="35" s="1"/>
  <c r="F257" i="35" s="1"/>
  <c r="F258" i="35" s="1"/>
  <c r="F259" i="35" s="1"/>
  <c r="F260" i="35" s="1"/>
  <c r="F261" i="35" s="1"/>
  <c r="F262" i="35" s="1"/>
  <c r="F263" i="35" s="1"/>
  <c r="F264" i="35" s="1"/>
  <c r="F265" i="35" s="1"/>
  <c r="F266" i="35" s="1"/>
  <c r="F267" i="35" s="1"/>
  <c r="F268" i="35" s="1"/>
  <c r="F269" i="35" s="1"/>
  <c r="F270" i="35" s="1"/>
  <c r="F271" i="35" s="1"/>
  <c r="F272" i="35" s="1"/>
  <c r="F273" i="35" s="1"/>
  <c r="F274" i="35" s="1"/>
  <c r="F275" i="35" s="1"/>
  <c r="F276" i="35" s="1"/>
  <c r="F277" i="35" s="1"/>
  <c r="F278" i="35" s="1"/>
  <c r="F281" i="35" s="1"/>
  <c r="I7" i="39" s="1"/>
  <c r="E36" i="35"/>
  <c r="E37" i="35" s="1"/>
  <c r="E38" i="35" s="1"/>
  <c r="E39" i="35" s="1"/>
  <c r="E26" i="34"/>
  <c r="E27" i="34" s="1"/>
  <c r="E28" i="34" s="1"/>
  <c r="E29" i="34" s="1"/>
  <c r="E30" i="34" s="1"/>
  <c r="E31" i="34" s="1"/>
  <c r="E32" i="34" s="1"/>
  <c r="E33" i="34" s="1"/>
  <c r="E34" i="34" s="1"/>
  <c r="E35" i="34" s="1"/>
  <c r="E36" i="34" s="1"/>
  <c r="E37" i="34" s="1"/>
  <c r="E38" i="34" s="1"/>
  <c r="E39" i="34" s="1"/>
  <c r="E40" i="34" s="1"/>
  <c r="E41" i="34" s="1"/>
  <c r="E42" i="34" s="1"/>
  <c r="E43" i="34" s="1"/>
  <c r="E44" i="34" s="1"/>
  <c r="E45" i="34" s="1"/>
  <c r="E46" i="34" s="1"/>
  <c r="E47" i="34" s="1"/>
  <c r="E48" i="34" s="1"/>
  <c r="E49" i="34" s="1"/>
  <c r="E50" i="34" s="1"/>
  <c r="E51" i="34" s="1"/>
  <c r="E52" i="34" s="1"/>
  <c r="E53" i="34" s="1"/>
  <c r="E54" i="34" s="1"/>
  <c r="E55" i="34" s="1"/>
  <c r="E56" i="34" s="1"/>
  <c r="E57" i="34" s="1"/>
  <c r="E58" i="34" s="1"/>
  <c r="E59" i="34" s="1"/>
  <c r="E60" i="34" s="1"/>
  <c r="E61" i="34" s="1"/>
  <c r="E62" i="34" s="1"/>
  <c r="E63" i="34" s="1"/>
  <c r="E64" i="34" s="1"/>
  <c r="E65" i="34" s="1"/>
  <c r="E66" i="34" s="1"/>
  <c r="E67" i="34" s="1"/>
  <c r="E68" i="34" s="1"/>
  <c r="E69" i="34" s="1"/>
  <c r="E70" i="34" s="1"/>
  <c r="E71" i="34" s="1"/>
  <c r="E72" i="34" s="1"/>
  <c r="E73" i="34" s="1"/>
  <c r="E74" i="34" s="1"/>
  <c r="E75" i="34" s="1"/>
  <c r="E76" i="34" s="1"/>
  <c r="E77" i="34" s="1"/>
  <c r="E78" i="34" s="1"/>
  <c r="E79" i="34" s="1"/>
  <c r="E80" i="34" s="1"/>
  <c r="E81" i="34" s="1"/>
  <c r="E82" i="34" s="1"/>
  <c r="E83" i="34" s="1"/>
  <c r="E84" i="34" s="1"/>
  <c r="E85" i="34" s="1"/>
  <c r="E86" i="34" s="1"/>
  <c r="E87" i="34" s="1"/>
  <c r="E88" i="34" s="1"/>
  <c r="E89" i="34" s="1"/>
  <c r="E90" i="34" s="1"/>
  <c r="E91" i="34" s="1"/>
  <c r="E92" i="34" s="1"/>
  <c r="E93" i="34" s="1"/>
  <c r="E94" i="34" s="1"/>
  <c r="E95" i="34" s="1"/>
  <c r="E96" i="34" s="1"/>
  <c r="E97" i="34" s="1"/>
  <c r="E98" i="34" s="1"/>
  <c r="E99" i="34" s="1"/>
  <c r="E100" i="34" s="1"/>
  <c r="E101" i="34" s="1"/>
  <c r="E102" i="34" s="1"/>
  <c r="E103" i="34" s="1"/>
  <c r="E104" i="34" s="1"/>
  <c r="E105" i="34" s="1"/>
  <c r="E106" i="34" s="1"/>
  <c r="E107" i="34" s="1"/>
  <c r="E108" i="34" s="1"/>
  <c r="E109" i="34" s="1"/>
  <c r="E110" i="34" s="1"/>
  <c r="E111" i="34" s="1"/>
  <c r="E112" i="34" s="1"/>
  <c r="E113" i="34" s="1"/>
  <c r="E114" i="34" s="1"/>
  <c r="E115" i="34" s="1"/>
  <c r="E116" i="34" s="1"/>
  <c r="E117" i="34" s="1"/>
  <c r="E118" i="34" s="1"/>
  <c r="E119" i="34" s="1"/>
  <c r="E120" i="34" s="1"/>
  <c r="E123" i="34" s="1"/>
  <c r="F6" i="29"/>
  <c r="E253" i="33"/>
  <c r="J8" i="39" l="1"/>
  <c r="J7" i="39"/>
  <c r="F6" i="39"/>
  <c r="F7" i="39" s="1"/>
  <c r="F8" i="39" s="1"/>
  <c r="F9" i="39" s="1"/>
  <c r="F10" i="39" s="1"/>
  <c r="F11" i="39" s="1"/>
  <c r="F12" i="39" s="1"/>
  <c r="F13" i="39" s="1"/>
  <c r="F14" i="39" s="1"/>
  <c r="F15" i="39" s="1"/>
  <c r="F16" i="39" s="1"/>
  <c r="F17" i="39" s="1"/>
  <c r="F18" i="39" s="1"/>
  <c r="F19" i="39" s="1"/>
  <c r="F20" i="39" s="1"/>
  <c r="F21" i="39" s="1"/>
  <c r="F22" i="39" s="1"/>
  <c r="F23" i="39" s="1"/>
  <c r="F24" i="39" s="1"/>
  <c r="F25" i="39" s="1"/>
  <c r="F26" i="39" s="1"/>
  <c r="F27" i="39" s="1"/>
  <c r="F28" i="39" s="1"/>
  <c r="F31" i="39" s="1"/>
  <c r="I7" i="37" s="1"/>
  <c r="E40" i="35"/>
  <c r="E41" i="35" s="1"/>
  <c r="E42" i="35" s="1"/>
  <c r="E43" i="35" s="1"/>
  <c r="E44" i="35" s="1"/>
  <c r="E45" i="35" s="1"/>
  <c r="E46" i="35" s="1"/>
  <c r="E47" i="35" s="1"/>
  <c r="E48" i="35" s="1"/>
  <c r="E49" i="35" s="1"/>
  <c r="E50" i="35" s="1"/>
  <c r="E51" i="35" s="1"/>
  <c r="E52" i="35" s="1"/>
  <c r="E53" i="35" s="1"/>
  <c r="E54" i="35" s="1"/>
  <c r="E55" i="35" s="1"/>
  <c r="E56" i="35" s="1"/>
  <c r="E57" i="35" s="1"/>
  <c r="E58" i="35" s="1"/>
  <c r="E59" i="35" s="1"/>
  <c r="E60" i="35" s="1"/>
  <c r="E61" i="35" s="1"/>
  <c r="E62" i="35" s="1"/>
  <c r="E63" i="35" s="1"/>
  <c r="E64" i="35" s="1"/>
  <c r="E65" i="35" s="1"/>
  <c r="E66" i="35" s="1"/>
  <c r="E67" i="35" s="1"/>
  <c r="E68" i="35" s="1"/>
  <c r="E69" i="35" s="1"/>
  <c r="E70" i="35" s="1"/>
  <c r="E71" i="35" s="1"/>
  <c r="E72" i="35" s="1"/>
  <c r="E73" i="35" s="1"/>
  <c r="E74" i="35" s="1"/>
  <c r="E75" i="35" s="1"/>
  <c r="E76" i="35" s="1"/>
  <c r="E77" i="35" s="1"/>
  <c r="E78" i="35" s="1"/>
  <c r="E79" i="35" s="1"/>
  <c r="E80" i="35" s="1"/>
  <c r="E81" i="35" s="1"/>
  <c r="E82" i="35" s="1"/>
  <c r="E83" i="35" s="1"/>
  <c r="E84" i="35" s="1"/>
  <c r="E85" i="35" s="1"/>
  <c r="E86" i="35" s="1"/>
  <c r="E87" i="35" s="1"/>
  <c r="E88" i="35" s="1"/>
  <c r="E89" i="35" s="1"/>
  <c r="E90" i="35" s="1"/>
  <c r="E91" i="35" s="1"/>
  <c r="E92" i="35" s="1"/>
  <c r="E93" i="35" s="1"/>
  <c r="E94" i="35" s="1"/>
  <c r="E95" i="35" s="1"/>
  <c r="E96" i="35" s="1"/>
  <c r="E97" i="35" s="1"/>
  <c r="E98" i="35" s="1"/>
  <c r="E99" i="35" s="1"/>
  <c r="E100" i="35" s="1"/>
  <c r="E101" i="35" s="1"/>
  <c r="E102" i="35" s="1"/>
  <c r="E103" i="35" s="1"/>
  <c r="E104" i="35" s="1"/>
  <c r="E105" i="35" s="1"/>
  <c r="E106" i="35" s="1"/>
  <c r="E107" i="35" s="1"/>
  <c r="E108" i="35" s="1"/>
  <c r="E109" i="35" s="1"/>
  <c r="E110" i="35" s="1"/>
  <c r="E111" i="35" s="1"/>
  <c r="E112" i="35" s="1"/>
  <c r="E113" i="35" s="1"/>
  <c r="E114" i="35" s="1"/>
  <c r="E115" i="35" s="1"/>
  <c r="E116" i="35" s="1"/>
  <c r="E117" i="35" s="1"/>
  <c r="E118" i="35" s="1"/>
  <c r="E119" i="35" s="1"/>
  <c r="E120" i="35" s="1"/>
  <c r="E121" i="35" s="1"/>
  <c r="E122" i="35" s="1"/>
  <c r="E123" i="35" s="1"/>
  <c r="E124" i="35" s="1"/>
  <c r="E125" i="35" s="1"/>
  <c r="E126" i="35" s="1"/>
  <c r="E127" i="35" s="1"/>
  <c r="E128" i="35" s="1"/>
  <c r="E129" i="35" s="1"/>
  <c r="E130" i="35" s="1"/>
  <c r="E131" i="35" s="1"/>
  <c r="E132" i="35" s="1"/>
  <c r="E133" i="35" s="1"/>
  <c r="E134" i="35" s="1"/>
  <c r="E135" i="35" s="1"/>
  <c r="E136" i="35" s="1"/>
  <c r="E137" i="35" s="1"/>
  <c r="E138" i="35" s="1"/>
  <c r="E139" i="35" s="1"/>
  <c r="E140" i="35" s="1"/>
  <c r="E141" i="35" s="1"/>
  <c r="E142" i="35" s="1"/>
  <c r="E143" i="35" s="1"/>
  <c r="E144" i="35" s="1"/>
  <c r="E145" i="35" s="1"/>
  <c r="E146" i="35" s="1"/>
  <c r="E147" i="35" s="1"/>
  <c r="E148" i="35" s="1"/>
  <c r="E149" i="35" s="1"/>
  <c r="E150" i="35" s="1"/>
  <c r="E151" i="35" s="1"/>
  <c r="E152" i="35" s="1"/>
  <c r="E153" i="35" s="1"/>
  <c r="E154" i="35" s="1"/>
  <c r="E155" i="35" s="1"/>
  <c r="E156" i="35" s="1"/>
  <c r="E157" i="35" s="1"/>
  <c r="E158" i="35" s="1"/>
  <c r="E159" i="35" s="1"/>
  <c r="E160" i="35" s="1"/>
  <c r="E161" i="35" s="1"/>
  <c r="E162" i="35" s="1"/>
  <c r="E163" i="35" s="1"/>
  <c r="E164" i="35" s="1"/>
  <c r="E165" i="35" s="1"/>
  <c r="E166" i="35" s="1"/>
  <c r="E167" i="35" s="1"/>
  <c r="E168" i="35" s="1"/>
  <c r="E169" i="35" s="1"/>
  <c r="E170" i="35" s="1"/>
  <c r="E171" i="35" s="1"/>
  <c r="E172" i="35" s="1"/>
  <c r="E173" i="35" s="1"/>
  <c r="E174" i="35" s="1"/>
  <c r="E175" i="35" s="1"/>
  <c r="E176" i="35" s="1"/>
  <c r="E177" i="35" s="1"/>
  <c r="E178" i="35" s="1"/>
  <c r="E179" i="35" s="1"/>
  <c r="E180" i="35" s="1"/>
  <c r="E181" i="35" s="1"/>
  <c r="E182" i="35" s="1"/>
  <c r="E183" i="35" s="1"/>
  <c r="E184" i="35" s="1"/>
  <c r="E185" i="35" s="1"/>
  <c r="E186" i="35" s="1"/>
  <c r="E187" i="35" s="1"/>
  <c r="E188" i="35" s="1"/>
  <c r="E189" i="35" s="1"/>
  <c r="E190" i="35" s="1"/>
  <c r="E191" i="35" s="1"/>
  <c r="E192" i="35" s="1"/>
  <c r="E193" i="35" s="1"/>
  <c r="E194" i="35" s="1"/>
  <c r="E195" i="35" s="1"/>
  <c r="E196" i="35" s="1"/>
  <c r="E197" i="35" s="1"/>
  <c r="E198" i="35" s="1"/>
  <c r="E199" i="35" s="1"/>
  <c r="E200" i="35" s="1"/>
  <c r="E201" i="35" s="1"/>
  <c r="E202" i="35" s="1"/>
  <c r="E203" i="35" s="1"/>
  <c r="E204" i="35" s="1"/>
  <c r="E205" i="35" s="1"/>
  <c r="E206" i="35" s="1"/>
  <c r="E207" i="35" s="1"/>
  <c r="E208" i="35" s="1"/>
  <c r="E209" i="35" s="1"/>
  <c r="E210" i="35" s="1"/>
  <c r="E211" i="35" s="1"/>
  <c r="E212" i="35" s="1"/>
  <c r="E213" i="35" s="1"/>
  <c r="E214" i="35" s="1"/>
  <c r="E215" i="35" s="1"/>
  <c r="E216" i="35" s="1"/>
  <c r="E217" i="35" s="1"/>
  <c r="E218" i="35" s="1"/>
  <c r="E219" i="35" s="1"/>
  <c r="E220" i="35" s="1"/>
  <c r="E221" i="35" s="1"/>
  <c r="E222" i="35" s="1"/>
  <c r="E223" i="35" s="1"/>
  <c r="E224" i="35" s="1"/>
  <c r="E225" i="35" s="1"/>
  <c r="E226" i="35" s="1"/>
  <c r="E227" i="35" s="1"/>
  <c r="E228" i="35" s="1"/>
  <c r="E229" i="35" s="1"/>
  <c r="E230" i="35" s="1"/>
  <c r="E231" i="35" s="1"/>
  <c r="E232" i="35" s="1"/>
  <c r="E233" i="35" s="1"/>
  <c r="E234" i="35" s="1"/>
  <c r="E235" i="35" s="1"/>
  <c r="E236" i="35" s="1"/>
  <c r="E237" i="35" s="1"/>
  <c r="E238" i="35" s="1"/>
  <c r="E239" i="35" s="1"/>
  <c r="E240" i="35" s="1"/>
  <c r="E241" i="35" s="1"/>
  <c r="E242" i="35" s="1"/>
  <c r="E243" i="35" s="1"/>
  <c r="E244" i="35" s="1"/>
  <c r="E245" i="35" s="1"/>
  <c r="E246" i="35" s="1"/>
  <c r="E247" i="35" s="1"/>
  <c r="E248" i="35" s="1"/>
  <c r="E249" i="35" s="1"/>
  <c r="E250" i="35" s="1"/>
  <c r="E251" i="35" s="1"/>
  <c r="E252" i="35" s="1"/>
  <c r="E253" i="35" s="1"/>
  <c r="E254" i="35" s="1"/>
  <c r="E255" i="35" s="1"/>
  <c r="E256" i="35" s="1"/>
  <c r="E257" i="35" s="1"/>
  <c r="E258" i="35" s="1"/>
  <c r="E259" i="35" s="1"/>
  <c r="E260" i="35" s="1"/>
  <c r="E261" i="35" s="1"/>
  <c r="E262" i="35" s="1"/>
  <c r="E263" i="35" s="1"/>
  <c r="E264" i="35" s="1"/>
  <c r="E265" i="35" s="1"/>
  <c r="E266" i="35" s="1"/>
  <c r="E267" i="35" s="1"/>
  <c r="E268" i="35" s="1"/>
  <c r="E269" i="35" s="1"/>
  <c r="E270" i="35" s="1"/>
  <c r="E271" i="35" s="1"/>
  <c r="E272" i="35" s="1"/>
  <c r="E273" i="35" s="1"/>
  <c r="E274" i="35" s="1"/>
  <c r="E275" i="35" s="1"/>
  <c r="E276" i="35" s="1"/>
  <c r="E277" i="35" s="1"/>
  <c r="E278" i="35" s="1"/>
  <c r="E281" i="35" s="1"/>
  <c r="E252" i="33"/>
  <c r="J8" i="37" l="1"/>
  <c r="F6" i="37" s="1"/>
  <c r="F7" i="37" s="1"/>
  <c r="F8" i="37" s="1"/>
  <c r="F9" i="37" s="1"/>
  <c r="F10" i="37" s="1"/>
  <c r="F11" i="37" s="1"/>
  <c r="F12" i="37" s="1"/>
  <c r="F13" i="37" s="1"/>
  <c r="F14" i="37" s="1"/>
  <c r="F15" i="37" s="1"/>
  <c r="F16" i="37" s="1"/>
  <c r="F17" i="37" s="1"/>
  <c r="F18" i="37" s="1"/>
  <c r="F19" i="37" s="1"/>
  <c r="F20" i="37" s="1"/>
  <c r="F21" i="37" s="1"/>
  <c r="F22" i="37" s="1"/>
  <c r="F23" i="37" s="1"/>
  <c r="F24" i="37" s="1"/>
  <c r="F25" i="37" s="1"/>
  <c r="F26" i="37" s="1"/>
  <c r="F27" i="37" s="1"/>
  <c r="F28" i="37" s="1"/>
  <c r="F29" i="37" s="1"/>
  <c r="F30" i="37" s="1"/>
  <c r="F31" i="37" s="1"/>
  <c r="F32" i="37" s="1"/>
  <c r="F33" i="37" s="1"/>
  <c r="F34" i="37" s="1"/>
  <c r="F35" i="37" s="1"/>
  <c r="F36" i="37" s="1"/>
  <c r="F37" i="37" s="1"/>
  <c r="F38" i="37" s="1"/>
  <c r="F39" i="37" s="1"/>
  <c r="F40" i="37" s="1"/>
  <c r="F41" i="37" s="1"/>
  <c r="F42" i="37" s="1"/>
  <c r="F43" i="37" s="1"/>
  <c r="F44" i="37" s="1"/>
  <c r="F45" i="37" s="1"/>
  <c r="F46" i="37" s="1"/>
  <c r="F47" i="37" s="1"/>
  <c r="F48" i="37" s="1"/>
  <c r="F49" i="37" s="1"/>
  <c r="F50" i="37" s="1"/>
  <c r="F51" i="37" s="1"/>
  <c r="F52" i="37" s="1"/>
  <c r="F53" i="37" s="1"/>
  <c r="F54" i="37" s="1"/>
  <c r="F55" i="37" s="1"/>
  <c r="F56" i="37" s="1"/>
  <c r="F57" i="37" s="1"/>
  <c r="F58" i="37" s="1"/>
  <c r="F59" i="37" s="1"/>
  <c r="F60" i="37" s="1"/>
  <c r="F61" i="37" s="1"/>
  <c r="F62" i="37" s="1"/>
  <c r="F63" i="37" s="1"/>
  <c r="F64" i="37" s="1"/>
  <c r="F65" i="37" s="1"/>
  <c r="F66" i="37" s="1"/>
  <c r="F67" i="37" s="1"/>
  <c r="F68" i="37" s="1"/>
  <c r="F69" i="37" s="1"/>
  <c r="F70" i="37" s="1"/>
  <c r="F71" i="37" s="1"/>
  <c r="F72" i="37" s="1"/>
  <c r="F73" i="37" s="1"/>
  <c r="F74" i="37" s="1"/>
  <c r="F75" i="37" s="1"/>
  <c r="F76" i="37" s="1"/>
  <c r="F77" i="37" s="1"/>
  <c r="F78" i="37" s="1"/>
  <c r="F79" i="37" s="1"/>
  <c r="F80" i="37" s="1"/>
  <c r="F81" i="37" s="1"/>
  <c r="F82" i="37" s="1"/>
  <c r="F83" i="37" s="1"/>
  <c r="F84" i="37" s="1"/>
  <c r="F85" i="37" s="1"/>
  <c r="F86" i="37" s="1"/>
  <c r="F87" i="37" s="1"/>
  <c r="F88" i="37" s="1"/>
  <c r="F89" i="37" s="1"/>
  <c r="F90" i="37" s="1"/>
  <c r="F91" i="37" s="1"/>
  <c r="F92" i="37" s="1"/>
  <c r="F93" i="37" s="1"/>
  <c r="F94" i="37" s="1"/>
  <c r="F95" i="37" s="1"/>
  <c r="F96" i="37" s="1"/>
  <c r="F97" i="37" s="1"/>
  <c r="F98" i="37" s="1"/>
  <c r="F99" i="37" s="1"/>
  <c r="F100" i="37" s="1"/>
  <c r="F101" i="37" s="1"/>
  <c r="F102" i="37" s="1"/>
  <c r="F103" i="37" s="1"/>
  <c r="F104" i="37" s="1"/>
  <c r="F105" i="37" s="1"/>
  <c r="F106" i="37" s="1"/>
  <c r="F107" i="37" s="1"/>
  <c r="F108" i="37" s="1"/>
  <c r="F109" i="37" s="1"/>
  <c r="F110" i="37" s="1"/>
  <c r="F111" i="37" s="1"/>
  <c r="F112" i="37" s="1"/>
  <c r="F113" i="37" s="1"/>
  <c r="F114" i="37" s="1"/>
  <c r="F115" i="37" s="1"/>
  <c r="F116" i="37" s="1"/>
  <c r="F117" i="37" s="1"/>
  <c r="F118" i="37" s="1"/>
  <c r="F119" i="37" s="1"/>
  <c r="F120" i="37" s="1"/>
  <c r="F121" i="37" s="1"/>
  <c r="F122" i="37" s="1"/>
  <c r="F123" i="37" s="1"/>
  <c r="F124" i="37" s="1"/>
  <c r="F125" i="37" s="1"/>
  <c r="F126" i="37" s="1"/>
  <c r="F127" i="37" s="1"/>
  <c r="F128" i="37" s="1"/>
  <c r="F129" i="37" s="1"/>
  <c r="F130" i="37" s="1"/>
  <c r="F131" i="37" s="1"/>
  <c r="F132" i="37" s="1"/>
  <c r="F133" i="37" s="1"/>
  <c r="F134" i="37" s="1"/>
  <c r="F135" i="37" s="1"/>
  <c r="F136" i="37" s="1"/>
  <c r="F137" i="37" s="1"/>
  <c r="F138" i="37" s="1"/>
  <c r="F139" i="37" s="1"/>
  <c r="F140" i="37" s="1"/>
  <c r="F141" i="37" s="1"/>
  <c r="F142" i="37" s="1"/>
  <c r="F143" i="37" s="1"/>
  <c r="F144" i="37" s="1"/>
  <c r="F145" i="37" s="1"/>
  <c r="F146" i="37" s="1"/>
  <c r="F147" i="37" s="1"/>
  <c r="J7" i="37"/>
  <c r="E7" i="33"/>
  <c r="E8" i="33" s="1"/>
  <c r="E9" i="33" s="1"/>
  <c r="E10" i="33" s="1"/>
  <c r="E11" i="33" s="1"/>
  <c r="E12" i="33" s="1"/>
  <c r="E13" i="33" s="1"/>
  <c r="E14" i="33" s="1"/>
  <c r="E15" i="33" s="1"/>
  <c r="E16" i="33" s="1"/>
  <c r="E17" i="33" s="1"/>
  <c r="E18" i="33" s="1"/>
  <c r="E19" i="33" s="1"/>
  <c r="E20" i="33" s="1"/>
  <c r="E21" i="33" s="1"/>
  <c r="E22" i="33" s="1"/>
  <c r="E23" i="33" s="1"/>
  <c r="E24" i="33" s="1"/>
  <c r="E25" i="33" s="1"/>
  <c r="E26" i="33" s="1"/>
  <c r="E27" i="33" s="1"/>
  <c r="E28" i="33" s="1"/>
  <c r="E29" i="33" s="1"/>
  <c r="E30" i="33" s="1"/>
  <c r="E41" i="33" s="1"/>
  <c r="E42" i="33" s="1"/>
  <c r="E43" i="33" s="1"/>
  <c r="E44" i="33" s="1"/>
  <c r="E45" i="33" s="1"/>
  <c r="E46" i="33" s="1"/>
  <c r="E47" i="33" s="1"/>
  <c r="E48" i="33" s="1"/>
  <c r="E49" i="33" s="1"/>
  <c r="E50" i="33" s="1"/>
  <c r="E51" i="33" s="1"/>
  <c r="E52" i="33" s="1"/>
  <c r="E53" i="33" s="1"/>
  <c r="E54" i="33" s="1"/>
  <c r="E55" i="33" s="1"/>
  <c r="E56" i="33" s="1"/>
  <c r="E57" i="33" s="1"/>
  <c r="E58" i="33" s="1"/>
  <c r="E59" i="33" s="1"/>
  <c r="E60" i="33" s="1"/>
  <c r="E61" i="33" s="1"/>
  <c r="E62" i="33" s="1"/>
  <c r="E63" i="33" s="1"/>
  <c r="E64" i="33" s="1"/>
  <c r="E65" i="33" s="1"/>
  <c r="E66" i="33" s="1"/>
  <c r="E67" i="33" s="1"/>
  <c r="E68" i="33" s="1"/>
  <c r="E69" i="33" s="1"/>
  <c r="E70" i="33" s="1"/>
  <c r="E71" i="33" s="1"/>
  <c r="E72" i="33" s="1"/>
  <c r="E73" i="33" s="1"/>
  <c r="E74" i="33" s="1"/>
  <c r="E75" i="33" s="1"/>
  <c r="E76" i="33" s="1"/>
  <c r="E77" i="33" s="1"/>
  <c r="E78" i="33" s="1"/>
  <c r="E79" i="33" s="1"/>
  <c r="E80" i="33" s="1"/>
  <c r="E81" i="33" s="1"/>
  <c r="E82" i="33" s="1"/>
  <c r="E83" i="33" s="1"/>
  <c r="E84" i="33" s="1"/>
  <c r="E85" i="33" s="1"/>
  <c r="E86" i="33" s="1"/>
  <c r="E87" i="33" s="1"/>
  <c r="E88" i="33" s="1"/>
  <c r="E89" i="33" s="1"/>
  <c r="E90" i="33" s="1"/>
  <c r="E91" i="33" s="1"/>
  <c r="E92" i="33" s="1"/>
  <c r="E93" i="33" s="1"/>
  <c r="E94" i="33" s="1"/>
  <c r="E95" i="33" s="1"/>
  <c r="E96" i="33" s="1"/>
  <c r="E97" i="33" s="1"/>
  <c r="E98" i="33" s="1"/>
  <c r="E99" i="33" s="1"/>
  <c r="E100" i="33" s="1"/>
  <c r="E101" i="33" s="1"/>
  <c r="E102" i="33" s="1"/>
  <c r="E103" i="33" s="1"/>
  <c r="E104" i="33" s="1"/>
  <c r="E105" i="33" s="1"/>
  <c r="E106" i="33" s="1"/>
  <c r="E107" i="33" s="1"/>
  <c r="E108" i="33" s="1"/>
  <c r="E109" i="33" s="1"/>
  <c r="E110" i="33" s="1"/>
  <c r="E111" i="33" s="1"/>
  <c r="E112" i="33" s="1"/>
  <c r="E113" i="33" s="1"/>
  <c r="E114" i="33" s="1"/>
  <c r="E115" i="33" s="1"/>
  <c r="E116" i="33" s="1"/>
  <c r="E117" i="33" s="1"/>
  <c r="E118" i="33" s="1"/>
  <c r="E119" i="33" s="1"/>
  <c r="E120" i="33" s="1"/>
  <c r="E121" i="33" s="1"/>
  <c r="E122" i="33" s="1"/>
  <c r="E123" i="33" s="1"/>
  <c r="E124" i="33" s="1"/>
  <c r="E125" i="33" s="1"/>
  <c r="E126" i="33" s="1"/>
  <c r="E127" i="33" s="1"/>
  <c r="E128" i="33" s="1"/>
  <c r="E129" i="33" s="1"/>
  <c r="E130" i="33" s="1"/>
  <c r="E131" i="33" s="1"/>
  <c r="E132" i="33" s="1"/>
  <c r="E133" i="33" s="1"/>
  <c r="E134" i="33" s="1"/>
  <c r="E135" i="33" s="1"/>
  <c r="E136" i="33" s="1"/>
  <c r="E137" i="33" s="1"/>
  <c r="E138" i="33" s="1"/>
  <c r="E139" i="33" s="1"/>
  <c r="E140" i="33" s="1"/>
  <c r="E141" i="33" s="1"/>
  <c r="E142" i="33" s="1"/>
  <c r="E143" i="33" s="1"/>
  <c r="E144" i="33" s="1"/>
  <c r="E145" i="33" s="1"/>
  <c r="E146" i="33" s="1"/>
  <c r="E147" i="33" s="1"/>
  <c r="E148" i="33" s="1"/>
  <c r="E149" i="33" s="1"/>
  <c r="E150" i="33" s="1"/>
  <c r="E151" i="33" s="1"/>
  <c r="E152" i="33" s="1"/>
  <c r="E153" i="33" s="1"/>
  <c r="E154" i="33" s="1"/>
  <c r="E155" i="33" s="1"/>
  <c r="E156" i="33" s="1"/>
  <c r="E157" i="33" s="1"/>
  <c r="E158" i="33" s="1"/>
  <c r="E159" i="33" s="1"/>
  <c r="E160" i="33" s="1"/>
  <c r="E161" i="33" s="1"/>
  <c r="E162" i="33" s="1"/>
  <c r="E163" i="33" s="1"/>
  <c r="E164" i="33" s="1"/>
  <c r="E165" i="33" s="1"/>
  <c r="E166" i="33" s="1"/>
  <c r="E167" i="33" s="1"/>
  <c r="E168" i="33" s="1"/>
  <c r="E169" i="33" s="1"/>
  <c r="E170" i="33" s="1"/>
  <c r="E171" i="33" s="1"/>
  <c r="E172" i="33" s="1"/>
  <c r="E173" i="33" s="1"/>
  <c r="E174" i="33" s="1"/>
  <c r="E175" i="33" s="1"/>
  <c r="E176" i="33" s="1"/>
  <c r="E177" i="33" s="1"/>
  <c r="E178" i="33" s="1"/>
  <c r="E179" i="33" s="1"/>
  <c r="E180" i="33" s="1"/>
  <c r="E181" i="33" s="1"/>
  <c r="E182" i="33" s="1"/>
  <c r="E183" i="33" s="1"/>
  <c r="E184" i="33" s="1"/>
  <c r="E185" i="33" s="1"/>
  <c r="E186" i="33" s="1"/>
  <c r="E187" i="33" s="1"/>
  <c r="E188" i="33" s="1"/>
  <c r="E189" i="33" s="1"/>
  <c r="E190" i="33" s="1"/>
  <c r="E191" i="33" s="1"/>
  <c r="E192" i="33" s="1"/>
  <c r="E193" i="33" s="1"/>
  <c r="E194" i="33" s="1"/>
  <c r="E195" i="33" s="1"/>
  <c r="E196" i="33" s="1"/>
  <c r="E197" i="33" s="1"/>
  <c r="E198" i="33" s="1"/>
  <c r="E199" i="33" s="1"/>
  <c r="E200" i="33" s="1"/>
  <c r="E201" i="33" s="1"/>
  <c r="E202" i="33" s="1"/>
  <c r="E203" i="33" s="1"/>
  <c r="E204" i="33" s="1"/>
  <c r="E205" i="33" s="1"/>
  <c r="E206" i="33" s="1"/>
  <c r="E207" i="33" s="1"/>
  <c r="E208" i="33" s="1"/>
  <c r="E209" i="33" s="1"/>
  <c r="E210" i="33" s="1"/>
  <c r="E211" i="33" s="1"/>
  <c r="E212" i="33" s="1"/>
  <c r="E213" i="33" s="1"/>
  <c r="E214" i="33" s="1"/>
  <c r="E215" i="33" s="1"/>
  <c r="E216" i="33" s="1"/>
  <c r="E217" i="33" s="1"/>
  <c r="E218" i="33" s="1"/>
  <c r="E219" i="33" s="1"/>
  <c r="E220" i="33" s="1"/>
  <c r="E221" i="33" s="1"/>
  <c r="E222" i="33" s="1"/>
  <c r="E223" i="33" s="1"/>
  <c r="E224" i="33" s="1"/>
  <c r="E225" i="33" s="1"/>
  <c r="E226" i="33" s="1"/>
  <c r="E227" i="33" s="1"/>
  <c r="E228" i="33" s="1"/>
  <c r="E229" i="33" s="1"/>
  <c r="E230" i="33" s="1"/>
  <c r="E231" i="33" s="1"/>
  <c r="E232" i="33" s="1"/>
  <c r="E233" i="33" s="1"/>
  <c r="E234" i="33" s="1"/>
  <c r="E235" i="33" s="1"/>
  <c r="E236" i="33" s="1"/>
  <c r="E237" i="33" s="1"/>
  <c r="E238" i="33" s="1"/>
  <c r="E239" i="33" s="1"/>
  <c r="E240" i="33" s="1"/>
  <c r="E241" i="33" s="1"/>
  <c r="E242" i="33" s="1"/>
  <c r="E243" i="33" s="1"/>
  <c r="E244" i="33" s="1"/>
  <c r="E245" i="33" s="1"/>
  <c r="E246" i="33" s="1"/>
  <c r="E247" i="33" s="1"/>
  <c r="E248" i="33" s="1"/>
  <c r="E249" i="33" s="1"/>
  <c r="E250" i="33" s="1"/>
  <c r="J7" i="33"/>
  <c r="I9" i="32"/>
  <c r="J8" i="32"/>
  <c r="F6" i="32" s="1"/>
  <c r="F7" i="32" s="1"/>
  <c r="F8" i="32" s="1"/>
  <c r="F9" i="32" s="1"/>
  <c r="F10" i="32" s="1"/>
  <c r="F11" i="32" s="1"/>
  <c r="F12" i="32" s="1"/>
  <c r="F13" i="32" s="1"/>
  <c r="F14" i="32" s="1"/>
  <c r="F6" i="31"/>
  <c r="E7" i="31"/>
  <c r="E8" i="31" s="1"/>
  <c r="E9" i="31" s="1"/>
  <c r="E10" i="31" s="1"/>
  <c r="E11" i="31" s="1"/>
  <c r="E12" i="31" s="1"/>
  <c r="E13" i="31" s="1"/>
  <c r="E14" i="31" s="1"/>
  <c r="E15" i="31" s="1"/>
  <c r="E16" i="31" s="1"/>
  <c r="E17" i="31" s="1"/>
  <c r="E18" i="31" s="1"/>
  <c r="E19" i="31" s="1"/>
  <c r="E20" i="31" s="1"/>
  <c r="E115" i="31" s="1"/>
  <c r="E7" i="32"/>
  <c r="E8" i="32" s="1"/>
  <c r="E9" i="32" s="1"/>
  <c r="E10" i="32" s="1"/>
  <c r="E11" i="32" s="1"/>
  <c r="E12" i="32" s="1"/>
  <c r="E13" i="32" s="1"/>
  <c r="E14" i="32" s="1"/>
  <c r="E109" i="32" s="1"/>
  <c r="E15" i="32"/>
  <c r="E16" i="32" s="1"/>
  <c r="E17" i="32" s="1"/>
  <c r="E18" i="32" s="1"/>
  <c r="E19" i="32" s="1"/>
  <c r="E20" i="32" s="1"/>
  <c r="E21" i="32" s="1"/>
  <c r="E22" i="32" s="1"/>
  <c r="E23" i="32" s="1"/>
  <c r="E24" i="32" s="1"/>
  <c r="E25" i="32" s="1"/>
  <c r="E26" i="32" s="1"/>
  <c r="E27" i="32" s="1"/>
  <c r="E28" i="32" s="1"/>
  <c r="E29" i="32" s="1"/>
  <c r="E30" i="32" s="1"/>
  <c r="E31" i="32" s="1"/>
  <c r="E32" i="32" s="1"/>
  <c r="E33" i="32" s="1"/>
  <c r="E34" i="32" s="1"/>
  <c r="E35" i="32" s="1"/>
  <c r="E36" i="32" s="1"/>
  <c r="E37" i="32" s="1"/>
  <c r="E38" i="32" s="1"/>
  <c r="E39" i="32" s="1"/>
  <c r="E40" i="32" s="1"/>
  <c r="E41" i="32" s="1"/>
  <c r="E42" i="32" s="1"/>
  <c r="E43" i="32" s="1"/>
  <c r="E44" i="32" s="1"/>
  <c r="E45" i="32" s="1"/>
  <c r="E46" i="32" s="1"/>
  <c r="E47" i="32" s="1"/>
  <c r="E48" i="32" s="1"/>
  <c r="E49" i="32" s="1"/>
  <c r="E50" i="32" s="1"/>
  <c r="E51" i="32" s="1"/>
  <c r="E52" i="32" s="1"/>
  <c r="E53" i="32" s="1"/>
  <c r="E54" i="32" s="1"/>
  <c r="E55" i="32" s="1"/>
  <c r="E56" i="32" s="1"/>
  <c r="E57" i="32" s="1"/>
  <c r="E58" i="32" s="1"/>
  <c r="E59" i="32" s="1"/>
  <c r="E60" i="32" s="1"/>
  <c r="E61" i="32" s="1"/>
  <c r="E62" i="32" s="1"/>
  <c r="E63" i="32" s="1"/>
  <c r="E64" i="32" s="1"/>
  <c r="E65" i="32" s="1"/>
  <c r="E66" i="32" s="1"/>
  <c r="E67" i="32" s="1"/>
  <c r="E68" i="32" s="1"/>
  <c r="E69" i="32" s="1"/>
  <c r="E70" i="32" s="1"/>
  <c r="E71" i="32" s="1"/>
  <c r="E72" i="32" s="1"/>
  <c r="E73" i="32" s="1"/>
  <c r="E74" i="32" s="1"/>
  <c r="E75" i="32" s="1"/>
  <c r="E76" i="32" s="1"/>
  <c r="E77" i="32" s="1"/>
  <c r="E78" i="32" s="1"/>
  <c r="E79" i="32" s="1"/>
  <c r="E80" i="32" s="1"/>
  <c r="E81" i="32" s="1"/>
  <c r="E82" i="32" s="1"/>
  <c r="E83" i="32" s="1"/>
  <c r="E84" i="32" s="1"/>
  <c r="E85" i="32" s="1"/>
  <c r="E86" i="32" s="1"/>
  <c r="E87" i="32" s="1"/>
  <c r="E88" i="32" s="1"/>
  <c r="E89" i="32" s="1"/>
  <c r="E90" i="32" s="1"/>
  <c r="E91" i="32" s="1"/>
  <c r="E92" i="32" s="1"/>
  <c r="E93" i="32" s="1"/>
  <c r="E94" i="32" s="1"/>
  <c r="E95" i="32" s="1"/>
  <c r="E96" i="32" s="1"/>
  <c r="E97" i="32" s="1"/>
  <c r="E98" i="32" s="1"/>
  <c r="E99" i="32" s="1"/>
  <c r="E100" i="32" s="1"/>
  <c r="E101" i="32" s="1"/>
  <c r="E102" i="32" s="1"/>
  <c r="E103" i="32" s="1"/>
  <c r="E104" i="32" s="1"/>
  <c r="E105" i="32" s="1"/>
  <c r="E106" i="32" s="1"/>
  <c r="E107" i="32" s="1"/>
  <c r="E108" i="32" s="1"/>
  <c r="J7" i="32"/>
  <c r="E21" i="31"/>
  <c r="E22" i="31" s="1"/>
  <c r="E23" i="31" s="1"/>
  <c r="E24" i="31" s="1"/>
  <c r="E25" i="31" s="1"/>
  <c r="E26" i="31" s="1"/>
  <c r="E27" i="31" s="1"/>
  <c r="E28" i="31" s="1"/>
  <c r="E29" i="31" s="1"/>
  <c r="E30" i="31" s="1"/>
  <c r="E31" i="31" s="1"/>
  <c r="E32" i="31" s="1"/>
  <c r="E33" i="31" s="1"/>
  <c r="E34" i="31" s="1"/>
  <c r="E35" i="31" s="1"/>
  <c r="E36" i="31" s="1"/>
  <c r="E37" i="31" s="1"/>
  <c r="E38" i="31" s="1"/>
  <c r="E39" i="31" s="1"/>
  <c r="E40" i="31" s="1"/>
  <c r="E41" i="31" s="1"/>
  <c r="E42" i="31" s="1"/>
  <c r="E43" i="31" s="1"/>
  <c r="E44" i="31" s="1"/>
  <c r="E45" i="31" s="1"/>
  <c r="E46" i="31" s="1"/>
  <c r="E47" i="31" s="1"/>
  <c r="E48" i="31" s="1"/>
  <c r="E49" i="31" s="1"/>
  <c r="E50" i="31" s="1"/>
  <c r="E51" i="31" s="1"/>
  <c r="E52" i="31" s="1"/>
  <c r="E53" i="31" s="1"/>
  <c r="E54" i="31" s="1"/>
  <c r="E55" i="31" s="1"/>
  <c r="E56" i="31" s="1"/>
  <c r="E57" i="31" s="1"/>
  <c r="E58" i="31" s="1"/>
  <c r="E59" i="31" s="1"/>
  <c r="E60" i="31" s="1"/>
  <c r="E61" i="31" s="1"/>
  <c r="E62" i="31" s="1"/>
  <c r="E63" i="31" s="1"/>
  <c r="E64" i="31" s="1"/>
  <c r="E65" i="31" s="1"/>
  <c r="E66" i="31" s="1"/>
  <c r="E67" i="31" s="1"/>
  <c r="E68" i="31" s="1"/>
  <c r="E69" i="31" s="1"/>
  <c r="E70" i="31" s="1"/>
  <c r="E71" i="31" s="1"/>
  <c r="E72" i="31" s="1"/>
  <c r="E73" i="31" s="1"/>
  <c r="E74" i="31" s="1"/>
  <c r="E75" i="31" s="1"/>
  <c r="E76" i="31" s="1"/>
  <c r="E77" i="31" s="1"/>
  <c r="E78" i="31" s="1"/>
  <c r="E79" i="31" s="1"/>
  <c r="E80" i="31" s="1"/>
  <c r="E81" i="31" s="1"/>
  <c r="E82" i="31" s="1"/>
  <c r="E83" i="31" s="1"/>
  <c r="E84" i="31" s="1"/>
  <c r="E85" i="31" s="1"/>
  <c r="E86" i="31" s="1"/>
  <c r="E87" i="31" s="1"/>
  <c r="E88" i="31" s="1"/>
  <c r="E89" i="31" s="1"/>
  <c r="E90" i="31" s="1"/>
  <c r="E91" i="31" s="1"/>
  <c r="E92" i="31" s="1"/>
  <c r="E93" i="31" s="1"/>
  <c r="E94" i="31" s="1"/>
  <c r="E95" i="31" s="1"/>
  <c r="E96" i="31" s="1"/>
  <c r="E97" i="31" s="1"/>
  <c r="E98" i="31" s="1"/>
  <c r="E99" i="31" s="1"/>
  <c r="E100" i="31" s="1"/>
  <c r="E101" i="31" s="1"/>
  <c r="E102" i="31" s="1"/>
  <c r="E103" i="31" s="1"/>
  <c r="E104" i="31" s="1"/>
  <c r="E105" i="31" s="1"/>
  <c r="E106" i="31" s="1"/>
  <c r="E107" i="31" s="1"/>
  <c r="E108" i="31" s="1"/>
  <c r="E109" i="31" s="1"/>
  <c r="E110" i="31" s="1"/>
  <c r="E111" i="31" s="1"/>
  <c r="E112" i="31" s="1"/>
  <c r="E113" i="31" s="1"/>
  <c r="E114" i="31" s="1"/>
  <c r="J8" i="31"/>
  <c r="J7" i="31"/>
  <c r="F152" i="37" l="1"/>
  <c r="E111" i="32"/>
  <c r="F15" i="32"/>
  <c r="F16" i="32" s="1"/>
  <c r="F17" i="32" s="1"/>
  <c r="F18" i="32" s="1"/>
  <c r="F19" i="32" s="1"/>
  <c r="F20" i="32" s="1"/>
  <c r="F21" i="32" s="1"/>
  <c r="F22" i="32" s="1"/>
  <c r="F23" i="32" s="1"/>
  <c r="F24" i="32" s="1"/>
  <c r="F25" i="32" s="1"/>
  <c r="F26" i="32" s="1"/>
  <c r="F27" i="32" s="1"/>
  <c r="F28" i="32" s="1"/>
  <c r="F29" i="32" s="1"/>
  <c r="F30" i="32" s="1"/>
  <c r="F31" i="32" s="1"/>
  <c r="F32" i="32" s="1"/>
  <c r="F33" i="32" s="1"/>
  <c r="F34" i="32" s="1"/>
  <c r="F35" i="32" s="1"/>
  <c r="F36" i="32" s="1"/>
  <c r="F37" i="32" s="1"/>
  <c r="F38" i="32" s="1"/>
  <c r="F39" i="32" s="1"/>
  <c r="F40" i="32" s="1"/>
  <c r="F41" i="32" s="1"/>
  <c r="F42" i="32" s="1"/>
  <c r="F43" i="32" s="1"/>
  <c r="F44" i="32" s="1"/>
  <c r="F45" i="32" s="1"/>
  <c r="F46" i="32" s="1"/>
  <c r="F47" i="32" s="1"/>
  <c r="F48" i="32" s="1"/>
  <c r="F49" i="32" s="1"/>
  <c r="F50" i="32" s="1"/>
  <c r="F51" i="32" s="1"/>
  <c r="F52" i="32" s="1"/>
  <c r="F53" i="32" s="1"/>
  <c r="F54" i="32" s="1"/>
  <c r="F55" i="32" s="1"/>
  <c r="F56" i="32" s="1"/>
  <c r="F57" i="32" s="1"/>
  <c r="F58" i="32" s="1"/>
  <c r="F59" i="32" s="1"/>
  <c r="F60" i="32" s="1"/>
  <c r="F61" i="32" s="1"/>
  <c r="F62" i="32" s="1"/>
  <c r="F63" i="32" s="1"/>
  <c r="F64" i="32" s="1"/>
  <c r="F65" i="32" s="1"/>
  <c r="F66" i="32" s="1"/>
  <c r="F67" i="32" s="1"/>
  <c r="F68" i="32" s="1"/>
  <c r="F69" i="32" s="1"/>
  <c r="F70" i="32" s="1"/>
  <c r="F71" i="32" s="1"/>
  <c r="F72" i="32" s="1"/>
  <c r="F73" i="32" s="1"/>
  <c r="F74" i="32" s="1"/>
  <c r="F75" i="32" s="1"/>
  <c r="F76" i="32" s="1"/>
  <c r="F77" i="32" s="1"/>
  <c r="F78" i="32" s="1"/>
  <c r="F79" i="32" s="1"/>
  <c r="F80" i="32" s="1"/>
  <c r="F81" i="32" s="1"/>
  <c r="F82" i="32" s="1"/>
  <c r="F83" i="32" s="1"/>
  <c r="F84" i="32" s="1"/>
  <c r="F85" i="32" s="1"/>
  <c r="F86" i="32" s="1"/>
  <c r="F87" i="32" s="1"/>
  <c r="F88" i="32" s="1"/>
  <c r="F89" i="32" s="1"/>
  <c r="F90" i="32" s="1"/>
  <c r="F91" i="32" s="1"/>
  <c r="F92" i="32" s="1"/>
  <c r="F93" i="32" s="1"/>
  <c r="F94" i="32" s="1"/>
  <c r="F95" i="32" s="1"/>
  <c r="F96" i="32" s="1"/>
  <c r="F97" i="32" s="1"/>
  <c r="F98" i="32" s="1"/>
  <c r="F99" i="32" s="1"/>
  <c r="F100" i="32" s="1"/>
  <c r="F101" i="32" s="1"/>
  <c r="F102" i="32" s="1"/>
  <c r="F103" i="32" s="1"/>
  <c r="F104" i="32" s="1"/>
  <c r="F105" i="32" s="1"/>
  <c r="F106" i="32" s="1"/>
  <c r="F107" i="32" s="1"/>
  <c r="F108" i="32" s="1"/>
  <c r="F109" i="32"/>
  <c r="F111" i="32" s="1"/>
  <c r="E251" i="33"/>
  <c r="E254" i="33" s="1"/>
  <c r="F7" i="31"/>
  <c r="F8" i="31" s="1"/>
  <c r="F9" i="31" s="1"/>
  <c r="F10" i="31" s="1"/>
  <c r="F11" i="31" s="1"/>
  <c r="F12" i="31" s="1"/>
  <c r="F13" i="31" s="1"/>
  <c r="F14" i="31" s="1"/>
  <c r="F15" i="31" s="1"/>
  <c r="F16" i="31" s="1"/>
  <c r="F17" i="31" s="1"/>
  <c r="F18" i="31" s="1"/>
  <c r="F19" i="31" s="1"/>
  <c r="F20" i="31" s="1"/>
  <c r="E118" i="31"/>
  <c r="F21" i="31" l="1"/>
  <c r="F22" i="31" s="1"/>
  <c r="F23" i="31" s="1"/>
  <c r="F24" i="31" s="1"/>
  <c r="F25" i="31" s="1"/>
  <c r="F26" i="31" s="1"/>
  <c r="F27" i="31" s="1"/>
  <c r="F28" i="31" s="1"/>
  <c r="F29" i="31" s="1"/>
  <c r="F30" i="31" s="1"/>
  <c r="F31" i="31" s="1"/>
  <c r="F32" i="31" s="1"/>
  <c r="F33" i="31" s="1"/>
  <c r="F34" i="31" s="1"/>
  <c r="F35" i="31" s="1"/>
  <c r="F36" i="31" s="1"/>
  <c r="F37" i="31" s="1"/>
  <c r="F38" i="31" s="1"/>
  <c r="F39" i="31" s="1"/>
  <c r="F40" i="31" s="1"/>
  <c r="F41" i="31" s="1"/>
  <c r="F42" i="31" s="1"/>
  <c r="F43" i="31" s="1"/>
  <c r="F44" i="31" s="1"/>
  <c r="F45" i="31" s="1"/>
  <c r="F46" i="31" s="1"/>
  <c r="F47" i="31" s="1"/>
  <c r="F48" i="31" s="1"/>
  <c r="F49" i="31" s="1"/>
  <c r="F50" i="31" s="1"/>
  <c r="F51" i="31" s="1"/>
  <c r="F52" i="31" s="1"/>
  <c r="F53" i="31" s="1"/>
  <c r="F54" i="31" s="1"/>
  <c r="F55" i="31" s="1"/>
  <c r="F56" i="31" s="1"/>
  <c r="F57" i="31" s="1"/>
  <c r="F58" i="31" s="1"/>
  <c r="F59" i="31" s="1"/>
  <c r="F60" i="31" s="1"/>
  <c r="F61" i="31" s="1"/>
  <c r="F62" i="31" s="1"/>
  <c r="F63" i="31" s="1"/>
  <c r="F64" i="31" s="1"/>
  <c r="F65" i="31" s="1"/>
  <c r="F66" i="31" s="1"/>
  <c r="F67" i="31" s="1"/>
  <c r="F68" i="31" s="1"/>
  <c r="F69" i="31" s="1"/>
  <c r="F70" i="31" s="1"/>
  <c r="F71" i="31" s="1"/>
  <c r="F72" i="31" s="1"/>
  <c r="F73" i="31" s="1"/>
  <c r="F74" i="31" s="1"/>
  <c r="F75" i="31" s="1"/>
  <c r="F76" i="31" s="1"/>
  <c r="F77" i="31" s="1"/>
  <c r="F78" i="31" s="1"/>
  <c r="F79" i="31" s="1"/>
  <c r="F80" i="31" s="1"/>
  <c r="F81" i="31" s="1"/>
  <c r="F82" i="31" s="1"/>
  <c r="F83" i="31" s="1"/>
  <c r="F84" i="31" s="1"/>
  <c r="F85" i="31" s="1"/>
  <c r="F86" i="31" s="1"/>
  <c r="F87" i="31" s="1"/>
  <c r="F88" i="31" s="1"/>
  <c r="F89" i="31" s="1"/>
  <c r="F90" i="31" s="1"/>
  <c r="F91" i="31" s="1"/>
  <c r="F92" i="31" s="1"/>
  <c r="F93" i="31" s="1"/>
  <c r="F94" i="31" s="1"/>
  <c r="F95" i="31" s="1"/>
  <c r="F96" i="31" s="1"/>
  <c r="F97" i="31" s="1"/>
  <c r="F98" i="31" s="1"/>
  <c r="F99" i="31" s="1"/>
  <c r="F100" i="31" s="1"/>
  <c r="F101" i="31" s="1"/>
  <c r="F102" i="31" s="1"/>
  <c r="F103" i="31" s="1"/>
  <c r="F104" i="31" s="1"/>
  <c r="F105" i="31" s="1"/>
  <c r="F106" i="31" s="1"/>
  <c r="F107" i="31" s="1"/>
  <c r="F108" i="31" s="1"/>
  <c r="F109" i="31" s="1"/>
  <c r="F110" i="31" s="1"/>
  <c r="F111" i="31" s="1"/>
  <c r="F112" i="31" s="1"/>
  <c r="F113" i="31" s="1"/>
  <c r="F114" i="31" s="1"/>
  <c r="F115" i="31"/>
  <c r="F118" i="31" s="1"/>
  <c r="E7" i="30"/>
  <c r="E8" i="30" s="1"/>
  <c r="E9" i="30" s="1"/>
  <c r="E10" i="30" s="1"/>
  <c r="E11" i="30" s="1"/>
  <c r="E12" i="30" s="1"/>
  <c r="E13" i="30" s="1"/>
  <c r="E14" i="30" s="1"/>
  <c r="E15" i="30" s="1"/>
  <c r="E16" i="30" s="1"/>
  <c r="E17" i="30" s="1"/>
  <c r="E18" i="30" s="1"/>
  <c r="E19" i="30" s="1"/>
  <c r="E20" i="30" s="1"/>
  <c r="E21" i="30" s="1"/>
  <c r="E22" i="30" s="1"/>
  <c r="E23" i="30" s="1"/>
  <c r="E24" i="30" s="1"/>
  <c r="E25" i="30" s="1"/>
  <c r="E26" i="30" s="1"/>
  <c r="E27" i="30" s="1"/>
  <c r="E28" i="30" s="1"/>
  <c r="E29" i="30" s="1"/>
  <c r="E30" i="30" s="1"/>
  <c r="E31" i="30" s="1"/>
  <c r="E32" i="30" s="1"/>
  <c r="E33" i="30" s="1"/>
  <c r="E34" i="30" s="1"/>
  <c r="E35" i="30" s="1"/>
  <c r="E36" i="30" s="1"/>
  <c r="E37" i="30" s="1"/>
  <c r="E38" i="30" s="1"/>
  <c r="E39" i="30" s="1"/>
  <c r="E40" i="30" s="1"/>
  <c r="E41" i="30" s="1"/>
  <c r="E42" i="30" s="1"/>
  <c r="E43" i="30" s="1"/>
  <c r="E44" i="30" s="1"/>
  <c r="E45" i="30" s="1"/>
  <c r="E46" i="30" s="1"/>
  <c r="E47" i="30" s="1"/>
  <c r="E48" i="30" s="1"/>
  <c r="E49" i="30" s="1"/>
  <c r="E50" i="30" s="1"/>
  <c r="E51" i="30" s="1"/>
  <c r="E52" i="30" s="1"/>
  <c r="E53" i="30" s="1"/>
  <c r="E54" i="30" s="1"/>
  <c r="E55" i="30" s="1"/>
  <c r="E56" i="30" s="1"/>
  <c r="E57" i="30" s="1"/>
  <c r="E58" i="30" s="1"/>
  <c r="E59" i="30" s="1"/>
  <c r="E60" i="30" s="1"/>
  <c r="E61" i="30" s="1"/>
  <c r="E62" i="30" s="1"/>
  <c r="E63" i="30" s="1"/>
  <c r="E64" i="30" s="1"/>
  <c r="E65" i="30" s="1"/>
  <c r="E66" i="30" s="1"/>
  <c r="E67" i="30" s="1"/>
  <c r="E68" i="30" s="1"/>
  <c r="E69" i="30" s="1"/>
  <c r="E70" i="30" s="1"/>
  <c r="E71" i="30" s="1"/>
  <c r="E72" i="30" s="1"/>
  <c r="E73" i="30" s="1"/>
  <c r="E74" i="30" s="1"/>
  <c r="E75" i="30" s="1"/>
  <c r="E76" i="30" s="1"/>
  <c r="E77" i="30" s="1"/>
  <c r="E78" i="30" s="1"/>
  <c r="E79" i="30" s="1"/>
  <c r="E80" i="30" s="1"/>
  <c r="E81" i="30" l="1"/>
  <c r="E82" i="30" s="1"/>
  <c r="E83" i="30" s="1"/>
  <c r="E84" i="30" s="1"/>
  <c r="E85" i="30" s="1"/>
  <c r="E86" i="30" s="1"/>
  <c r="E87" i="30" s="1"/>
  <c r="E88" i="30" s="1"/>
  <c r="E89" i="30" s="1"/>
  <c r="E90" i="30" s="1"/>
  <c r="E91" i="30" s="1"/>
  <c r="E92" i="30" s="1"/>
  <c r="E93" i="30" s="1"/>
  <c r="E94" i="30" s="1"/>
  <c r="E95" i="30" s="1"/>
  <c r="E96" i="30" s="1"/>
  <c r="E97" i="30" s="1"/>
  <c r="E98" i="30" s="1"/>
  <c r="E99" i="30" s="1"/>
  <c r="E100" i="30" s="1"/>
  <c r="E101" i="30" s="1"/>
  <c r="E102" i="30" s="1"/>
  <c r="E103" i="30" s="1"/>
  <c r="E104" i="30" s="1"/>
  <c r="E105" i="30" s="1"/>
  <c r="E106" i="30" s="1"/>
  <c r="E107" i="30" s="1"/>
  <c r="E108" i="30" s="1"/>
  <c r="E109" i="30" s="1"/>
  <c r="E110" i="30" s="1"/>
  <c r="E111" i="30" s="1"/>
  <c r="E9" i="29"/>
  <c r="E10" i="29"/>
  <c r="E11" i="29" s="1"/>
  <c r="E12" i="29" s="1"/>
  <c r="E13" i="29" s="1"/>
  <c r="E14" i="29" s="1"/>
  <c r="E15" i="29" s="1"/>
  <c r="E16" i="29" s="1"/>
  <c r="E17" i="29" s="1"/>
  <c r="E18" i="29" s="1"/>
  <c r="E19" i="29" s="1"/>
  <c r="E20" i="29" s="1"/>
  <c r="E21" i="29" s="1"/>
  <c r="E22" i="29" s="1"/>
  <c r="E23" i="29" s="1"/>
  <c r="E24" i="29" s="1"/>
  <c r="E25" i="29" s="1"/>
  <c r="E26" i="29" s="1"/>
  <c r="E27" i="29" s="1"/>
  <c r="E28" i="29" s="1"/>
  <c r="E29" i="29" s="1"/>
  <c r="E30" i="29" s="1"/>
  <c r="E31" i="29" s="1"/>
  <c r="E32" i="29" s="1"/>
  <c r="E33" i="29" s="1"/>
  <c r="E34" i="29" s="1"/>
  <c r="E35" i="29" s="1"/>
  <c r="E36" i="29" s="1"/>
  <c r="E37" i="29" s="1"/>
  <c r="E38" i="29" s="1"/>
  <c r="E39" i="29" s="1"/>
  <c r="E40" i="29" s="1"/>
  <c r="E41" i="29" s="1"/>
  <c r="E42" i="29" s="1"/>
  <c r="E43" i="29" s="1"/>
  <c r="E44" i="29" s="1"/>
  <c r="E45" i="29" s="1"/>
  <c r="E46" i="29" s="1"/>
  <c r="E47" i="29" s="1"/>
  <c r="E48" i="29" s="1"/>
  <c r="E49" i="29" s="1"/>
  <c r="E50" i="29" s="1"/>
  <c r="E51" i="29" s="1"/>
  <c r="E52" i="29" s="1"/>
  <c r="E53" i="29" s="1"/>
  <c r="E54" i="29" s="1"/>
  <c r="E55" i="29" s="1"/>
  <c r="E56" i="29" s="1"/>
  <c r="E57" i="29" s="1"/>
  <c r="E58" i="29" s="1"/>
  <c r="E59" i="29" s="1"/>
  <c r="E60" i="29" s="1"/>
  <c r="E61" i="29" s="1"/>
  <c r="E62" i="29" s="1"/>
  <c r="E63" i="29" s="1"/>
  <c r="E64" i="29" s="1"/>
  <c r="E65" i="29" s="1"/>
  <c r="E66" i="29" s="1"/>
  <c r="E67" i="29" s="1"/>
  <c r="E68" i="29" s="1"/>
  <c r="E69" i="29" s="1"/>
  <c r="E70" i="29" s="1"/>
  <c r="E71" i="29" s="1"/>
  <c r="E72" i="29" s="1"/>
  <c r="E73" i="29" s="1"/>
  <c r="E74" i="29" s="1"/>
  <c r="E75" i="29" s="1"/>
  <c r="E76" i="29" s="1"/>
  <c r="E77" i="29" s="1"/>
  <c r="E78" i="29" s="1"/>
  <c r="E79" i="29" s="1"/>
  <c r="E80" i="29" s="1"/>
  <c r="E81" i="29" s="1"/>
  <c r="E82" i="29" s="1"/>
  <c r="E83" i="29" s="1"/>
  <c r="E84" i="29" s="1"/>
  <c r="E85" i="29" s="1"/>
  <c r="E86" i="29" s="1"/>
  <c r="E87" i="29" s="1"/>
  <c r="E88" i="29" s="1"/>
  <c r="E89" i="29" s="1"/>
  <c r="E90" i="29" s="1"/>
  <c r="E91" i="29" s="1"/>
  <c r="E92" i="29" s="1"/>
  <c r="E93" i="29" s="1"/>
  <c r="E94" i="29" s="1"/>
  <c r="E95" i="29" s="1"/>
  <c r="E96" i="29" s="1"/>
  <c r="E97" i="29" s="1"/>
  <c r="E98" i="29" s="1"/>
  <c r="E99" i="29" s="1"/>
  <c r="E100" i="29" s="1"/>
  <c r="E101" i="29" s="1"/>
  <c r="E102" i="29" s="1"/>
  <c r="E103" i="29" s="1"/>
  <c r="E104" i="29" s="1"/>
  <c r="E105" i="29" s="1"/>
  <c r="E106" i="29" s="1"/>
  <c r="E107" i="29" s="1"/>
  <c r="E108" i="29" s="1"/>
  <c r="E109" i="29" s="1"/>
  <c r="E110" i="29" s="1"/>
  <c r="E111" i="29" s="1"/>
  <c r="E112" i="29" s="1"/>
  <c r="E8" i="29"/>
  <c r="E112" i="30" l="1"/>
  <c r="E113" i="30" s="1"/>
  <c r="E114" i="30" s="1"/>
  <c r="E115" i="30" s="1"/>
  <c r="E116" i="30" s="1"/>
  <c r="E117" i="30" s="1"/>
  <c r="E118" i="30" s="1"/>
  <c r="E119" i="30" s="1"/>
  <c r="E120" i="30" s="1"/>
  <c r="E121" i="30" s="1"/>
  <c r="E122" i="30" s="1"/>
  <c r="E123" i="30" s="1"/>
  <c r="E124" i="30" s="1"/>
  <c r="E125" i="30" s="1"/>
  <c r="E126" i="30" s="1"/>
  <c r="E127" i="30" s="1"/>
  <c r="E128" i="30" s="1"/>
  <c r="E129" i="30" s="1"/>
  <c r="E130" i="30" s="1"/>
  <c r="E131" i="30" s="1"/>
  <c r="E132" i="30" l="1"/>
  <c r="E133" i="30" s="1"/>
  <c r="E134" i="30" s="1"/>
  <c r="E135" i="30" s="1"/>
  <c r="E136" i="30" s="1"/>
  <c r="E137" i="30" s="1"/>
  <c r="E138" i="30" s="1"/>
  <c r="E139" i="30" s="1"/>
  <c r="J8" i="29"/>
  <c r="F7" i="29" s="1"/>
  <c r="F8" i="29" s="1"/>
  <c r="F9" i="29" s="1"/>
  <c r="F10" i="29" s="1"/>
  <c r="F11" i="29" s="1"/>
  <c r="F12" i="29" s="1"/>
  <c r="F13" i="29" s="1"/>
  <c r="E185" i="6"/>
  <c r="E186" i="6"/>
  <c r="E187" i="6" s="1"/>
  <c r="E188" i="6" s="1"/>
  <c r="E189" i="6" s="1"/>
  <c r="E190" i="6" s="1"/>
  <c r="E191" i="6" s="1"/>
  <c r="E192" i="6" s="1"/>
  <c r="E193" i="6" s="1"/>
  <c r="E194" i="6" s="1"/>
  <c r="E195" i="6" s="1"/>
  <c r="E196" i="6" s="1"/>
  <c r="E197" i="6" s="1"/>
  <c r="E198" i="6" s="1"/>
  <c r="E199" i="6" s="1"/>
  <c r="E200" i="6" s="1"/>
  <c r="E201" i="6" s="1"/>
  <c r="E202" i="6" s="1"/>
  <c r="E203" i="6" s="1"/>
  <c r="E204" i="6" s="1"/>
  <c r="E205" i="6" s="1"/>
  <c r="E206" i="6" s="1"/>
  <c r="E207" i="6" s="1"/>
  <c r="E208" i="6" s="1"/>
  <c r="E209" i="6" s="1"/>
  <c r="E210" i="6" s="1"/>
  <c r="E211" i="6" s="1"/>
  <c r="E212" i="6" s="1"/>
  <c r="E213" i="6" s="1"/>
  <c r="E214" i="6" s="1"/>
  <c r="E215" i="6" s="1"/>
  <c r="E216" i="6" s="1"/>
  <c r="E217" i="6" s="1"/>
  <c r="E218" i="6" s="1"/>
  <c r="E219" i="6" s="1"/>
  <c r="E220" i="6" s="1"/>
  <c r="E221" i="6" s="1"/>
  <c r="E222" i="6" s="1"/>
  <c r="E223" i="6" s="1"/>
  <c r="E224" i="6" s="1"/>
  <c r="E225" i="6" s="1"/>
  <c r="E226" i="6" s="1"/>
  <c r="E227" i="6" s="1"/>
  <c r="E228" i="6" s="1"/>
  <c r="E229" i="6" s="1"/>
  <c r="E230" i="6" s="1"/>
  <c r="E231" i="6" s="1"/>
  <c r="E232" i="6" s="1"/>
  <c r="E233" i="6" s="1"/>
  <c r="E234" i="6" s="1"/>
  <c r="E235" i="6" s="1"/>
  <c r="E236" i="6" s="1"/>
  <c r="E237" i="6" s="1"/>
  <c r="E238" i="6" s="1"/>
  <c r="E239" i="6" s="1"/>
  <c r="E240" i="6" s="1"/>
  <c r="E241" i="6" s="1"/>
  <c r="E242" i="6" s="1"/>
  <c r="E243" i="6" s="1"/>
  <c r="E244" i="6" s="1"/>
  <c r="E245" i="6" s="1"/>
  <c r="E246" i="6" s="1"/>
  <c r="E247" i="6" s="1"/>
  <c r="E248" i="6" s="1"/>
  <c r="E249" i="6" s="1"/>
  <c r="E250" i="6" s="1"/>
  <c r="E251" i="6" s="1"/>
  <c r="E252" i="6" s="1"/>
  <c r="E253" i="6" s="1"/>
  <c r="E254" i="6" s="1"/>
  <c r="E255" i="6" s="1"/>
  <c r="E256" i="6" s="1"/>
  <c r="E257" i="6" s="1"/>
  <c r="E258" i="6" s="1"/>
  <c r="E259" i="6" s="1"/>
  <c r="E260" i="6" s="1"/>
  <c r="E261" i="6" s="1"/>
  <c r="E262" i="6" s="1"/>
  <c r="E263" i="6" s="1"/>
  <c r="E264" i="6" s="1"/>
  <c r="E265" i="6" s="1"/>
  <c r="E266" i="6" s="1"/>
  <c r="E267" i="6" s="1"/>
  <c r="E268" i="6" s="1"/>
  <c r="E269" i="6" s="1"/>
  <c r="E270" i="6" s="1"/>
  <c r="E271" i="6" s="1"/>
  <c r="E272" i="6" s="1"/>
  <c r="E273" i="6" s="1"/>
  <c r="E274" i="6" s="1"/>
  <c r="E275" i="6" s="1"/>
  <c r="E276" i="6" s="1"/>
  <c r="E277" i="6" s="1"/>
  <c r="E278" i="6" s="1"/>
  <c r="E279" i="6" s="1"/>
  <c r="E282" i="6" s="1"/>
  <c r="J8" i="6"/>
  <c r="F6" i="6"/>
  <c r="F7" i="6" s="1"/>
  <c r="F8" i="6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6" s="1"/>
  <c r="F63" i="6" s="1"/>
  <c r="F64" i="6" s="1"/>
  <c r="F65" i="6" s="1"/>
  <c r="F66" i="6" s="1"/>
  <c r="F67" i="6" s="1"/>
  <c r="F68" i="6" s="1"/>
  <c r="F69" i="6" s="1"/>
  <c r="F70" i="6" s="1"/>
  <c r="F71" i="6" s="1"/>
  <c r="F72" i="6" s="1"/>
  <c r="F73" i="6" s="1"/>
  <c r="F74" i="6" s="1"/>
  <c r="F75" i="6" s="1"/>
  <c r="F76" i="6" s="1"/>
  <c r="F77" i="6" s="1"/>
  <c r="F78" i="6" s="1"/>
  <c r="F79" i="6" s="1"/>
  <c r="F80" i="6" s="1"/>
  <c r="F81" i="6" s="1"/>
  <c r="F82" i="6" s="1"/>
  <c r="F83" i="6" s="1"/>
  <c r="F84" i="6" s="1"/>
  <c r="F85" i="6" s="1"/>
  <c r="F86" i="6" s="1"/>
  <c r="F87" i="6" s="1"/>
  <c r="F88" i="6" s="1"/>
  <c r="F89" i="6" s="1"/>
  <c r="F90" i="6" s="1"/>
  <c r="F91" i="6" s="1"/>
  <c r="F92" i="6" s="1"/>
  <c r="F93" i="6" s="1"/>
  <c r="F94" i="6" s="1"/>
  <c r="F95" i="6" s="1"/>
  <c r="F96" i="6" s="1"/>
  <c r="F97" i="6" s="1"/>
  <c r="F98" i="6" s="1"/>
  <c r="F99" i="6" s="1"/>
  <c r="F100" i="6" s="1"/>
  <c r="F101" i="6" s="1"/>
  <c r="F102" i="6" s="1"/>
  <c r="F103" i="6" s="1"/>
  <c r="F104" i="6" s="1"/>
  <c r="F105" i="6" s="1"/>
  <c r="F106" i="6" s="1"/>
  <c r="F107" i="6" s="1"/>
  <c r="F108" i="6" s="1"/>
  <c r="F109" i="6" s="1"/>
  <c r="F110" i="6" s="1"/>
  <c r="F111" i="6" s="1"/>
  <c r="F112" i="6" s="1"/>
  <c r="F113" i="6" s="1"/>
  <c r="F114" i="6" s="1"/>
  <c r="F115" i="6" s="1"/>
  <c r="F116" i="6" s="1"/>
  <c r="F117" i="6" s="1"/>
  <c r="F118" i="6" s="1"/>
  <c r="F119" i="6" s="1"/>
  <c r="F120" i="6" s="1"/>
  <c r="F121" i="6" s="1"/>
  <c r="F122" i="6" s="1"/>
  <c r="F123" i="6" s="1"/>
  <c r="F124" i="6" s="1"/>
  <c r="F125" i="6" s="1"/>
  <c r="F126" i="6" s="1"/>
  <c r="F127" i="6" s="1"/>
  <c r="F128" i="6" s="1"/>
  <c r="F129" i="6" s="1"/>
  <c r="F130" i="6" s="1"/>
  <c r="F131" i="6" s="1"/>
  <c r="F132" i="6" s="1"/>
  <c r="F133" i="6" s="1"/>
  <c r="F134" i="6" s="1"/>
  <c r="F135" i="6" s="1"/>
  <c r="F136" i="6" s="1"/>
  <c r="F137" i="6" s="1"/>
  <c r="F138" i="6" s="1"/>
  <c r="F139" i="6" s="1"/>
  <c r="F140" i="6" s="1"/>
  <c r="F141" i="6" s="1"/>
  <c r="F142" i="6" s="1"/>
  <c r="F143" i="6" s="1"/>
  <c r="F144" i="6" s="1"/>
  <c r="F145" i="6" s="1"/>
  <c r="F146" i="6" s="1"/>
  <c r="F147" i="6" s="1"/>
  <c r="F148" i="6" s="1"/>
  <c r="F149" i="6" s="1"/>
  <c r="F150" i="6" s="1"/>
  <c r="F151" i="6" s="1"/>
  <c r="F152" i="6" s="1"/>
  <c r="F153" i="6" s="1"/>
  <c r="F154" i="6" s="1"/>
  <c r="F155" i="6" s="1"/>
  <c r="F156" i="6" s="1"/>
  <c r="F157" i="6" s="1"/>
  <c r="F158" i="6" s="1"/>
  <c r="F159" i="6" s="1"/>
  <c r="F160" i="6" s="1"/>
  <c r="F161" i="6" s="1"/>
  <c r="F162" i="6" s="1"/>
  <c r="F163" i="6" s="1"/>
  <c r="F164" i="6" s="1"/>
  <c r="F165" i="6" s="1"/>
  <c r="F166" i="6" s="1"/>
  <c r="F167" i="6" s="1"/>
  <c r="F168" i="6" s="1"/>
  <c r="F169" i="6" s="1"/>
  <c r="F170" i="6" s="1"/>
  <c r="F171" i="6" s="1"/>
  <c r="F172" i="6" s="1"/>
  <c r="F173" i="6" s="1"/>
  <c r="F174" i="6" s="1"/>
  <c r="F175" i="6" s="1"/>
  <c r="F176" i="6" s="1"/>
  <c r="F177" i="6" s="1"/>
  <c r="F178" i="6" s="1"/>
  <c r="F179" i="6" s="1"/>
  <c r="F180" i="6" s="1"/>
  <c r="F181" i="6" s="1"/>
  <c r="F182" i="6" s="1"/>
  <c r="F183" i="6" s="1"/>
  <c r="F184" i="6" s="1"/>
  <c r="F185" i="6" s="1"/>
  <c r="F186" i="6" s="1"/>
  <c r="F187" i="6" s="1"/>
  <c r="F188" i="6" s="1"/>
  <c r="F189" i="6" s="1"/>
  <c r="F190" i="6" s="1"/>
  <c r="F191" i="6" s="1"/>
  <c r="F192" i="6" s="1"/>
  <c r="F193" i="6" s="1"/>
  <c r="F194" i="6" s="1"/>
  <c r="F195" i="6" s="1"/>
  <c r="F196" i="6" s="1"/>
  <c r="F197" i="6" s="1"/>
  <c r="F198" i="6" s="1"/>
  <c r="F199" i="6" s="1"/>
  <c r="F200" i="6" s="1"/>
  <c r="F201" i="6" s="1"/>
  <c r="F202" i="6" s="1"/>
  <c r="F203" i="6" s="1"/>
  <c r="F204" i="6" s="1"/>
  <c r="F205" i="6" s="1"/>
  <c r="F206" i="6" s="1"/>
  <c r="F207" i="6" s="1"/>
  <c r="F208" i="6" s="1"/>
  <c r="F209" i="6" s="1"/>
  <c r="F210" i="6" s="1"/>
  <c r="F211" i="6" s="1"/>
  <c r="F212" i="6" s="1"/>
  <c r="F213" i="6" s="1"/>
  <c r="F214" i="6" s="1"/>
  <c r="F215" i="6" s="1"/>
  <c r="F216" i="6" s="1"/>
  <c r="F217" i="6" s="1"/>
  <c r="F218" i="6" s="1"/>
  <c r="F219" i="6" s="1"/>
  <c r="F220" i="6" s="1"/>
  <c r="F221" i="6" s="1"/>
  <c r="F222" i="6" s="1"/>
  <c r="F223" i="6" s="1"/>
  <c r="F224" i="6" s="1"/>
  <c r="F225" i="6" s="1"/>
  <c r="F226" i="6" s="1"/>
  <c r="F227" i="6" s="1"/>
  <c r="F228" i="6" s="1"/>
  <c r="F229" i="6" s="1"/>
  <c r="F230" i="6" s="1"/>
  <c r="F231" i="6" s="1"/>
  <c r="F232" i="6" s="1"/>
  <c r="F233" i="6" s="1"/>
  <c r="F234" i="6" s="1"/>
  <c r="F235" i="6" s="1"/>
  <c r="F236" i="6" s="1"/>
  <c r="F237" i="6" s="1"/>
  <c r="F238" i="6" s="1"/>
  <c r="F239" i="6" s="1"/>
  <c r="F240" i="6" s="1"/>
  <c r="F241" i="6" s="1"/>
  <c r="F242" i="6" s="1"/>
  <c r="F243" i="6" s="1"/>
  <c r="F244" i="6" s="1"/>
  <c r="F245" i="6" s="1"/>
  <c r="F246" i="6" s="1"/>
  <c r="F247" i="6" s="1"/>
  <c r="F248" i="6" s="1"/>
  <c r="F249" i="6" s="1"/>
  <c r="F250" i="6" s="1"/>
  <c r="F251" i="6" s="1"/>
  <c r="F252" i="6" s="1"/>
  <c r="F253" i="6" s="1"/>
  <c r="F254" i="6" s="1"/>
  <c r="F255" i="6" s="1"/>
  <c r="F256" i="6" s="1"/>
  <c r="F257" i="6" s="1"/>
  <c r="F258" i="6" s="1"/>
  <c r="F259" i="6" s="1"/>
  <c r="F260" i="6" s="1"/>
  <c r="F261" i="6" s="1"/>
  <c r="F262" i="6" s="1"/>
  <c r="F263" i="6" s="1"/>
  <c r="F264" i="6" s="1"/>
  <c r="F265" i="6" s="1"/>
  <c r="F266" i="6" s="1"/>
  <c r="F267" i="6" s="1"/>
  <c r="F268" i="6" s="1"/>
  <c r="F269" i="6" s="1"/>
  <c r="F270" i="6" s="1"/>
  <c r="F271" i="6" s="1"/>
  <c r="F272" i="6" s="1"/>
  <c r="F273" i="6" s="1"/>
  <c r="F274" i="6" s="1"/>
  <c r="F275" i="6" s="1"/>
  <c r="F276" i="6" s="1"/>
  <c r="F277" i="6" s="1"/>
  <c r="F278" i="6" s="1"/>
  <c r="F279" i="6" s="1"/>
  <c r="F282" i="6" s="1"/>
  <c r="J7" i="6"/>
  <c r="E140" i="30" l="1"/>
  <c r="E141" i="30" s="1"/>
  <c r="E142" i="30" s="1"/>
  <c r="E143" i="30" s="1"/>
  <c r="E144" i="30" s="1"/>
  <c r="E145" i="30" s="1"/>
  <c r="E146" i="30" s="1"/>
  <c r="E147" i="30" s="1"/>
  <c r="E148" i="30" s="1"/>
  <c r="E149" i="30" s="1"/>
  <c r="E150" i="30" s="1"/>
  <c r="E151" i="30" s="1"/>
  <c r="E152" i="30" s="1"/>
  <c r="E153" i="30" s="1"/>
  <c r="E154" i="30" s="1"/>
  <c r="E155" i="30" s="1"/>
  <c r="E156" i="30" s="1"/>
  <c r="E157" i="30" s="1"/>
  <c r="E158" i="30" s="1"/>
  <c r="E159" i="30" s="1"/>
  <c r="E160" i="30" s="1"/>
  <c r="E161" i="30" s="1"/>
  <c r="E162" i="30" s="1"/>
  <c r="E163" i="30" s="1"/>
  <c r="E164" i="30" s="1"/>
  <c r="E165" i="30" s="1"/>
  <c r="E166" i="30" s="1"/>
  <c r="E167" i="30" s="1"/>
  <c r="E168" i="30" s="1"/>
  <c r="E169" i="30" s="1"/>
  <c r="E170" i="30" s="1"/>
  <c r="E171" i="30" s="1"/>
  <c r="E172" i="30" s="1"/>
  <c r="E173" i="30" s="1"/>
  <c r="E174" i="30" s="1"/>
  <c r="E175" i="30" s="1"/>
  <c r="E176" i="30" s="1"/>
  <c r="E177" i="30" s="1"/>
  <c r="E178" i="30" s="1"/>
  <c r="E179" i="30" s="1"/>
  <c r="E180" i="30" s="1"/>
  <c r="E181" i="30" s="1"/>
  <c r="E182" i="30" s="1"/>
  <c r="E183" i="30" s="1"/>
  <c r="E184" i="30" s="1"/>
  <c r="E185" i="30" s="1"/>
  <c r="E186" i="30" s="1"/>
  <c r="E187" i="30" s="1"/>
  <c r="E188" i="30" s="1"/>
  <c r="E189" i="30" s="1"/>
  <c r="E190" i="30" s="1"/>
  <c r="E191" i="30" s="1"/>
  <c r="E192" i="30" s="1"/>
  <c r="E193" i="30" s="1"/>
  <c r="E194" i="30" s="1"/>
  <c r="E195" i="30" s="1"/>
  <c r="E196" i="30" s="1"/>
  <c r="E197" i="30" s="1"/>
  <c r="E198" i="30" s="1"/>
  <c r="E199" i="30" s="1"/>
  <c r="E200" i="30" s="1"/>
  <c r="E201" i="30" s="1"/>
  <c r="E202" i="30" s="1"/>
  <c r="E203" i="30" s="1"/>
  <c r="E204" i="30" s="1"/>
  <c r="E205" i="30" s="1"/>
  <c r="E206" i="30" s="1"/>
  <c r="E207" i="30" s="1"/>
  <c r="E208" i="30" s="1"/>
  <c r="E209" i="30" s="1"/>
  <c r="E210" i="30" s="1"/>
  <c r="E211" i="30" s="1"/>
  <c r="E212" i="30" s="1"/>
  <c r="E213" i="30" s="1"/>
  <c r="E214" i="30" s="1"/>
  <c r="E215" i="30" s="1"/>
  <c r="E216" i="30" s="1"/>
  <c r="E217" i="30" s="1"/>
  <c r="E218" i="30" s="1"/>
  <c r="E219" i="30" s="1"/>
  <c r="E220" i="30" s="1"/>
  <c r="E221" i="30" s="1"/>
  <c r="E222" i="30" s="1"/>
  <c r="E223" i="30" s="1"/>
  <c r="E224" i="30" s="1"/>
  <c r="E225" i="30" s="1"/>
  <c r="E226" i="30" s="1"/>
  <c r="E227" i="30" s="1"/>
  <c r="E228" i="30" s="1"/>
  <c r="E229" i="30" s="1"/>
  <c r="E230" i="30" s="1"/>
  <c r="E231" i="30" s="1"/>
  <c r="E232" i="30" s="1"/>
  <c r="E233" i="30" s="1"/>
  <c r="E234" i="30" s="1"/>
  <c r="E235" i="30" s="1"/>
  <c r="E236" i="30" s="1"/>
  <c r="E237" i="30" s="1"/>
  <c r="E238" i="30" s="1"/>
  <c r="E239" i="30" s="1"/>
  <c r="E240" i="30" s="1"/>
  <c r="E241" i="30" s="1"/>
  <c r="E242" i="30" s="1"/>
  <c r="E243" i="30" s="1"/>
  <c r="E244" i="30" s="1"/>
  <c r="E245" i="30" s="1"/>
  <c r="E246" i="30" s="1"/>
  <c r="E247" i="30" s="1"/>
  <c r="E248" i="30" s="1"/>
  <c r="E249" i="30" s="1"/>
  <c r="E250" i="30" s="1"/>
  <c r="E251" i="30" s="1"/>
  <c r="E252" i="30" s="1"/>
  <c r="E253" i="30" s="1"/>
  <c r="E254" i="30" s="1"/>
  <c r="E255" i="30" s="1"/>
  <c r="E256" i="30" s="1"/>
  <c r="E257" i="30" s="1"/>
  <c r="E258" i="30" s="1"/>
  <c r="E259" i="30" s="1"/>
  <c r="E260" i="30" s="1"/>
  <c r="E261" i="30" s="1"/>
  <c r="E262" i="30" s="1"/>
  <c r="E263" i="30" s="1"/>
  <c r="E264" i="30" s="1"/>
  <c r="E265" i="30" s="1"/>
  <c r="E266" i="30" s="1"/>
  <c r="E267" i="30" s="1"/>
  <c r="E268" i="30" s="1"/>
  <c r="E269" i="30" s="1"/>
  <c r="E270" i="30" s="1"/>
  <c r="E271" i="30" s="1"/>
  <c r="E272" i="30" s="1"/>
  <c r="E273" i="30" s="1"/>
  <c r="E274" i="30" s="1"/>
  <c r="E275" i="30" s="1"/>
  <c r="E276" i="30" s="1"/>
  <c r="E277" i="30" s="1"/>
  <c r="E278" i="30" s="1"/>
  <c r="E281" i="30" s="1"/>
  <c r="E121" i="29"/>
  <c r="E122" i="29" s="1"/>
  <c r="E123" i="29" s="1"/>
  <c r="E124" i="29" s="1"/>
  <c r="E125" i="29" s="1"/>
  <c r="E126" i="29" s="1"/>
  <c r="E127" i="29" s="1"/>
  <c r="E128" i="29" s="1"/>
  <c r="E129" i="29" s="1"/>
  <c r="E130" i="29" s="1"/>
  <c r="E131" i="29" s="1"/>
  <c r="E132" i="29" s="1"/>
  <c r="E133" i="29" s="1"/>
  <c r="E134" i="29" s="1"/>
  <c r="E135" i="29" s="1"/>
  <c r="E136" i="29" s="1"/>
  <c r="E137" i="29" s="1"/>
  <c r="E138" i="29" s="1"/>
  <c r="E139" i="29" s="1"/>
  <c r="E140" i="29" s="1"/>
  <c r="E141" i="29" s="1"/>
  <c r="E142" i="29" s="1"/>
  <c r="E143" i="29" s="1"/>
  <c r="E144" i="29" s="1"/>
  <c r="E145" i="29" s="1"/>
  <c r="E146" i="29" s="1"/>
  <c r="E147" i="29" s="1"/>
  <c r="E148" i="29" s="1"/>
  <c r="E149" i="29" s="1"/>
  <c r="E150" i="29" s="1"/>
  <c r="E151" i="29" s="1"/>
  <c r="E152" i="29" s="1"/>
  <c r="E153" i="29" s="1"/>
  <c r="E154" i="29" s="1"/>
  <c r="E155" i="29" s="1"/>
  <c r="E156" i="29" s="1"/>
  <c r="E157" i="29" s="1"/>
  <c r="E158" i="29" s="1"/>
  <c r="E159" i="29" s="1"/>
  <c r="E160" i="29" s="1"/>
  <c r="E161" i="29" s="1"/>
  <c r="E162" i="29" s="1"/>
  <c r="E163" i="29" s="1"/>
  <c r="E164" i="29" s="1"/>
  <c r="E165" i="29" s="1"/>
  <c r="E166" i="29" s="1"/>
  <c r="E167" i="29" s="1"/>
  <c r="E168" i="29" s="1"/>
  <c r="E169" i="29" s="1"/>
  <c r="E170" i="29" s="1"/>
  <c r="E171" i="29" s="1"/>
  <c r="E172" i="29" s="1"/>
  <c r="E173" i="29" s="1"/>
  <c r="E174" i="29" s="1"/>
  <c r="E175" i="29" s="1"/>
  <c r="E176" i="29" s="1"/>
  <c r="E177" i="29" s="1"/>
  <c r="E178" i="29" s="1"/>
  <c r="E179" i="29" s="1"/>
  <c r="E180" i="29" s="1"/>
  <c r="E181" i="29" s="1"/>
  <c r="E182" i="29" s="1"/>
  <c r="E183" i="29" s="1"/>
  <c r="E184" i="29" s="1"/>
  <c r="E185" i="29" s="1"/>
  <c r="E186" i="29" s="1"/>
  <c r="E187" i="29" s="1"/>
  <c r="E188" i="29" s="1"/>
  <c r="E189" i="29" s="1"/>
  <c r="E190" i="29" s="1"/>
  <c r="E191" i="29" s="1"/>
  <c r="E192" i="29" s="1"/>
  <c r="E193" i="29" s="1"/>
  <c r="E194" i="29" s="1"/>
  <c r="E195" i="29" s="1"/>
  <c r="E196" i="29" s="1"/>
  <c r="E197" i="29" s="1"/>
  <c r="E198" i="29" s="1"/>
  <c r="E199" i="29" s="1"/>
  <c r="E200" i="29" s="1"/>
  <c r="E201" i="29" s="1"/>
  <c r="E202" i="29" s="1"/>
  <c r="E203" i="29" s="1"/>
  <c r="E204" i="29" s="1"/>
  <c r="E205" i="29" s="1"/>
  <c r="E206" i="29" s="1"/>
  <c r="E207" i="29" s="1"/>
  <c r="E208" i="29" s="1"/>
  <c r="E209" i="29" s="1"/>
  <c r="E210" i="29" s="1"/>
  <c r="E211" i="29" s="1"/>
  <c r="E212" i="29" s="1"/>
  <c r="E213" i="29" s="1"/>
  <c r="E214" i="29" s="1"/>
  <c r="E215" i="29" s="1"/>
  <c r="E216" i="29" s="1"/>
  <c r="E217" i="29" s="1"/>
  <c r="E218" i="29" s="1"/>
  <c r="E219" i="29" s="1"/>
  <c r="E220" i="29" s="1"/>
  <c r="E221" i="29" s="1"/>
  <c r="E222" i="29" s="1"/>
  <c r="E223" i="29" s="1"/>
  <c r="E224" i="29" s="1"/>
  <c r="E225" i="29" s="1"/>
  <c r="E226" i="29" s="1"/>
  <c r="E227" i="29" s="1"/>
  <c r="E228" i="29" s="1"/>
  <c r="E229" i="29" s="1"/>
  <c r="E230" i="29" s="1"/>
  <c r="E231" i="29" s="1"/>
  <c r="E232" i="29" s="1"/>
  <c r="E233" i="29" s="1"/>
  <c r="E234" i="29" s="1"/>
  <c r="E235" i="29" s="1"/>
  <c r="E236" i="29" s="1"/>
  <c r="E237" i="29" s="1"/>
  <c r="E238" i="29" s="1"/>
  <c r="E239" i="29" s="1"/>
  <c r="E240" i="29" s="1"/>
  <c r="E241" i="29" s="1"/>
  <c r="E242" i="29" s="1"/>
  <c r="E243" i="29" s="1"/>
  <c r="E244" i="29" s="1"/>
  <c r="E245" i="29" s="1"/>
  <c r="E246" i="29" s="1"/>
  <c r="E247" i="29" s="1"/>
  <c r="E248" i="29" s="1"/>
  <c r="E249" i="29" s="1"/>
  <c r="E250" i="29" s="1"/>
  <c r="E251" i="29" s="1"/>
  <c r="E252" i="29" s="1"/>
  <c r="E253" i="29" s="1"/>
  <c r="E254" i="29" s="1"/>
  <c r="E255" i="29" s="1"/>
  <c r="E256" i="29" s="1"/>
  <c r="E257" i="29" s="1"/>
  <c r="E258" i="29" s="1"/>
  <c r="E259" i="29" s="1"/>
  <c r="E260" i="29" s="1"/>
  <c r="E261" i="29" s="1"/>
  <c r="E262" i="29" s="1"/>
  <c r="E263" i="29" s="1"/>
  <c r="E264" i="29" s="1"/>
  <c r="E265" i="29" s="1"/>
  <c r="E266" i="29" s="1"/>
  <c r="E267" i="29" s="1"/>
  <c r="E268" i="29" s="1"/>
  <c r="E269" i="29" s="1"/>
  <c r="E270" i="29" s="1"/>
  <c r="E271" i="29" s="1"/>
  <c r="E272" i="29" s="1"/>
  <c r="E273" i="29" s="1"/>
  <c r="E274" i="29" s="1"/>
  <c r="E275" i="29" s="1"/>
  <c r="E276" i="29" s="1"/>
  <c r="E277" i="29" s="1"/>
  <c r="E278" i="29" s="1"/>
  <c r="E279" i="29" s="1"/>
  <c r="E282" i="29" s="1"/>
  <c r="F14" i="29"/>
  <c r="F15" i="29" s="1"/>
  <c r="F16" i="29" s="1"/>
  <c r="F17" i="29" s="1"/>
  <c r="F18" i="29" s="1"/>
  <c r="F19" i="29" s="1"/>
  <c r="F20" i="29" s="1"/>
  <c r="F21" i="29" s="1"/>
  <c r="F22" i="29" s="1"/>
  <c r="F23" i="29" s="1"/>
  <c r="F24" i="29" s="1"/>
  <c r="F25" i="29" s="1"/>
  <c r="F26" i="29" s="1"/>
  <c r="F27" i="29" s="1"/>
  <c r="F28" i="29" s="1"/>
  <c r="F29" i="29" s="1"/>
  <c r="F30" i="29" s="1"/>
  <c r="F31" i="29" s="1"/>
  <c r="F32" i="29" s="1"/>
  <c r="F33" i="29" s="1"/>
  <c r="F34" i="29" s="1"/>
  <c r="F35" i="29" s="1"/>
  <c r="F36" i="29" s="1"/>
  <c r="F37" i="29" s="1"/>
  <c r="F38" i="29" s="1"/>
  <c r="F39" i="29" s="1"/>
  <c r="F40" i="29" s="1"/>
  <c r="F41" i="29" s="1"/>
  <c r="F42" i="29" s="1"/>
  <c r="F43" i="29" s="1"/>
  <c r="F44" i="29" s="1"/>
  <c r="F45" i="29" s="1"/>
  <c r="F46" i="29" s="1"/>
  <c r="F47" i="29" s="1"/>
  <c r="F48" i="29" s="1"/>
  <c r="F49" i="29" s="1"/>
  <c r="F50" i="29" s="1"/>
  <c r="F51" i="29" s="1"/>
  <c r="F52" i="29" s="1"/>
  <c r="F53" i="29" s="1"/>
  <c r="F54" i="29" s="1"/>
  <c r="F55" i="29" s="1"/>
  <c r="F56" i="29" s="1"/>
  <c r="F57" i="29" s="1"/>
  <c r="F58" i="29" s="1"/>
  <c r="F59" i="29" s="1"/>
  <c r="F60" i="29" s="1"/>
  <c r="F61" i="29" s="1"/>
  <c r="F62" i="29" s="1"/>
  <c r="F63" i="29" s="1"/>
  <c r="F64" i="29" s="1"/>
  <c r="F65" i="29" s="1"/>
  <c r="F66" i="29" s="1"/>
  <c r="F67" i="29" s="1"/>
  <c r="F68" i="29" s="1"/>
  <c r="F69" i="29" s="1"/>
  <c r="F70" i="29" s="1"/>
  <c r="F71" i="29" s="1"/>
  <c r="F72" i="29" s="1"/>
  <c r="F73" i="29" s="1"/>
  <c r="F74" i="29" s="1"/>
  <c r="F75" i="29" s="1"/>
  <c r="F76" i="29" s="1"/>
  <c r="F77" i="29" s="1"/>
  <c r="F78" i="29" s="1"/>
  <c r="F79" i="29" s="1"/>
  <c r="F80" i="29" s="1"/>
  <c r="F81" i="29" s="1"/>
  <c r="F82" i="29" s="1"/>
  <c r="F83" i="29" s="1"/>
  <c r="F84" i="29" s="1"/>
  <c r="F85" i="29" s="1"/>
  <c r="F86" i="29" s="1"/>
  <c r="F87" i="29" s="1"/>
  <c r="F88" i="29" s="1"/>
  <c r="F89" i="29" s="1"/>
  <c r="F90" i="29" s="1"/>
  <c r="F91" i="29" s="1"/>
  <c r="F92" i="29" s="1"/>
  <c r="F93" i="29" s="1"/>
  <c r="F94" i="29" s="1"/>
  <c r="F95" i="29" s="1"/>
  <c r="F96" i="29" s="1"/>
  <c r="F97" i="29" s="1"/>
  <c r="F98" i="29" s="1"/>
  <c r="F99" i="29" s="1"/>
  <c r="F100" i="29" s="1"/>
  <c r="F101" i="29" s="1"/>
  <c r="F102" i="29" s="1"/>
  <c r="F103" i="29" s="1"/>
  <c r="F104" i="29" s="1"/>
  <c r="F105" i="29" s="1"/>
  <c r="F106" i="29" s="1"/>
  <c r="F107" i="29" s="1"/>
  <c r="F108" i="29" s="1"/>
  <c r="F109" i="29" s="1"/>
  <c r="F110" i="29" s="1"/>
  <c r="F111" i="29" s="1"/>
  <c r="F112" i="29" s="1"/>
  <c r="J8" i="30" l="1"/>
  <c r="F6" i="30" s="1"/>
  <c r="F7" i="30" s="1"/>
  <c r="F8" i="30" s="1"/>
  <c r="F9" i="30" s="1"/>
  <c r="F10" i="30" s="1"/>
  <c r="F11" i="30" s="1"/>
  <c r="F12" i="30" s="1"/>
  <c r="F13" i="30" s="1"/>
  <c r="F14" i="30" s="1"/>
  <c r="F15" i="30" s="1"/>
  <c r="F16" i="30" s="1"/>
  <c r="F17" i="30" s="1"/>
  <c r="F18" i="30" s="1"/>
  <c r="F19" i="30" s="1"/>
  <c r="F20" i="30" s="1"/>
  <c r="F21" i="30" s="1"/>
  <c r="F22" i="30" s="1"/>
  <c r="F23" i="30" s="1"/>
  <c r="F24" i="30" s="1"/>
  <c r="F25" i="30" s="1"/>
  <c r="F26" i="30" s="1"/>
  <c r="F27" i="30" s="1"/>
  <c r="F28" i="30" s="1"/>
  <c r="F29" i="30" s="1"/>
  <c r="F30" i="30" s="1"/>
  <c r="F31" i="30" s="1"/>
  <c r="F32" i="30" s="1"/>
  <c r="F33" i="30" s="1"/>
  <c r="F34" i="30" s="1"/>
  <c r="F35" i="30" s="1"/>
  <c r="F36" i="30" s="1"/>
  <c r="F37" i="30" s="1"/>
  <c r="F38" i="30" s="1"/>
  <c r="F39" i="30" s="1"/>
  <c r="F40" i="30" s="1"/>
  <c r="F41" i="30" s="1"/>
  <c r="F42" i="30" s="1"/>
  <c r="F43" i="30" s="1"/>
  <c r="F44" i="30" s="1"/>
  <c r="F45" i="30" s="1"/>
  <c r="F46" i="30" s="1"/>
  <c r="F47" i="30" s="1"/>
  <c r="F48" i="30" s="1"/>
  <c r="F49" i="30" s="1"/>
  <c r="F50" i="30" s="1"/>
  <c r="F51" i="30" s="1"/>
  <c r="F52" i="30" s="1"/>
  <c r="F53" i="30" s="1"/>
  <c r="F54" i="30" s="1"/>
  <c r="F55" i="30" s="1"/>
  <c r="F56" i="30" s="1"/>
  <c r="F57" i="30" s="1"/>
  <c r="F58" i="30" s="1"/>
  <c r="F59" i="30" s="1"/>
  <c r="F60" i="30" s="1"/>
  <c r="F61" i="30" s="1"/>
  <c r="F62" i="30" s="1"/>
  <c r="F63" i="30" s="1"/>
  <c r="F64" i="30" s="1"/>
  <c r="F65" i="30" s="1"/>
  <c r="F66" i="30" s="1"/>
  <c r="F67" i="30" s="1"/>
  <c r="F68" i="30" s="1"/>
  <c r="F69" i="30" s="1"/>
  <c r="F70" i="30" s="1"/>
  <c r="F71" i="30" s="1"/>
  <c r="F72" i="30" s="1"/>
  <c r="F73" i="30" s="1"/>
  <c r="F74" i="30" s="1"/>
  <c r="F75" i="30" s="1"/>
  <c r="F76" i="30" s="1"/>
  <c r="F77" i="30" s="1"/>
  <c r="F78" i="30" s="1"/>
  <c r="F79" i="30" s="1"/>
  <c r="F80" i="30" s="1"/>
  <c r="F81" i="30" l="1"/>
  <c r="F82" i="30" s="1"/>
  <c r="F83" i="30" s="1"/>
  <c r="F84" i="30" s="1"/>
  <c r="F85" i="30" s="1"/>
  <c r="F86" i="30" s="1"/>
  <c r="F87" i="30" s="1"/>
  <c r="F88" i="30" s="1"/>
  <c r="F89" i="30" s="1"/>
  <c r="F90" i="30" s="1"/>
  <c r="F91" i="30" s="1"/>
  <c r="F92" i="30" s="1"/>
  <c r="F93" i="30" s="1"/>
  <c r="F94" i="30" s="1"/>
  <c r="F95" i="30" s="1"/>
  <c r="F96" i="30" s="1"/>
  <c r="F97" i="30" s="1"/>
  <c r="F98" i="30" s="1"/>
  <c r="F99" i="30" s="1"/>
  <c r="F100" i="30" s="1"/>
  <c r="F101" i="30" s="1"/>
  <c r="F102" i="30" s="1"/>
  <c r="F103" i="30" s="1"/>
  <c r="F104" i="30" s="1"/>
  <c r="F105" i="30" s="1"/>
  <c r="F106" i="30" s="1"/>
  <c r="F107" i="30" s="1"/>
  <c r="F108" i="30" s="1"/>
  <c r="F109" i="30" s="1"/>
  <c r="F110" i="30" s="1"/>
  <c r="F111" i="30" s="1"/>
  <c r="F112" i="30" s="1"/>
  <c r="F113" i="30" s="1"/>
  <c r="F114" i="30" s="1"/>
  <c r="F115" i="30" s="1"/>
  <c r="F116" i="30" s="1"/>
  <c r="F117" i="30" s="1"/>
  <c r="F118" i="30" s="1"/>
  <c r="F119" i="30" s="1"/>
  <c r="F120" i="30" s="1"/>
  <c r="F121" i="30" s="1"/>
  <c r="F122" i="30" s="1"/>
  <c r="F123" i="30" s="1"/>
  <c r="F124" i="30" s="1"/>
  <c r="F125" i="30" s="1"/>
  <c r="F126" i="30" s="1"/>
  <c r="F127" i="30" s="1"/>
  <c r="F128" i="30" s="1"/>
  <c r="F129" i="30" s="1"/>
  <c r="F130" i="30" s="1"/>
  <c r="F131" i="30" s="1"/>
  <c r="F132" i="30" l="1"/>
  <c r="F133" i="30" s="1"/>
  <c r="F134" i="30" s="1"/>
  <c r="F135" i="30" s="1"/>
  <c r="F136" i="30" s="1"/>
  <c r="F137" i="30" s="1"/>
  <c r="F138" i="30" s="1"/>
  <c r="F139" i="30" s="1"/>
  <c r="F140" i="30" l="1"/>
  <c r="F141" i="30" s="1"/>
  <c r="F142" i="30" s="1"/>
  <c r="F143" i="30" s="1"/>
  <c r="F144" i="30" s="1"/>
  <c r="F145" i="30" s="1"/>
  <c r="F146" i="30" s="1"/>
  <c r="F147" i="30" s="1"/>
  <c r="F148" i="30" s="1"/>
  <c r="F149" i="30" s="1"/>
  <c r="F150" i="30" s="1"/>
  <c r="F151" i="30" s="1"/>
  <c r="F152" i="30" s="1"/>
  <c r="F153" i="30" s="1"/>
  <c r="F154" i="30" s="1"/>
  <c r="F155" i="30" s="1"/>
  <c r="F156" i="30" s="1"/>
  <c r="F157" i="30" s="1"/>
  <c r="F158" i="30" s="1"/>
  <c r="F159" i="30" s="1"/>
  <c r="F160" i="30" s="1"/>
  <c r="F161" i="30" s="1"/>
  <c r="F162" i="30" s="1"/>
  <c r="F163" i="30" s="1"/>
  <c r="F164" i="30" s="1"/>
  <c r="F165" i="30" s="1"/>
  <c r="F166" i="30" s="1"/>
  <c r="F167" i="30" s="1"/>
  <c r="F168" i="30" s="1"/>
  <c r="F169" i="30" s="1"/>
  <c r="F170" i="30" s="1"/>
  <c r="F171" i="30" s="1"/>
  <c r="F172" i="30" s="1"/>
  <c r="F173" i="30" s="1"/>
  <c r="F174" i="30" s="1"/>
  <c r="F175" i="30" s="1"/>
  <c r="F176" i="30" s="1"/>
  <c r="F177" i="30" s="1"/>
  <c r="F178" i="30" s="1"/>
  <c r="F179" i="30" s="1"/>
  <c r="F180" i="30" s="1"/>
  <c r="F181" i="30" s="1"/>
  <c r="F182" i="30" s="1"/>
  <c r="F183" i="30" s="1"/>
  <c r="F184" i="30" s="1"/>
  <c r="F185" i="30" s="1"/>
  <c r="F186" i="30" s="1"/>
  <c r="F187" i="30" s="1"/>
  <c r="F188" i="30" s="1"/>
  <c r="F189" i="30" s="1"/>
  <c r="F190" i="30" s="1"/>
  <c r="F191" i="30" s="1"/>
  <c r="F192" i="30" s="1"/>
  <c r="F193" i="30" s="1"/>
  <c r="F194" i="30" s="1"/>
  <c r="F195" i="30" s="1"/>
  <c r="F196" i="30" s="1"/>
  <c r="F197" i="30" s="1"/>
  <c r="F198" i="30" s="1"/>
  <c r="F199" i="30" s="1"/>
  <c r="F200" i="30" s="1"/>
  <c r="F201" i="30" s="1"/>
  <c r="F202" i="30" s="1"/>
  <c r="F203" i="30" s="1"/>
  <c r="F204" i="30" s="1"/>
  <c r="F205" i="30" s="1"/>
  <c r="F206" i="30" s="1"/>
  <c r="F207" i="30" s="1"/>
  <c r="F208" i="30" s="1"/>
  <c r="F209" i="30" s="1"/>
  <c r="F210" i="30" s="1"/>
  <c r="F211" i="30" s="1"/>
  <c r="F212" i="30" s="1"/>
  <c r="F213" i="30" s="1"/>
  <c r="F214" i="30" s="1"/>
  <c r="F215" i="30" s="1"/>
  <c r="F216" i="30" s="1"/>
  <c r="F217" i="30" s="1"/>
  <c r="F218" i="30" s="1"/>
  <c r="F219" i="30" s="1"/>
  <c r="F220" i="30" s="1"/>
  <c r="F221" i="30" s="1"/>
  <c r="F222" i="30" s="1"/>
  <c r="F223" i="30" s="1"/>
  <c r="F224" i="30" s="1"/>
  <c r="F225" i="30" s="1"/>
  <c r="F226" i="30" s="1"/>
  <c r="F227" i="30" s="1"/>
  <c r="F228" i="30" s="1"/>
  <c r="F229" i="30" s="1"/>
  <c r="F230" i="30" s="1"/>
  <c r="F231" i="30" s="1"/>
  <c r="F232" i="30" s="1"/>
  <c r="F233" i="30" s="1"/>
  <c r="F234" i="30" s="1"/>
  <c r="F235" i="30" s="1"/>
  <c r="F236" i="30" s="1"/>
  <c r="F237" i="30" s="1"/>
  <c r="F238" i="30" s="1"/>
  <c r="F239" i="30" s="1"/>
  <c r="F240" i="30" s="1"/>
  <c r="F241" i="30" s="1"/>
  <c r="F242" i="30" s="1"/>
  <c r="F243" i="30" s="1"/>
  <c r="F244" i="30" s="1"/>
  <c r="F245" i="30" s="1"/>
  <c r="F246" i="30" s="1"/>
  <c r="F247" i="30" s="1"/>
  <c r="F248" i="30" s="1"/>
  <c r="F249" i="30" s="1"/>
  <c r="F250" i="30" s="1"/>
  <c r="F251" i="30" s="1"/>
  <c r="F252" i="30" s="1"/>
  <c r="F253" i="30" s="1"/>
  <c r="F254" i="30" s="1"/>
  <c r="F255" i="30" s="1"/>
  <c r="F256" i="30" s="1"/>
  <c r="F257" i="30" s="1"/>
  <c r="F258" i="30" s="1"/>
  <c r="F259" i="30" s="1"/>
  <c r="F260" i="30" s="1"/>
  <c r="F261" i="30" s="1"/>
  <c r="F262" i="30" s="1"/>
  <c r="F263" i="30" s="1"/>
  <c r="F264" i="30" s="1"/>
  <c r="F265" i="30" s="1"/>
  <c r="F266" i="30" s="1"/>
  <c r="F267" i="30" s="1"/>
  <c r="F268" i="30" s="1"/>
  <c r="F269" i="30" s="1"/>
  <c r="F270" i="30" s="1"/>
  <c r="F271" i="30" s="1"/>
  <c r="F272" i="30" s="1"/>
  <c r="F273" i="30" s="1"/>
  <c r="F274" i="30" s="1"/>
  <c r="F275" i="30" s="1"/>
  <c r="F276" i="30" s="1"/>
  <c r="F277" i="30" s="1"/>
  <c r="F278" i="30" s="1"/>
  <c r="F121" i="29"/>
  <c r="F122" i="29" s="1"/>
  <c r="F123" i="29" s="1"/>
  <c r="F124" i="29" s="1"/>
  <c r="F125" i="29" s="1"/>
  <c r="F126" i="29" s="1"/>
  <c r="F127" i="29" s="1"/>
  <c r="F128" i="29" s="1"/>
  <c r="F129" i="29" s="1"/>
  <c r="F130" i="29" s="1"/>
  <c r="F131" i="29" s="1"/>
  <c r="F132" i="29" s="1"/>
  <c r="F133" i="29" s="1"/>
  <c r="F134" i="29" s="1"/>
  <c r="F135" i="29" s="1"/>
  <c r="F136" i="29" s="1"/>
  <c r="F137" i="29" s="1"/>
  <c r="F138" i="29" s="1"/>
  <c r="F139" i="29" s="1"/>
  <c r="F140" i="29" s="1"/>
  <c r="F141" i="29" s="1"/>
  <c r="F142" i="29" s="1"/>
  <c r="F143" i="29" s="1"/>
  <c r="F144" i="29" s="1"/>
  <c r="F145" i="29" s="1"/>
  <c r="F146" i="29" s="1"/>
  <c r="F147" i="29" s="1"/>
  <c r="F148" i="29" s="1"/>
  <c r="F149" i="29" s="1"/>
  <c r="F150" i="29" s="1"/>
  <c r="F151" i="29" s="1"/>
  <c r="F152" i="29" s="1"/>
  <c r="F153" i="29" s="1"/>
  <c r="F154" i="29" s="1"/>
  <c r="F155" i="29" s="1"/>
  <c r="F156" i="29" s="1"/>
  <c r="F157" i="29" s="1"/>
  <c r="F158" i="29" s="1"/>
  <c r="F159" i="29" s="1"/>
  <c r="F160" i="29" s="1"/>
  <c r="F161" i="29" s="1"/>
  <c r="F162" i="29" s="1"/>
  <c r="F163" i="29" s="1"/>
  <c r="F164" i="29" s="1"/>
  <c r="F165" i="29" s="1"/>
  <c r="F166" i="29" s="1"/>
  <c r="F167" i="29" s="1"/>
  <c r="F168" i="29" s="1"/>
  <c r="F169" i="29" s="1"/>
  <c r="F170" i="29" s="1"/>
  <c r="F171" i="29" s="1"/>
  <c r="F172" i="29" s="1"/>
  <c r="F173" i="29" s="1"/>
  <c r="F174" i="29" s="1"/>
  <c r="F175" i="29" s="1"/>
  <c r="F176" i="29" s="1"/>
  <c r="F177" i="29" s="1"/>
  <c r="F178" i="29" s="1"/>
  <c r="F179" i="29" s="1"/>
  <c r="F180" i="29" s="1"/>
  <c r="F181" i="29" s="1"/>
  <c r="F182" i="29" s="1"/>
  <c r="F183" i="29" s="1"/>
  <c r="F184" i="29" s="1"/>
  <c r="F185" i="29" s="1"/>
  <c r="F186" i="29" s="1"/>
  <c r="F187" i="29" s="1"/>
  <c r="F188" i="29" s="1"/>
  <c r="F189" i="29" s="1"/>
  <c r="F190" i="29" s="1"/>
  <c r="F191" i="29" s="1"/>
  <c r="F192" i="29" s="1"/>
  <c r="F193" i="29" s="1"/>
  <c r="F194" i="29" s="1"/>
  <c r="F195" i="29" s="1"/>
  <c r="F196" i="29" s="1"/>
  <c r="F197" i="29" s="1"/>
  <c r="F198" i="29" s="1"/>
  <c r="F199" i="29" s="1"/>
  <c r="F200" i="29" s="1"/>
  <c r="F201" i="29" s="1"/>
  <c r="F202" i="29" s="1"/>
  <c r="F203" i="29" s="1"/>
  <c r="F204" i="29" s="1"/>
  <c r="F205" i="29" s="1"/>
  <c r="F206" i="29" s="1"/>
  <c r="F207" i="29" s="1"/>
  <c r="F208" i="29" s="1"/>
  <c r="F209" i="29" s="1"/>
  <c r="F210" i="29" s="1"/>
  <c r="F211" i="29" s="1"/>
  <c r="F212" i="29" s="1"/>
  <c r="F213" i="29" s="1"/>
  <c r="F214" i="29" s="1"/>
  <c r="F215" i="29" s="1"/>
  <c r="F216" i="29" s="1"/>
  <c r="F217" i="29" s="1"/>
  <c r="F218" i="29" s="1"/>
  <c r="F219" i="29" s="1"/>
  <c r="F220" i="29" s="1"/>
  <c r="F221" i="29" s="1"/>
  <c r="F222" i="29" s="1"/>
  <c r="F223" i="29" s="1"/>
  <c r="F224" i="29" s="1"/>
  <c r="F225" i="29" s="1"/>
  <c r="F226" i="29" s="1"/>
  <c r="F227" i="29" s="1"/>
  <c r="F228" i="29" s="1"/>
  <c r="F229" i="29" s="1"/>
  <c r="F230" i="29" s="1"/>
  <c r="F231" i="29" s="1"/>
  <c r="F232" i="29" s="1"/>
  <c r="F233" i="29" s="1"/>
  <c r="F234" i="29" s="1"/>
  <c r="F235" i="29" s="1"/>
  <c r="F236" i="29" s="1"/>
  <c r="F237" i="29" s="1"/>
  <c r="F238" i="29" s="1"/>
  <c r="F239" i="29" s="1"/>
  <c r="F240" i="29" s="1"/>
  <c r="F241" i="29" s="1"/>
  <c r="F242" i="29" s="1"/>
  <c r="F243" i="29" s="1"/>
  <c r="F244" i="29" s="1"/>
  <c r="F245" i="29" s="1"/>
  <c r="F246" i="29" s="1"/>
  <c r="F247" i="29" s="1"/>
  <c r="F248" i="29" s="1"/>
  <c r="F249" i="29" s="1"/>
  <c r="F250" i="29" s="1"/>
  <c r="F251" i="29" s="1"/>
  <c r="F252" i="29" s="1"/>
  <c r="F253" i="29" s="1"/>
  <c r="F254" i="29" s="1"/>
  <c r="F255" i="29" s="1"/>
  <c r="F256" i="29" s="1"/>
  <c r="F257" i="29" s="1"/>
  <c r="F258" i="29" s="1"/>
  <c r="F259" i="29" s="1"/>
  <c r="F260" i="29" s="1"/>
  <c r="F261" i="29" s="1"/>
  <c r="F262" i="29" s="1"/>
  <c r="F263" i="29" s="1"/>
  <c r="F264" i="29" s="1"/>
  <c r="F265" i="29" s="1"/>
  <c r="F266" i="29" s="1"/>
  <c r="F267" i="29" s="1"/>
  <c r="F268" i="29" s="1"/>
  <c r="F269" i="29" s="1"/>
  <c r="F270" i="29" s="1"/>
  <c r="F271" i="29" s="1"/>
  <c r="F272" i="29" s="1"/>
  <c r="F273" i="29" s="1"/>
  <c r="F274" i="29" s="1"/>
  <c r="F275" i="29" s="1"/>
  <c r="F276" i="29" s="1"/>
  <c r="F277" i="29" s="1"/>
  <c r="F278" i="29" s="1"/>
  <c r="F279" i="29" s="1"/>
  <c r="F282" i="29" s="1"/>
  <c r="I1" i="33" l="1"/>
  <c r="I8" i="33" s="1"/>
  <c r="J8" i="33" s="1"/>
  <c r="F6" i="33" s="1"/>
  <c r="F7" i="33" s="1"/>
  <c r="F8" i="33" s="1"/>
  <c r="F9" i="33" s="1"/>
  <c r="F10" i="33" s="1"/>
  <c r="F11" i="33" s="1"/>
  <c r="F12" i="33" s="1"/>
  <c r="F13" i="33" s="1"/>
  <c r="F14" i="33" s="1"/>
  <c r="F15" i="33" s="1"/>
  <c r="F16" i="33" s="1"/>
  <c r="F17" i="33" s="1"/>
  <c r="F18" i="33" s="1"/>
  <c r="F19" i="33" s="1"/>
  <c r="F20" i="33" s="1"/>
  <c r="F21" i="33" s="1"/>
  <c r="F22" i="33" s="1"/>
  <c r="F23" i="33" s="1"/>
  <c r="F24" i="33" s="1"/>
  <c r="F25" i="33" s="1"/>
  <c r="F26" i="33" s="1"/>
  <c r="F27" i="33" s="1"/>
  <c r="F28" i="33" s="1"/>
  <c r="F29" i="33" s="1"/>
  <c r="F30" i="33" s="1"/>
  <c r="F31" i="33" s="1"/>
  <c r="F32" i="33" s="1"/>
  <c r="F33" i="33" s="1"/>
  <c r="F34" i="33" s="1"/>
  <c r="F35" i="33" s="1"/>
  <c r="F36" i="33" s="1"/>
  <c r="F37" i="33" s="1"/>
  <c r="F38" i="33" s="1"/>
  <c r="F39" i="33" s="1"/>
  <c r="F40" i="33" s="1"/>
  <c r="F41" i="33" s="1"/>
  <c r="F42" i="33" s="1"/>
  <c r="F43" i="33" s="1"/>
  <c r="F44" i="33" s="1"/>
  <c r="F45" i="33" s="1"/>
  <c r="F46" i="33" s="1"/>
  <c r="F47" i="33" s="1"/>
  <c r="F48" i="33" s="1"/>
  <c r="F49" i="33" s="1"/>
  <c r="F50" i="33" s="1"/>
  <c r="F51" i="33" s="1"/>
  <c r="F52" i="33" s="1"/>
  <c r="F53" i="33" s="1"/>
  <c r="F54" i="33" s="1"/>
  <c r="F55" i="33" s="1"/>
  <c r="F56" i="33" s="1"/>
  <c r="F57" i="33" s="1"/>
  <c r="F58" i="33" s="1"/>
  <c r="F59" i="33" s="1"/>
  <c r="F60" i="33" s="1"/>
  <c r="F61" i="33" s="1"/>
  <c r="F62" i="33" s="1"/>
  <c r="F63" i="33" s="1"/>
  <c r="F64" i="33" s="1"/>
  <c r="F65" i="33" s="1"/>
  <c r="F66" i="33" s="1"/>
  <c r="F67" i="33" s="1"/>
  <c r="F68" i="33" s="1"/>
  <c r="F69" i="33" s="1"/>
  <c r="F70" i="33" s="1"/>
  <c r="F71" i="33" s="1"/>
  <c r="F72" i="33" s="1"/>
  <c r="F73" i="33" s="1"/>
  <c r="F74" i="33" s="1"/>
  <c r="F75" i="33" s="1"/>
  <c r="F76" i="33" s="1"/>
  <c r="F77" i="33" s="1"/>
  <c r="F78" i="33" s="1"/>
  <c r="F79" i="33" s="1"/>
  <c r="F80" i="33" s="1"/>
  <c r="F81" i="33" s="1"/>
  <c r="F82" i="33" s="1"/>
  <c r="F83" i="33" s="1"/>
  <c r="F84" i="33" s="1"/>
  <c r="F85" i="33" s="1"/>
  <c r="F86" i="33" s="1"/>
  <c r="F87" i="33" s="1"/>
  <c r="F88" i="33" s="1"/>
  <c r="F89" i="33" s="1"/>
  <c r="F90" i="33" s="1"/>
  <c r="F91" i="33" s="1"/>
  <c r="F92" i="33" s="1"/>
  <c r="F93" i="33" s="1"/>
  <c r="F94" i="33" s="1"/>
  <c r="F95" i="33" s="1"/>
  <c r="F96" i="33" s="1"/>
  <c r="F97" i="33" s="1"/>
  <c r="F98" i="33" s="1"/>
  <c r="F99" i="33" s="1"/>
  <c r="F100" i="33" s="1"/>
  <c r="F101" i="33" s="1"/>
  <c r="F102" i="33" s="1"/>
  <c r="F103" i="33" s="1"/>
  <c r="F104" i="33" s="1"/>
  <c r="F105" i="33" s="1"/>
  <c r="F106" i="33" s="1"/>
  <c r="F107" i="33" s="1"/>
  <c r="F108" i="33" s="1"/>
  <c r="F109" i="33" s="1"/>
  <c r="F110" i="33" s="1"/>
  <c r="F111" i="33" s="1"/>
  <c r="F112" i="33" s="1"/>
  <c r="F113" i="33" s="1"/>
  <c r="F114" i="33" s="1"/>
  <c r="F115" i="33" s="1"/>
  <c r="F116" i="33" s="1"/>
  <c r="F117" i="33" s="1"/>
  <c r="F118" i="33" s="1"/>
  <c r="F119" i="33" s="1"/>
  <c r="F120" i="33" s="1"/>
  <c r="F121" i="33" s="1"/>
  <c r="F122" i="33" s="1"/>
  <c r="F123" i="33" s="1"/>
  <c r="F124" i="33" s="1"/>
  <c r="F125" i="33" s="1"/>
  <c r="F126" i="33" s="1"/>
  <c r="F127" i="33" s="1"/>
  <c r="F128" i="33" s="1"/>
  <c r="F129" i="33" s="1"/>
  <c r="F130" i="33" s="1"/>
  <c r="F131" i="33" s="1"/>
  <c r="F132" i="33" s="1"/>
  <c r="F133" i="33" s="1"/>
  <c r="F134" i="33" s="1"/>
  <c r="F135" i="33" s="1"/>
  <c r="F136" i="33" s="1"/>
  <c r="F137" i="33" s="1"/>
  <c r="F138" i="33" s="1"/>
  <c r="F139" i="33" s="1"/>
  <c r="F140" i="33" s="1"/>
  <c r="F141" i="33" s="1"/>
  <c r="F142" i="33" s="1"/>
  <c r="F143" i="33" s="1"/>
  <c r="F144" i="33" s="1"/>
  <c r="F145" i="33" s="1"/>
  <c r="F146" i="33" s="1"/>
  <c r="F147" i="33" s="1"/>
  <c r="F148" i="33" s="1"/>
  <c r="F149" i="33" s="1"/>
  <c r="F150" i="33" s="1"/>
  <c r="F151" i="33" s="1"/>
  <c r="F152" i="33" s="1"/>
  <c r="F153" i="33" s="1"/>
  <c r="F154" i="33" s="1"/>
  <c r="F155" i="33" s="1"/>
  <c r="F156" i="33" s="1"/>
  <c r="F157" i="33" s="1"/>
  <c r="F158" i="33" s="1"/>
  <c r="F159" i="33" s="1"/>
  <c r="F160" i="33" s="1"/>
  <c r="F161" i="33" s="1"/>
  <c r="F162" i="33" s="1"/>
  <c r="F163" i="33" s="1"/>
  <c r="F164" i="33" s="1"/>
  <c r="F165" i="33" s="1"/>
  <c r="F166" i="33" s="1"/>
  <c r="F167" i="33" s="1"/>
  <c r="F168" i="33" s="1"/>
  <c r="F169" i="33" s="1"/>
  <c r="F170" i="33" s="1"/>
  <c r="F171" i="33" s="1"/>
  <c r="F172" i="33" s="1"/>
  <c r="F173" i="33" s="1"/>
  <c r="F174" i="33" s="1"/>
  <c r="F175" i="33" s="1"/>
  <c r="F176" i="33" s="1"/>
  <c r="F177" i="33" s="1"/>
  <c r="F178" i="33" s="1"/>
  <c r="F179" i="33" s="1"/>
  <c r="F180" i="33" s="1"/>
  <c r="F181" i="33" s="1"/>
  <c r="F182" i="33" s="1"/>
  <c r="F183" i="33" s="1"/>
  <c r="F184" i="33" s="1"/>
  <c r="F185" i="33" s="1"/>
  <c r="F186" i="33" s="1"/>
  <c r="F187" i="33" s="1"/>
  <c r="F188" i="33" s="1"/>
  <c r="F189" i="33" s="1"/>
  <c r="F190" i="33" s="1"/>
  <c r="F191" i="33" s="1"/>
  <c r="F192" i="33" s="1"/>
  <c r="F193" i="33" s="1"/>
  <c r="F194" i="33" s="1"/>
  <c r="F195" i="33" s="1"/>
  <c r="F196" i="33" s="1"/>
  <c r="F197" i="33" s="1"/>
  <c r="F198" i="33" s="1"/>
  <c r="F199" i="33" s="1"/>
  <c r="F200" i="33" s="1"/>
  <c r="F201" i="33" s="1"/>
  <c r="F202" i="33" s="1"/>
  <c r="F203" i="33" s="1"/>
  <c r="F204" i="33" s="1"/>
  <c r="F205" i="33" s="1"/>
  <c r="F206" i="33" s="1"/>
  <c r="F207" i="33" s="1"/>
  <c r="F208" i="33" s="1"/>
  <c r="F209" i="33" s="1"/>
  <c r="F210" i="33" s="1"/>
  <c r="F211" i="33" s="1"/>
  <c r="F212" i="33" s="1"/>
  <c r="F213" i="33" s="1"/>
  <c r="F214" i="33" s="1"/>
  <c r="F215" i="33" s="1"/>
  <c r="F216" i="33" s="1"/>
  <c r="F217" i="33" s="1"/>
  <c r="F218" i="33" s="1"/>
  <c r="F219" i="33" s="1"/>
  <c r="F220" i="33" s="1"/>
  <c r="F221" i="33" s="1"/>
  <c r="F222" i="33" s="1"/>
  <c r="F223" i="33" s="1"/>
  <c r="F224" i="33" s="1"/>
  <c r="F225" i="33" s="1"/>
  <c r="F226" i="33" s="1"/>
  <c r="F227" i="33" s="1"/>
  <c r="F228" i="33" s="1"/>
  <c r="F229" i="33" s="1"/>
  <c r="F230" i="33" s="1"/>
  <c r="F231" i="33" s="1"/>
  <c r="F232" i="33" s="1"/>
  <c r="F233" i="33" s="1"/>
  <c r="F234" i="33" s="1"/>
  <c r="F235" i="33" s="1"/>
  <c r="F236" i="33" s="1"/>
  <c r="F237" i="33" s="1"/>
  <c r="F238" i="33" s="1"/>
  <c r="F239" i="33" s="1"/>
  <c r="F240" i="33" s="1"/>
  <c r="F241" i="33" s="1"/>
  <c r="F242" i="33" s="1"/>
  <c r="F243" i="33" s="1"/>
  <c r="F244" i="33" s="1"/>
  <c r="F245" i="33" s="1"/>
  <c r="F246" i="33" s="1"/>
  <c r="F247" i="33" s="1"/>
  <c r="F248" i="33" s="1"/>
  <c r="F249" i="33" s="1"/>
  <c r="F250" i="33" s="1"/>
  <c r="F251" i="33" s="1"/>
  <c r="F281" i="30"/>
  <c r="F254" i="33" l="1"/>
  <c r="F256" i="33" s="1"/>
  <c r="J1" i="34"/>
  <c r="J7" i="34" s="1"/>
  <c r="F6" i="34" s="1"/>
  <c r="F7" i="34" s="1"/>
  <c r="F8" i="34" s="1"/>
  <c r="F9" i="34" s="1"/>
  <c r="F10" i="34" s="1"/>
  <c r="F11" i="34" s="1"/>
  <c r="F12" i="34" s="1"/>
  <c r="F13" i="34" s="1"/>
  <c r="F14" i="34" s="1"/>
  <c r="F15" i="34" s="1"/>
  <c r="F16" i="34" s="1"/>
  <c r="F17" i="34" s="1"/>
  <c r="F18" i="34" s="1"/>
  <c r="F19" i="34" s="1"/>
  <c r="F20" i="34" s="1"/>
  <c r="F21" i="34" s="1"/>
  <c r="F22" i="34" s="1"/>
  <c r="F23" i="34" s="1"/>
  <c r="F24" i="34" s="1"/>
  <c r="F25" i="34" s="1"/>
  <c r="F26" i="34" s="1"/>
  <c r="F27" i="34" s="1"/>
  <c r="F28" i="34" s="1"/>
  <c r="F29" i="34" s="1"/>
  <c r="F30" i="34" s="1"/>
  <c r="F31" i="34" s="1"/>
  <c r="F32" i="34" s="1"/>
  <c r="F33" i="34" s="1"/>
  <c r="F34" i="34" s="1"/>
  <c r="F35" i="34" s="1"/>
  <c r="F36" i="34" s="1"/>
  <c r="F37" i="34" s="1"/>
  <c r="F38" i="34" s="1"/>
  <c r="F39" i="34" s="1"/>
  <c r="F40" i="34" s="1"/>
  <c r="F41" i="34" s="1"/>
  <c r="F42" i="34" s="1"/>
  <c r="F43" i="34" s="1"/>
  <c r="F44" i="34" s="1"/>
  <c r="F45" i="34" s="1"/>
  <c r="F46" i="34" s="1"/>
  <c r="F47" i="34" s="1"/>
  <c r="F48" i="34" s="1"/>
  <c r="F49" i="34" s="1"/>
  <c r="F50" i="34" s="1"/>
  <c r="F51" i="34" s="1"/>
  <c r="F52" i="34" s="1"/>
  <c r="F53" i="34" s="1"/>
  <c r="F54" i="34" s="1"/>
  <c r="F55" i="34" s="1"/>
  <c r="F56" i="34" s="1"/>
  <c r="F57" i="34" s="1"/>
  <c r="F58" i="34" s="1"/>
  <c r="F59" i="34" s="1"/>
  <c r="F60" i="34" s="1"/>
  <c r="F61" i="34" s="1"/>
  <c r="F62" i="34" s="1"/>
  <c r="F63" i="34" s="1"/>
  <c r="F64" i="34" s="1"/>
  <c r="F65" i="34" s="1"/>
  <c r="F66" i="34" s="1"/>
  <c r="F67" i="34" s="1"/>
  <c r="F68" i="34" s="1"/>
  <c r="F69" i="34" s="1"/>
  <c r="F70" i="34" s="1"/>
  <c r="F71" i="34" s="1"/>
  <c r="F72" i="34" s="1"/>
  <c r="F73" i="34" s="1"/>
  <c r="F74" i="34" s="1"/>
  <c r="F75" i="34" s="1"/>
  <c r="F76" i="34" s="1"/>
  <c r="F77" i="34" s="1"/>
  <c r="F78" i="34" s="1"/>
  <c r="F79" i="34" s="1"/>
  <c r="F80" i="34" s="1"/>
  <c r="F81" i="34" s="1"/>
  <c r="F82" i="34" s="1"/>
  <c r="F83" i="34" s="1"/>
  <c r="F84" i="34" s="1"/>
  <c r="F85" i="34" s="1"/>
  <c r="F86" i="34" s="1"/>
  <c r="F87" i="34" s="1"/>
  <c r="F88" i="34" s="1"/>
  <c r="F89" i="34" s="1"/>
  <c r="F90" i="34" s="1"/>
  <c r="F91" i="34" s="1"/>
  <c r="F92" i="34" s="1"/>
  <c r="F93" i="34" s="1"/>
  <c r="F94" i="34" s="1"/>
  <c r="F95" i="34" s="1"/>
  <c r="F96" i="34" s="1"/>
  <c r="F97" i="34" s="1"/>
  <c r="F98" i="34" s="1"/>
  <c r="F99" i="34" s="1"/>
  <c r="F100" i="34" s="1"/>
  <c r="F101" i="34" s="1"/>
  <c r="F102" i="34" s="1"/>
  <c r="F103" i="34" s="1"/>
  <c r="F104" i="34" s="1"/>
  <c r="F105" i="34" s="1"/>
  <c r="F106" i="34" s="1"/>
  <c r="F107" i="34" s="1"/>
  <c r="F108" i="34" s="1"/>
  <c r="F109" i="34" s="1"/>
  <c r="F110" i="34" s="1"/>
  <c r="F111" i="34" s="1"/>
  <c r="F112" i="34" s="1"/>
  <c r="F113" i="34" s="1"/>
  <c r="F114" i="34" s="1"/>
  <c r="F115" i="34" s="1"/>
  <c r="F116" i="34" s="1"/>
  <c r="F117" i="34" s="1"/>
  <c r="F118" i="34" s="1"/>
  <c r="F119" i="34" s="1"/>
  <c r="F120" i="34" s="1"/>
  <c r="F123" i="34" s="1"/>
</calcChain>
</file>

<file path=xl/sharedStrings.xml><?xml version="1.0" encoding="utf-8"?>
<sst xmlns="http://schemas.openxmlformats.org/spreadsheetml/2006/main" count="1907" uniqueCount="1145">
  <si>
    <t>Total =</t>
  </si>
  <si>
    <t>Nueva Tarjeta</t>
  </si>
  <si>
    <t>Vales traslados</t>
  </si>
  <si>
    <t xml:space="preserve">Vales  </t>
  </si>
  <si>
    <t>Comprobado</t>
  </si>
  <si>
    <t>Remanente</t>
  </si>
  <si>
    <t>Folio</t>
  </si>
  <si>
    <t>Descripcion</t>
  </si>
  <si>
    <t>Importe</t>
  </si>
  <si>
    <t>Total</t>
  </si>
  <si>
    <t>Fecha</t>
  </si>
  <si>
    <t>Acumulado</t>
  </si>
  <si>
    <t>=</t>
  </si>
  <si>
    <t>Caja Chica  2017</t>
  </si>
  <si>
    <t>P19454</t>
  </si>
  <si>
    <t>MATERIAL PARA MANTENIMIENTO</t>
  </si>
  <si>
    <t>P19453</t>
  </si>
  <si>
    <t>PINTURA PARA MANTENIMIENTO</t>
  </si>
  <si>
    <t>P19452</t>
  </si>
  <si>
    <t>MATERIAL PARA REFACCIONES</t>
  </si>
  <si>
    <t>P19451</t>
  </si>
  <si>
    <t>P19449</t>
  </si>
  <si>
    <t>HIPOCLORITO</t>
  </si>
  <si>
    <t>P19450</t>
  </si>
  <si>
    <t>ENGARGOLADO ADMIINSTRACION</t>
  </si>
  <si>
    <t>P19458</t>
  </si>
  <si>
    <t>TRASLADO VER - CELAYA 1695-N17</t>
  </si>
  <si>
    <t>P19457</t>
  </si>
  <si>
    <t>P19456</t>
  </si>
  <si>
    <t>TRASLADO LEON-CELAYA 0092-U17</t>
  </si>
  <si>
    <t>P19455</t>
  </si>
  <si>
    <t>S2234</t>
  </si>
  <si>
    <t>ALINEACION</t>
  </si>
  <si>
    <t>S2233</t>
  </si>
  <si>
    <t>INSTALACION DE MEDALLON</t>
  </si>
  <si>
    <t>S2231</t>
  </si>
  <si>
    <t>DESMONTAR PARABRISAS</t>
  </si>
  <si>
    <t>S2390</t>
  </si>
  <si>
    <t xml:space="preserve">REEMPLAZO DE CRISTAL </t>
  </si>
  <si>
    <t>S2394</t>
  </si>
  <si>
    <t>REEMPLAZO DE PARABRISAS</t>
  </si>
  <si>
    <t>S2400</t>
  </si>
  <si>
    <t>S2236</t>
  </si>
  <si>
    <t>S2239</t>
  </si>
  <si>
    <t>CODIFICACION DE CILINDRO</t>
  </si>
  <si>
    <t>S2237</t>
  </si>
  <si>
    <t>CORTE DE LLAVE</t>
  </si>
  <si>
    <t>S2403</t>
  </si>
  <si>
    <t>S2370</t>
  </si>
  <si>
    <t>SUSTITUCION DE FACIA DELANTERA</t>
  </si>
  <si>
    <t>S2235</t>
  </si>
  <si>
    <t>CODIFIACION DE LLAVE</t>
  </si>
  <si>
    <t>S2392</t>
  </si>
  <si>
    <t>S2393</t>
  </si>
  <si>
    <t>S2391</t>
  </si>
  <si>
    <t>DESMONTAR Y MONTAR CRISTALES</t>
  </si>
  <si>
    <t>R4172</t>
  </si>
  <si>
    <t>CODIFICACION DE LLAVE</t>
  </si>
  <si>
    <t>P19516</t>
  </si>
  <si>
    <t>TRASLADO QRO - SILARO SUBARU</t>
  </si>
  <si>
    <t>P19517</t>
  </si>
  <si>
    <t>MATERIAL PARA PREVIAS</t>
  </si>
  <si>
    <t>P19518</t>
  </si>
  <si>
    <t>P19519</t>
  </si>
  <si>
    <t>P19515</t>
  </si>
  <si>
    <t>P19514</t>
  </si>
  <si>
    <t>P19523</t>
  </si>
  <si>
    <t>P19522</t>
  </si>
  <si>
    <t>P19521</t>
  </si>
  <si>
    <t>P19520</t>
  </si>
  <si>
    <t>TRASLADO MORELIA CELAYA  LEO</t>
  </si>
  <si>
    <t>TRASLADO MORELIA CELAYA LEO</t>
  </si>
  <si>
    <t>TRASLADO TORREON CELAYA LEO</t>
  </si>
  <si>
    <t>TRASLADO MORELIA CELAYA MARCO</t>
  </si>
  <si>
    <t>TRASKADO MORELIA CELAYA MARCO</t>
  </si>
  <si>
    <t>P19536</t>
  </si>
  <si>
    <t>TRASLADO MEXICO - CELAYA MARCO</t>
  </si>
  <si>
    <t>P19537</t>
  </si>
  <si>
    <t>P19534</t>
  </si>
  <si>
    <t>TRASLADO COLIMA- CELAYA MARCO</t>
  </si>
  <si>
    <t>P19535</t>
  </si>
  <si>
    <t>P19532</t>
  </si>
  <si>
    <t>P19533</t>
  </si>
  <si>
    <t>P19530</t>
  </si>
  <si>
    <t>P19531</t>
  </si>
  <si>
    <t>P19538</t>
  </si>
  <si>
    <t>TRASLADO QRO - CELAYA - LEON - CELAYA MARCO</t>
  </si>
  <si>
    <t>P19539</t>
  </si>
  <si>
    <t>P19547</t>
  </si>
  <si>
    <t>PASTEL DESPEDIDA ARIZBETH LIZARDI</t>
  </si>
  <si>
    <t>R4184</t>
  </si>
  <si>
    <t>BATERIA</t>
  </si>
  <si>
    <t>P19546</t>
  </si>
  <si>
    <t>CONTRA CINTURON</t>
  </si>
  <si>
    <t>P19545</t>
  </si>
  <si>
    <t>GASOLINA</t>
  </si>
  <si>
    <t>R4178</t>
  </si>
  <si>
    <t>P19526</t>
  </si>
  <si>
    <t>P19525</t>
  </si>
  <si>
    <t>CORTESIAS A CLIENTE AGUA Y REFRESCO</t>
  </si>
  <si>
    <t>P19577</t>
  </si>
  <si>
    <t>P19578</t>
  </si>
  <si>
    <t>MATERIAL PARA SISTEMAS</t>
  </si>
  <si>
    <t>P19579</t>
  </si>
  <si>
    <t>P19580</t>
  </si>
  <si>
    <t>GASOLINA GERENCIA GENERAL</t>
  </si>
  <si>
    <t>P19581</t>
  </si>
  <si>
    <t>P19576</t>
  </si>
  <si>
    <t>TAPETES PARA VEH.</t>
  </si>
  <si>
    <t>P19558</t>
  </si>
  <si>
    <t>P19548</t>
  </si>
  <si>
    <t>PAPELERIA</t>
  </si>
  <si>
    <t>P19549</t>
  </si>
  <si>
    <t>CONSUMO GERENCIA GENERAL</t>
  </si>
  <si>
    <t>P19550</t>
  </si>
  <si>
    <t>CERRADURA</t>
  </si>
  <si>
    <t>P19551</t>
  </si>
  <si>
    <t>PINTURA EN AEROSOL</t>
  </si>
  <si>
    <t>P19552</t>
  </si>
  <si>
    <t>DESECHABLES VARIOS</t>
  </si>
  <si>
    <t>P19553</t>
  </si>
  <si>
    <t>LAVADO EN SECO</t>
  </si>
  <si>
    <t>P19554</t>
  </si>
  <si>
    <t>MICA AUTOADHERIBLE</t>
  </si>
  <si>
    <t>P19555</t>
  </si>
  <si>
    <t>MATERIAL REFACCIONES</t>
  </si>
  <si>
    <t>P19556</t>
  </si>
  <si>
    <t>P19557</t>
  </si>
  <si>
    <t>MATERIAL DE MANTENIMIENTO</t>
  </si>
  <si>
    <t>P19542</t>
  </si>
  <si>
    <t>FOLIO CANCELADO</t>
  </si>
  <si>
    <t>P19559</t>
  </si>
  <si>
    <t>P19561</t>
  </si>
  <si>
    <t>PAGO DE SERVICIO AGUA</t>
  </si>
  <si>
    <t>P19560</t>
  </si>
  <si>
    <t>SEÑALAMIENTOS DE RIESGOS</t>
  </si>
  <si>
    <t>P19587</t>
  </si>
  <si>
    <t>MICROONDAS</t>
  </si>
  <si>
    <t>P19588</t>
  </si>
  <si>
    <t>P19586</t>
  </si>
  <si>
    <t>P19568</t>
  </si>
  <si>
    <t>CORTESIA DE CAFÉ CLIENTES</t>
  </si>
  <si>
    <t>P19585</t>
  </si>
  <si>
    <t>P19584</t>
  </si>
  <si>
    <t>CONSUMO DE ALIMENTOS</t>
  </si>
  <si>
    <t>P19583</t>
  </si>
  <si>
    <t>PAGO DE INFRACCION HIACE</t>
  </si>
  <si>
    <t>P19562</t>
  </si>
  <si>
    <t>DOGARAC</t>
  </si>
  <si>
    <t>P19589</t>
  </si>
  <si>
    <t>P19563</t>
  </si>
  <si>
    <t>CASETA</t>
  </si>
  <si>
    <t>P19564</t>
  </si>
  <si>
    <t>P19565</t>
  </si>
  <si>
    <t>P19566</t>
  </si>
  <si>
    <t>P19567</t>
  </si>
  <si>
    <t>P19574</t>
  </si>
  <si>
    <t>SERVICIO DE GRUA (HIACE)</t>
  </si>
  <si>
    <t>P19571</t>
  </si>
  <si>
    <t>P19569</t>
  </si>
  <si>
    <t>P19570</t>
  </si>
  <si>
    <t>P19573</t>
  </si>
  <si>
    <t>IMPRES. A COLOR</t>
  </si>
  <si>
    <t>P19582</t>
  </si>
  <si>
    <t>P19572</t>
  </si>
  <si>
    <t>P19591</t>
  </si>
  <si>
    <t>ESTACIONAMIENTOS MENSAJERO</t>
  </si>
  <si>
    <t>P19590</t>
  </si>
  <si>
    <t>P19575</t>
  </si>
  <si>
    <t>P19598</t>
  </si>
  <si>
    <t>TRASLADO DURANGO - CELAYA LEO</t>
  </si>
  <si>
    <t>P19599</t>
  </si>
  <si>
    <t>P19592</t>
  </si>
  <si>
    <t>TRASLADO TOLUCA - CELAYA LEO</t>
  </si>
  <si>
    <t>P19593</t>
  </si>
  <si>
    <t>P19594</t>
  </si>
  <si>
    <t>TRASLADO XALAPA - CELAYA LEO</t>
  </si>
  <si>
    <t>P19595</t>
  </si>
  <si>
    <t>P19596</t>
  </si>
  <si>
    <t>P19597</t>
  </si>
  <si>
    <t>TRASLADO AEROPUERTO - CELAYA LEO</t>
  </si>
  <si>
    <t>P19601</t>
  </si>
  <si>
    <t>TRASLADO TAMPICO - CELAYA LEO</t>
  </si>
  <si>
    <t>P19602</t>
  </si>
  <si>
    <t>S2480</t>
  </si>
  <si>
    <t>S2238</t>
  </si>
  <si>
    <t>CAMBIO DE BALERO</t>
  </si>
  <si>
    <t>S2521</t>
  </si>
  <si>
    <t>S2406</t>
  </si>
  <si>
    <t>INSTALACION DE PARABRISAS</t>
  </si>
  <si>
    <t>S2469</t>
  </si>
  <si>
    <t>R4199</t>
  </si>
  <si>
    <t>S2415</t>
  </si>
  <si>
    <t>GRUA</t>
  </si>
  <si>
    <t>ERROR</t>
  </si>
  <si>
    <t>SEP</t>
  </si>
  <si>
    <t>P19913</t>
  </si>
  <si>
    <t>P19914</t>
  </si>
  <si>
    <t>P19915</t>
  </si>
  <si>
    <t>P19916</t>
  </si>
  <si>
    <t>P19917</t>
  </si>
  <si>
    <t>P19918</t>
  </si>
  <si>
    <t>P19919</t>
  </si>
  <si>
    <t>P19920</t>
  </si>
  <si>
    <t>P19921</t>
  </si>
  <si>
    <t>P19922</t>
  </si>
  <si>
    <t>P19923</t>
  </si>
  <si>
    <t>P19924</t>
  </si>
  <si>
    <t>P19925</t>
  </si>
  <si>
    <t>P19926</t>
  </si>
  <si>
    <t>P19640</t>
  </si>
  <si>
    <t>HERRAMIENTA PREVIAS</t>
  </si>
  <si>
    <t>P19641</t>
  </si>
  <si>
    <t xml:space="preserve">PAPELERIA ADMON </t>
  </si>
  <si>
    <t>P19642</t>
  </si>
  <si>
    <t>P19643</t>
  </si>
  <si>
    <t>GAS REFRIGERANTE PARA TALLER</t>
  </si>
  <si>
    <t>P19645</t>
  </si>
  <si>
    <t>HERRAMIENTA PARA MANTENIMIENTO</t>
  </si>
  <si>
    <t>P19646</t>
  </si>
  <si>
    <t>HERRAMIENTA PARA TALLER</t>
  </si>
  <si>
    <t>P19647</t>
  </si>
  <si>
    <t xml:space="preserve">HERRAMIENTA PARA TALLER </t>
  </si>
  <si>
    <t>R4216</t>
  </si>
  <si>
    <t>BOVINA DE ENCENDIDO</t>
  </si>
  <si>
    <t>R4217</t>
  </si>
  <si>
    <t>ACEITE TRANS.</t>
  </si>
  <si>
    <t>R4215</t>
  </si>
  <si>
    <t>P19682</t>
  </si>
  <si>
    <t>HERRAMIENTA PARA SERVICIO</t>
  </si>
  <si>
    <t>P19683</t>
  </si>
  <si>
    <t>ARTICULOS DE LIMPIEZA</t>
  </si>
  <si>
    <t>REEMPLAZO PARABRISAS</t>
  </si>
  <si>
    <t>P19684</t>
  </si>
  <si>
    <t>COMIDA MENSAJERO</t>
  </si>
  <si>
    <t>P19685</t>
  </si>
  <si>
    <t>LLAVES Y CHAPA ADMINISTRACION</t>
  </si>
  <si>
    <t>P19686</t>
  </si>
  <si>
    <t>PINTURA AMARILLA</t>
  </si>
  <si>
    <t>P19687</t>
  </si>
  <si>
    <t>HERRAMIENTAS PARA TALLER</t>
  </si>
  <si>
    <t>P19688</t>
  </si>
  <si>
    <t>P19680</t>
  </si>
  <si>
    <t>S2620</t>
  </si>
  <si>
    <t>BALEROS</t>
  </si>
  <si>
    <t>S2437</t>
  </si>
  <si>
    <t>S2452</t>
  </si>
  <si>
    <t>S2435</t>
  </si>
  <si>
    <t>INSTALAICON DE MEDALLON</t>
  </si>
  <si>
    <t>S2434</t>
  </si>
  <si>
    <t>S2433</t>
  </si>
  <si>
    <t>S2451</t>
  </si>
  <si>
    <t>P19649</t>
  </si>
  <si>
    <t>ARTICULOS DE LIMPIEZA PARA AUTOS</t>
  </si>
  <si>
    <t>P19652</t>
  </si>
  <si>
    <t>ARTICULOS DE LIMPIEZA PARA VEHICULOS</t>
  </si>
  <si>
    <t>P19651</t>
  </si>
  <si>
    <t>P19650</t>
  </si>
  <si>
    <t>P19657</t>
  </si>
  <si>
    <t>CHOCOLATE</t>
  </si>
  <si>
    <t>P19658</t>
  </si>
  <si>
    <t>PAQUETERIA</t>
  </si>
  <si>
    <t>P19659</t>
  </si>
  <si>
    <t>ACEITE CHEVRON</t>
  </si>
  <si>
    <t>P19660</t>
  </si>
  <si>
    <t>TORNILLOS</t>
  </si>
  <si>
    <t>P19661</t>
  </si>
  <si>
    <t>CERA, POLISH</t>
  </si>
  <si>
    <t>P19663</t>
  </si>
  <si>
    <t>GASOLINA ING. JUAN SABAS</t>
  </si>
  <si>
    <t>P19664</t>
  </si>
  <si>
    <t>CONSUMO GERENCIA</t>
  </si>
  <si>
    <t>P19665</t>
  </si>
  <si>
    <t>CONSUMO LUDY</t>
  </si>
  <si>
    <t>P19666</t>
  </si>
  <si>
    <t>TRAPO CAMISETA</t>
  </si>
  <si>
    <t>P19667</t>
  </si>
  <si>
    <t>POLISH</t>
  </si>
  <si>
    <t>P19668</t>
  </si>
  <si>
    <t>SELLADOR</t>
  </si>
  <si>
    <t>P19669</t>
  </si>
  <si>
    <t>CHOCOLATE, CAFÉ Y REMOVEDORES</t>
  </si>
  <si>
    <t>P19670</t>
  </si>
  <si>
    <t>P19672</t>
  </si>
  <si>
    <t>P19673</t>
  </si>
  <si>
    <t>ALIMENTOS VISITA TFS</t>
  </si>
  <si>
    <t>P19674</t>
  </si>
  <si>
    <t>PULSADOR</t>
  </si>
  <si>
    <t>R4254</t>
  </si>
  <si>
    <t>R4257</t>
  </si>
  <si>
    <t>R4258</t>
  </si>
  <si>
    <t>R4256</t>
  </si>
  <si>
    <t>R4252</t>
  </si>
  <si>
    <t>P19677</t>
  </si>
  <si>
    <t>P19676</t>
  </si>
  <si>
    <t>P19675</t>
  </si>
  <si>
    <t>P19696</t>
  </si>
  <si>
    <t>CONSTANCIA DE NO INFRACCION PLACA 3305XB</t>
  </si>
  <si>
    <t>P19695</t>
  </si>
  <si>
    <t>CONSTANCIA DE NO INFRACCION PLACA 4704XB</t>
  </si>
  <si>
    <t>P19694</t>
  </si>
  <si>
    <t>CONTANCIA DE NO INFRACCION PLACA 3305XB</t>
  </si>
  <si>
    <t>P19693</t>
  </si>
  <si>
    <t>PASAJE MENSAJERO A QUERETARO</t>
  </si>
  <si>
    <t>P19692</t>
  </si>
  <si>
    <t>CASETA MENSAJERO A QUERETARO</t>
  </si>
  <si>
    <t>P19691</t>
  </si>
  <si>
    <t>P19690</t>
  </si>
  <si>
    <t>FLOTADOR AUTOMATICO KEY</t>
  </si>
  <si>
    <t>P19689</t>
  </si>
  <si>
    <t>P19681</t>
  </si>
  <si>
    <t>CONSUMO JAVIER Y JUAN ARAIZA QUERETARO</t>
  </si>
  <si>
    <t>P19927</t>
  </si>
  <si>
    <t>P19928</t>
  </si>
  <si>
    <t>P19929</t>
  </si>
  <si>
    <t>P19930</t>
  </si>
  <si>
    <t>P19931</t>
  </si>
  <si>
    <t>P19932</t>
  </si>
  <si>
    <t>P19934</t>
  </si>
  <si>
    <t>P19935</t>
  </si>
  <si>
    <t>P19936</t>
  </si>
  <si>
    <t>P19937</t>
  </si>
  <si>
    <t>P19938</t>
  </si>
  <si>
    <t>TRASLADO</t>
  </si>
  <si>
    <t>S2444</t>
  </si>
  <si>
    <t>S2445</t>
  </si>
  <si>
    <t>S2446</t>
  </si>
  <si>
    <t>P19697</t>
  </si>
  <si>
    <t>AGUA Y REFRESCOS</t>
  </si>
  <si>
    <t>P19698</t>
  </si>
  <si>
    <t>JUMAPA</t>
  </si>
  <si>
    <t>P19699</t>
  </si>
  <si>
    <t>ESTACIONAMIENTO</t>
  </si>
  <si>
    <t>P19901</t>
  </si>
  <si>
    <t>VARIOS</t>
  </si>
  <si>
    <t>P19902</t>
  </si>
  <si>
    <t>P19903</t>
  </si>
  <si>
    <t>P19906</t>
  </si>
  <si>
    <t>P19907</t>
  </si>
  <si>
    <t>P19909</t>
  </si>
  <si>
    <t>P19910</t>
  </si>
  <si>
    <t>P19911</t>
  </si>
  <si>
    <t>HERRAMIENTA</t>
  </si>
  <si>
    <t>ART LIMPIEZA TALLER</t>
  </si>
  <si>
    <t>MATERIAL TALLER</t>
  </si>
  <si>
    <t>ENVIO</t>
  </si>
  <si>
    <t>JUMAPA BODEGA</t>
  </si>
  <si>
    <t>CONSTACIA NO INFRACCION 4704XB</t>
  </si>
  <si>
    <t>P19939</t>
  </si>
  <si>
    <t>P19940</t>
  </si>
  <si>
    <t>P19941</t>
  </si>
  <si>
    <t>P19942</t>
  </si>
  <si>
    <t>P19943</t>
  </si>
  <si>
    <t>P19944</t>
  </si>
  <si>
    <t>P19945</t>
  </si>
  <si>
    <t>P19946</t>
  </si>
  <si>
    <t>P19947</t>
  </si>
  <si>
    <t>P19948</t>
  </si>
  <si>
    <t>P19949</t>
  </si>
  <si>
    <t>P19950</t>
  </si>
  <si>
    <t>P19951</t>
  </si>
  <si>
    <t>S2454</t>
  </si>
  <si>
    <t>T.O.T</t>
  </si>
  <si>
    <t>R4237</t>
  </si>
  <si>
    <t>P19966</t>
  </si>
  <si>
    <t>P19967</t>
  </si>
  <si>
    <t>P19968</t>
  </si>
  <si>
    <t>P19969</t>
  </si>
  <si>
    <t>P19971</t>
  </si>
  <si>
    <t>P19972</t>
  </si>
  <si>
    <t>P19973</t>
  </si>
  <si>
    <t>P19974</t>
  </si>
  <si>
    <t>P19975</t>
  </si>
  <si>
    <t>P19977</t>
  </si>
  <si>
    <t>P19978</t>
  </si>
  <si>
    <t>P19979</t>
  </si>
  <si>
    <t>P19980</t>
  </si>
  <si>
    <t>P19981</t>
  </si>
  <si>
    <t xml:space="preserve">GASOLINA </t>
  </si>
  <si>
    <t>PASTEL</t>
  </si>
  <si>
    <t xml:space="preserve"> BOTIQUIN</t>
  </si>
  <si>
    <t>P19982</t>
  </si>
  <si>
    <t>BOLSAS PARA PALOMITAS</t>
  </si>
  <si>
    <t>LLAVE PARA FILTRO</t>
  </si>
  <si>
    <t>FOCO</t>
  </si>
  <si>
    <t>DESARMADORES</t>
  </si>
  <si>
    <t>REVISION Y DIAGNOSTICO DE HIDRO</t>
  </si>
  <si>
    <t>P19983</t>
  </si>
  <si>
    <t>P19984</t>
  </si>
  <si>
    <t>TERRENO</t>
  </si>
  <si>
    <t>P19985</t>
  </si>
  <si>
    <t>PROVISIONAR</t>
  </si>
  <si>
    <t>PARABRISAS INST FALTA DAR DE BAJAVALE</t>
  </si>
  <si>
    <t>RECOLECCION BASURA</t>
  </si>
  <si>
    <t>VASELINA</t>
  </si>
  <si>
    <t>MATERIAL MTTO</t>
  </si>
  <si>
    <t>CANCELAR</t>
  </si>
  <si>
    <t>S2525</t>
  </si>
  <si>
    <t>S2642</t>
  </si>
  <si>
    <t>R4283</t>
  </si>
  <si>
    <t>R4271</t>
  </si>
  <si>
    <t>S2683</t>
  </si>
  <si>
    <t>S2684</t>
  </si>
  <si>
    <t>S2685</t>
  </si>
  <si>
    <t>S2447</t>
  </si>
  <si>
    <t>S2702</t>
  </si>
  <si>
    <t>S2687</t>
  </si>
  <si>
    <t>R4275</t>
  </si>
  <si>
    <t>R4265</t>
  </si>
  <si>
    <t>S2580</t>
  </si>
  <si>
    <t>S2593</t>
  </si>
  <si>
    <t>S2706</t>
  </si>
  <si>
    <t>S2707</t>
  </si>
  <si>
    <t>S2708</t>
  </si>
  <si>
    <t>S2689</t>
  </si>
  <si>
    <t>S2688</t>
  </si>
  <si>
    <t>S2691</t>
  </si>
  <si>
    <t>S2690</t>
  </si>
  <si>
    <t>S2571</t>
  </si>
  <si>
    <t>S2719</t>
  </si>
  <si>
    <t>S2720</t>
  </si>
  <si>
    <t>P19995</t>
  </si>
  <si>
    <t>PRELAVADO</t>
  </si>
  <si>
    <t>P19994</t>
  </si>
  <si>
    <t>P19993</t>
  </si>
  <si>
    <t>P19992</t>
  </si>
  <si>
    <t>MENSAJERIA</t>
  </si>
  <si>
    <t>P19991</t>
  </si>
  <si>
    <t>MATERIAL PARA MANETNIMIENTO</t>
  </si>
  <si>
    <t>P19990</t>
  </si>
  <si>
    <t>P19989</t>
  </si>
  <si>
    <t>MATERIAL PARA TALLER</t>
  </si>
  <si>
    <t>P19988</t>
  </si>
  <si>
    <t>POLISH Y POLVO LIMPIADOR</t>
  </si>
  <si>
    <t>P19987</t>
  </si>
  <si>
    <t>P19986</t>
  </si>
  <si>
    <t>P20317</t>
  </si>
  <si>
    <t>P20310</t>
  </si>
  <si>
    <t>P20311</t>
  </si>
  <si>
    <t>P20312</t>
  </si>
  <si>
    <t>P20313</t>
  </si>
  <si>
    <t>P20314</t>
  </si>
  <si>
    <t>P20315</t>
  </si>
  <si>
    <t>P20316</t>
  </si>
  <si>
    <t>BOMBA PARA AGUA REFACCIONES</t>
  </si>
  <si>
    <t>BOTIQUIN</t>
  </si>
  <si>
    <t xml:space="preserve">CABLE </t>
  </si>
  <si>
    <t>REPARACION LLANTA</t>
  </si>
  <si>
    <t>P19996</t>
  </si>
  <si>
    <t>P19997</t>
  </si>
  <si>
    <t>P19998</t>
  </si>
  <si>
    <t>P19999</t>
  </si>
  <si>
    <t>P20000</t>
  </si>
  <si>
    <t>CORTESIAS</t>
  </si>
  <si>
    <t>MATERIAL DE MTTO</t>
  </si>
  <si>
    <t>P20255</t>
  </si>
  <si>
    <t>P20256</t>
  </si>
  <si>
    <t>P20257</t>
  </si>
  <si>
    <t>P20258</t>
  </si>
  <si>
    <t>P20259</t>
  </si>
  <si>
    <t>APLICACIÓN TOFF</t>
  </si>
  <si>
    <t xml:space="preserve">TRAMITE CERTIFICACION </t>
  </si>
  <si>
    <t>P20293</t>
  </si>
  <si>
    <t>P20294</t>
  </si>
  <si>
    <t>P20295</t>
  </si>
  <si>
    <t>P20296</t>
  </si>
  <si>
    <t>P20297</t>
  </si>
  <si>
    <t>P20298</t>
  </si>
  <si>
    <t>P20299</t>
  </si>
  <si>
    <t>P20300</t>
  </si>
  <si>
    <t>P20301</t>
  </si>
  <si>
    <t>P20302</t>
  </si>
  <si>
    <t>P20304</t>
  </si>
  <si>
    <t>P20305</t>
  </si>
  <si>
    <t>P20306</t>
  </si>
  <si>
    <t>P20307</t>
  </si>
  <si>
    <t>P20308</t>
  </si>
  <si>
    <t>P20309</t>
  </si>
  <si>
    <t>P20321</t>
  </si>
  <si>
    <t>P20322</t>
  </si>
  <si>
    <t>P20323</t>
  </si>
  <si>
    <t>P20324</t>
  </si>
  <si>
    <t>P20325</t>
  </si>
  <si>
    <t>P20331</t>
  </si>
  <si>
    <t>P20332</t>
  </si>
  <si>
    <t>P20333</t>
  </si>
  <si>
    <t>P20334</t>
  </si>
  <si>
    <t>P20320</t>
  </si>
  <si>
    <t>CAFÉ</t>
  </si>
  <si>
    <t>RECOLECCION DE BASURA</t>
  </si>
  <si>
    <t>P20260</t>
  </si>
  <si>
    <t>P20261</t>
  </si>
  <si>
    <t>P20262</t>
  </si>
  <si>
    <t>P20263</t>
  </si>
  <si>
    <t>P20264</t>
  </si>
  <si>
    <t>P20265</t>
  </si>
  <si>
    <t>P20266</t>
  </si>
  <si>
    <t>P20267</t>
  </si>
  <si>
    <t>P20268</t>
  </si>
  <si>
    <t>PEGAMENTO</t>
  </si>
  <si>
    <t>REPARACION PORTON BODEGA</t>
  </si>
  <si>
    <t>CABLE Y CANDADO</t>
  </si>
  <si>
    <t>HERRAMIENTA SERVICIO</t>
  </si>
  <si>
    <t>P20269</t>
  </si>
  <si>
    <t>CONSUMO</t>
  </si>
  <si>
    <t>S2622</t>
  </si>
  <si>
    <t>R4322</t>
  </si>
  <si>
    <t>P20351</t>
  </si>
  <si>
    <t>P20350</t>
  </si>
  <si>
    <t>P20281</t>
  </si>
  <si>
    <t>P20282</t>
  </si>
  <si>
    <t>P20283</t>
  </si>
  <si>
    <t>P20284</t>
  </si>
  <si>
    <t>P20285</t>
  </si>
  <si>
    <t>P20287</t>
  </si>
  <si>
    <t>P20288</t>
  </si>
  <si>
    <t>P20289</t>
  </si>
  <si>
    <t>P20290</t>
  </si>
  <si>
    <t>P20291</t>
  </si>
  <si>
    <t>REDPACK</t>
  </si>
  <si>
    <t>REFRESCO CORTESIA</t>
  </si>
  <si>
    <t xml:space="preserve">CAFÉ </t>
  </si>
  <si>
    <t>TRAMITE PLACAS</t>
  </si>
  <si>
    <t>P20292</t>
  </si>
  <si>
    <t>CERRAJERIAS</t>
  </si>
  <si>
    <t>TALACHAS</t>
  </si>
  <si>
    <t>P20335</t>
  </si>
  <si>
    <t>P20338</t>
  </si>
  <si>
    <t>CRISTAL ESPEJO</t>
  </si>
  <si>
    <t>P20344</t>
  </si>
  <si>
    <t>REPARACION</t>
  </si>
  <si>
    <t>P20345</t>
  </si>
  <si>
    <t>P20346</t>
  </si>
  <si>
    <t>P20347</t>
  </si>
  <si>
    <t>P20348</t>
  </si>
  <si>
    <t>P20349</t>
  </si>
  <si>
    <t>TAMBO</t>
  </si>
  <si>
    <t>P20353</t>
  </si>
  <si>
    <t>P20354</t>
  </si>
  <si>
    <t>P20355</t>
  </si>
  <si>
    <t>P20356</t>
  </si>
  <si>
    <t>P20357</t>
  </si>
  <si>
    <t>P20358</t>
  </si>
  <si>
    <t>P20359</t>
  </si>
  <si>
    <t>P20360</t>
  </si>
  <si>
    <t>P20361</t>
  </si>
  <si>
    <t>P20362</t>
  </si>
  <si>
    <t>S2774</t>
  </si>
  <si>
    <t>S2732</t>
  </si>
  <si>
    <t>S2773</t>
  </si>
  <si>
    <t>S2549</t>
  </si>
  <si>
    <t>R4335</t>
  </si>
  <si>
    <t>S2776</t>
  </si>
  <si>
    <t>S2777</t>
  </si>
  <si>
    <t>R4336</t>
  </si>
  <si>
    <t>DEPOSITO</t>
  </si>
  <si>
    <t>DIFERENCIA CHEQUE $20,000</t>
  </si>
  <si>
    <t>S2796</t>
  </si>
  <si>
    <t>REPARACION HIDRO</t>
  </si>
  <si>
    <t>Efectivo</t>
  </si>
  <si>
    <t>Diferencia</t>
  </si>
  <si>
    <t>P20286</t>
  </si>
  <si>
    <t>DESECHABLES</t>
  </si>
  <si>
    <t>P20370</t>
  </si>
  <si>
    <t>P20371</t>
  </si>
  <si>
    <t>P20372</t>
  </si>
  <si>
    <t>S2792</t>
  </si>
  <si>
    <t>S2801</t>
  </si>
  <si>
    <t>P20386</t>
  </si>
  <si>
    <t>P20387</t>
  </si>
  <si>
    <t>P20364</t>
  </si>
  <si>
    <t>P20384</t>
  </si>
  <si>
    <t>P20385</t>
  </si>
  <si>
    <t>P20382</t>
  </si>
  <si>
    <t>P20383</t>
  </si>
  <si>
    <t>P20380</t>
  </si>
  <si>
    <t>P20381</t>
  </si>
  <si>
    <t>P20379</t>
  </si>
  <si>
    <t>P20377</t>
  </si>
  <si>
    <t>P20378</t>
  </si>
  <si>
    <t>P20376</t>
  </si>
  <si>
    <t>P20388</t>
  </si>
  <si>
    <t>P20389</t>
  </si>
  <si>
    <t>PAN DE MUERTO</t>
  </si>
  <si>
    <t>P20390</t>
  </si>
  <si>
    <t>P20391</t>
  </si>
  <si>
    <t>P20392</t>
  </si>
  <si>
    <t>INFRACCION</t>
  </si>
  <si>
    <t>S2479</t>
  </si>
  <si>
    <t>DURAN MEJIA ARMANDO</t>
  </si>
  <si>
    <t>R4228</t>
  </si>
  <si>
    <t>S2520</t>
  </si>
  <si>
    <t>LLANTAS VEGA BOULEVARD SA DE C</t>
  </si>
  <si>
    <t>VALES SE COMPRUEBAN EN NOVIEMBRE</t>
  </si>
  <si>
    <t>S2738</t>
  </si>
  <si>
    <t>S2751</t>
  </si>
  <si>
    <t>S2752</t>
  </si>
  <si>
    <t>S2750</t>
  </si>
  <si>
    <t>P20410</t>
  </si>
  <si>
    <t>VIATICOS</t>
  </si>
  <si>
    <t>VALE OCT</t>
  </si>
  <si>
    <t>P20407</t>
  </si>
  <si>
    <t>EVENTO VECTIO</t>
  </si>
  <si>
    <t>S2841</t>
  </si>
  <si>
    <t>P20396</t>
  </si>
  <si>
    <t>P20397</t>
  </si>
  <si>
    <t>P20398</t>
  </si>
  <si>
    <t>P20401</t>
  </si>
  <si>
    <t>P20402</t>
  </si>
  <si>
    <t>P20406</t>
  </si>
  <si>
    <t>P20408</t>
  </si>
  <si>
    <t>P20409</t>
  </si>
  <si>
    <t>P20411</t>
  </si>
  <si>
    <t>P20412</t>
  </si>
  <si>
    <t>P20413</t>
  </si>
  <si>
    <t>P20414</t>
  </si>
  <si>
    <t>P20415</t>
  </si>
  <si>
    <t>P20416</t>
  </si>
  <si>
    <t>MATERIAL LIMPIEZA</t>
  </si>
  <si>
    <t>PINTURA</t>
  </si>
  <si>
    <t>MATERIAL PREVIAS</t>
  </si>
  <si>
    <t>P20417</t>
  </si>
  <si>
    <t>MATERIAL MANTENIMIENTO</t>
  </si>
  <si>
    <t>P20418</t>
  </si>
  <si>
    <t>P20419</t>
  </si>
  <si>
    <t>P20420</t>
  </si>
  <si>
    <t>PINTURA ESTACIONAMIENTO</t>
  </si>
  <si>
    <t>P20421</t>
  </si>
  <si>
    <t>P20422</t>
  </si>
  <si>
    <t>CORTESIAS CLIENTES</t>
  </si>
  <si>
    <t>OCTUBRE 2017</t>
  </si>
  <si>
    <t>VALES PENDIENTES COMPROBAR</t>
  </si>
  <si>
    <t>NOVIEMBRE 2017</t>
  </si>
  <si>
    <t>MES</t>
  </si>
  <si>
    <t>P20431</t>
  </si>
  <si>
    <t>P20432</t>
  </si>
  <si>
    <t>P20433</t>
  </si>
  <si>
    <t>P20434</t>
  </si>
  <si>
    <t>P20435</t>
  </si>
  <si>
    <t>P20436</t>
  </si>
  <si>
    <t>DECORACION DIA DE MUERTOS AGENCIA</t>
  </si>
  <si>
    <t>P20424</t>
  </si>
  <si>
    <t>P20425</t>
  </si>
  <si>
    <t>P20427</t>
  </si>
  <si>
    <t>MATERIAL SISTEMAS</t>
  </si>
  <si>
    <t>P20428</t>
  </si>
  <si>
    <t>P20423</t>
  </si>
  <si>
    <t>P20426</t>
  </si>
  <si>
    <t>RECOLECCION</t>
  </si>
  <si>
    <t>P20429</t>
  </si>
  <si>
    <t>P20430</t>
  </si>
  <si>
    <t>P20437</t>
  </si>
  <si>
    <t>P20438</t>
  </si>
  <si>
    <t>DUPLICADO</t>
  </si>
  <si>
    <t>PENDIENTE</t>
  </si>
  <si>
    <t>R4360</t>
  </si>
  <si>
    <t>R4361</t>
  </si>
  <si>
    <t>VALES TRASLADO</t>
  </si>
  <si>
    <t>P20447</t>
  </si>
  <si>
    <t>P20448</t>
  </si>
  <si>
    <t>P20449</t>
  </si>
  <si>
    <t>P20450</t>
  </si>
  <si>
    <t>P20451</t>
  </si>
  <si>
    <t>P20452</t>
  </si>
  <si>
    <t>P20453</t>
  </si>
  <si>
    <t>FINIQUITO TFS</t>
  </si>
  <si>
    <t>P20458</t>
  </si>
  <si>
    <t>P20459</t>
  </si>
  <si>
    <t>P20460</t>
  </si>
  <si>
    <t>P20461</t>
  </si>
  <si>
    <t>P20462</t>
  </si>
  <si>
    <t>AGUA</t>
  </si>
  <si>
    <t>P20444</t>
  </si>
  <si>
    <t>COMIDA AUDITORIA REFACCIONES</t>
  </si>
  <si>
    <t>P20445</t>
  </si>
  <si>
    <t>P20446</t>
  </si>
  <si>
    <t>GASOLINA AUDITORA</t>
  </si>
  <si>
    <t>P20463</t>
  </si>
  <si>
    <t>P20464</t>
  </si>
  <si>
    <t>R4397</t>
  </si>
  <si>
    <t xml:space="preserve">CERRAJERIA </t>
  </si>
  <si>
    <t>S2916</t>
  </si>
  <si>
    <t>S2917</t>
  </si>
  <si>
    <t>S2772</t>
  </si>
  <si>
    <t>S2753</t>
  </si>
  <si>
    <t>S2765</t>
  </si>
  <si>
    <t>R4375</t>
  </si>
  <si>
    <t>S2848</t>
  </si>
  <si>
    <t>P20454</t>
  </si>
  <si>
    <t>P20455</t>
  </si>
  <si>
    <t>P20456</t>
  </si>
  <si>
    <t>P20457</t>
  </si>
  <si>
    <t>S2866</t>
  </si>
  <si>
    <t>2do DE ENVIO</t>
  </si>
  <si>
    <t xml:space="preserve">1er ENVIO </t>
  </si>
  <si>
    <t>3er ENVIO</t>
  </si>
  <si>
    <t>EL SALDO DE TRASLADO SE PASA A MES DE NOVIEMBRE</t>
  </si>
  <si>
    <t>ADORNOS NAIDEÑOS SIN COMPROBANTES</t>
  </si>
  <si>
    <t>MARIO PRESTAMO</t>
  </si>
  <si>
    <t>ERIKA NO TIENE FACTURA</t>
  </si>
  <si>
    <t>REDPACK SALDO PENDIENTE DE FACTURAR</t>
  </si>
  <si>
    <t>VALE JOSE GALLEGOS</t>
  </si>
  <si>
    <t>VALE ALEJANDRO GUERRA</t>
  </si>
  <si>
    <t>EFECTIVO</t>
  </si>
  <si>
    <t>DEPOSITO 2017</t>
  </si>
  <si>
    <t>P20500</t>
  </si>
  <si>
    <t>TRASLADO MONTERREY - CELAYA LEO</t>
  </si>
  <si>
    <t>P20501</t>
  </si>
  <si>
    <t>P20532</t>
  </si>
  <si>
    <t>TRASLADO REYNOSA - CELAYA LEO</t>
  </si>
  <si>
    <t>P20533</t>
  </si>
  <si>
    <t>P20506</t>
  </si>
  <si>
    <t>P20507</t>
  </si>
  <si>
    <t>P20504</t>
  </si>
  <si>
    <t>TRASLADO QUERETARO - CELAYA LEO</t>
  </si>
  <si>
    <t>P20505</t>
  </si>
  <si>
    <t>TRASLADO CELAYA - QUERETARO LEO</t>
  </si>
  <si>
    <t>P20514</t>
  </si>
  <si>
    <t>TRASLADO PACHUCA - CELAYA LEO</t>
  </si>
  <si>
    <t>P20515</t>
  </si>
  <si>
    <t>P20502</t>
  </si>
  <si>
    <t>TRASLADO DURANGO - CELAYA MARCO</t>
  </si>
  <si>
    <t>P20503</t>
  </si>
  <si>
    <t>P20530</t>
  </si>
  <si>
    <t>P20531</t>
  </si>
  <si>
    <t>P20508</t>
  </si>
  <si>
    <t>P20509</t>
  </si>
  <si>
    <t>P20512</t>
  </si>
  <si>
    <t>TRASLADO PUEBLA - CELAYA MARCO</t>
  </si>
  <si>
    <t>P20513</t>
  </si>
  <si>
    <t>P20511</t>
  </si>
  <si>
    <t>TRASLADO CAMPECHE - CELAYA MARCO</t>
  </si>
  <si>
    <t>P20510</t>
  </si>
  <si>
    <t>P20466</t>
  </si>
  <si>
    <t>Cheque $30,000</t>
  </si>
  <si>
    <t>S2880</t>
  </si>
  <si>
    <t xml:space="preserve">ALINEACION Y BALANCEO </t>
  </si>
  <si>
    <t>R4420</t>
  </si>
  <si>
    <t>S2958</t>
  </si>
  <si>
    <t>S2931</t>
  </si>
  <si>
    <t>REEMPLAZO DE CRISTAL</t>
  </si>
  <si>
    <t>S2936</t>
  </si>
  <si>
    <t>S2948</t>
  </si>
  <si>
    <t>S2935</t>
  </si>
  <si>
    <t>S2934</t>
  </si>
  <si>
    <t>S2854</t>
  </si>
  <si>
    <t>S2872</t>
  </si>
  <si>
    <t>S2949</t>
  </si>
  <si>
    <t>S2953</t>
  </si>
  <si>
    <t>S2950</t>
  </si>
  <si>
    <t>S2769</t>
  </si>
  <si>
    <t>S2956</t>
  </si>
  <si>
    <t>MONTA Y DESMONTA DE MEDALLON</t>
  </si>
  <si>
    <t>R4409</t>
  </si>
  <si>
    <t>KIT DE AFINACION</t>
  </si>
  <si>
    <t>R4410</t>
  </si>
  <si>
    <t>FILTRO DE ACEITE</t>
  </si>
  <si>
    <t>P20564</t>
  </si>
  <si>
    <t>DESECHABLE</t>
  </si>
  <si>
    <t>P20565</t>
  </si>
  <si>
    <t>P20566</t>
  </si>
  <si>
    <t>P20567</t>
  </si>
  <si>
    <t>HOJAS DE PAPEL</t>
  </si>
  <si>
    <t>P20568</t>
  </si>
  <si>
    <t>P20569</t>
  </si>
  <si>
    <t>P20570</t>
  </si>
  <si>
    <t>HOJAS AZULES</t>
  </si>
  <si>
    <t>P20571</t>
  </si>
  <si>
    <t>VALVULA</t>
  </si>
  <si>
    <t>P20572</t>
  </si>
  <si>
    <t>P20573</t>
  </si>
  <si>
    <t>FOLDERS</t>
  </si>
  <si>
    <t>P20574</t>
  </si>
  <si>
    <t>FOLDER COLGANTE</t>
  </si>
  <si>
    <t>P20575</t>
  </si>
  <si>
    <t>HOJAS CTA</t>
  </si>
  <si>
    <t>P20576</t>
  </si>
  <si>
    <t>BATERIAS AA</t>
  </si>
  <si>
    <t>P20577</t>
  </si>
  <si>
    <t>P20578</t>
  </si>
  <si>
    <t>ESTACIONAMIENTOS Y DECORAGION AGENCIA</t>
  </si>
  <si>
    <t>P20579</t>
  </si>
  <si>
    <t>P20492</t>
  </si>
  <si>
    <t>TRASLADO LEO CHIHUAHUA</t>
  </si>
  <si>
    <t>P20493</t>
  </si>
  <si>
    <t>P20490</t>
  </si>
  <si>
    <t>TRASLADO MARCO VERACRUZ</t>
  </si>
  <si>
    <t>P20491</t>
  </si>
  <si>
    <t>P20488</t>
  </si>
  <si>
    <t>TRASLADO MARCO TAMPICO</t>
  </si>
  <si>
    <t>P20489</t>
  </si>
  <si>
    <t>P20487</t>
  </si>
  <si>
    <t>TRASLADO MARCO MEXICO</t>
  </si>
  <si>
    <t>P20529</t>
  </si>
  <si>
    <t>P20556</t>
  </si>
  <si>
    <t>P20555</t>
  </si>
  <si>
    <t>P20534</t>
  </si>
  <si>
    <t>P20528</t>
  </si>
  <si>
    <t>P20553</t>
  </si>
  <si>
    <t>CABLE DE MANDO</t>
  </si>
  <si>
    <t>P20552</t>
  </si>
  <si>
    <t>P20551</t>
  </si>
  <si>
    <t>MAQUINA DE CAFÉ</t>
  </si>
  <si>
    <t>P20550</t>
  </si>
  <si>
    <t>P20535</t>
  </si>
  <si>
    <t>P20527</t>
  </si>
  <si>
    <t>ANTENA PARA SAL DE ESPERA</t>
  </si>
  <si>
    <t>P20468</t>
  </si>
  <si>
    <t>PASAJE MENSAJERO QRO -CELAYA</t>
  </si>
  <si>
    <t>P20467</t>
  </si>
  <si>
    <t>P20465</t>
  </si>
  <si>
    <t>P20517</t>
  </si>
  <si>
    <t>REFRESCOS PARA VISITA TOYOTA</t>
  </si>
  <si>
    <t>P20518</t>
  </si>
  <si>
    <t>P20519</t>
  </si>
  <si>
    <t>CUCHARAS PLASTICO</t>
  </si>
  <si>
    <t>P20520</t>
  </si>
  <si>
    <t>HOJAS BLANCAS</t>
  </si>
  <si>
    <t>P20521</t>
  </si>
  <si>
    <t>TRAMPO PARA TALLER</t>
  </si>
  <si>
    <t>P20522</t>
  </si>
  <si>
    <t>P20536</t>
  </si>
  <si>
    <t>TERRENO APASEO NOVIEMBRE</t>
  </si>
  <si>
    <t>P20538</t>
  </si>
  <si>
    <t>P20537</t>
  </si>
  <si>
    <t>CAUTIN PARA MANTENIMIENTO</t>
  </si>
  <si>
    <t>P20539</t>
  </si>
  <si>
    <t>TOLDO PARA VENTAS</t>
  </si>
  <si>
    <t>P20540</t>
  </si>
  <si>
    <t>TRAMITE DE PLACAS</t>
  </si>
  <si>
    <t>P20554</t>
  </si>
  <si>
    <t>P20541</t>
  </si>
  <si>
    <t>ALTA DE PLACAS</t>
  </si>
  <si>
    <t>P20524</t>
  </si>
  <si>
    <t>P20525</t>
  </si>
  <si>
    <t>P20526</t>
  </si>
  <si>
    <t>P20523</t>
  </si>
  <si>
    <t>PENDIENTE NOVIEMBRE 2017</t>
  </si>
  <si>
    <t>Misa Virgen</t>
  </si>
  <si>
    <t>Cheque $5,000</t>
  </si>
  <si>
    <t>RENTA DE MESAS Y SILLAS</t>
  </si>
  <si>
    <t xml:space="preserve">ARREGLO FLORAL </t>
  </si>
  <si>
    <t>SACERDOTE</t>
  </si>
  <si>
    <t xml:space="preserve">REFRESCOS </t>
  </si>
  <si>
    <t>PERIFERICA DICIEMBRE 2017</t>
  </si>
  <si>
    <t>S3031</t>
  </si>
  <si>
    <t>S4639</t>
  </si>
  <si>
    <t>S4674</t>
  </si>
  <si>
    <t>S4637</t>
  </si>
  <si>
    <t>S4638</t>
  </si>
  <si>
    <t>S4675</t>
  </si>
  <si>
    <t>R4467</t>
  </si>
  <si>
    <t>S3065</t>
  </si>
  <si>
    <t>S3054</t>
  </si>
  <si>
    <t>S3061</t>
  </si>
  <si>
    <t>S2986</t>
  </si>
  <si>
    <t>S3049</t>
  </si>
  <si>
    <t>S2943</t>
  </si>
  <si>
    <t>S2941</t>
  </si>
  <si>
    <t>S4680</t>
  </si>
  <si>
    <t>S4679</t>
  </si>
  <si>
    <t>S4678</t>
  </si>
  <si>
    <t>S4677</t>
  </si>
  <si>
    <t>S2951</t>
  </si>
  <si>
    <t>P20600</t>
  </si>
  <si>
    <t>PAGO DE DEDUCIBLE COROLLA</t>
  </si>
  <si>
    <t>P20599</t>
  </si>
  <si>
    <t>P20598</t>
  </si>
  <si>
    <t>PAGO DE RECOLECCION DE RESIDUOS</t>
  </si>
  <si>
    <t>P20597</t>
  </si>
  <si>
    <t>P20596</t>
  </si>
  <si>
    <t>CASETAS MESAJERO QUERETARO - CELAYA</t>
  </si>
  <si>
    <t>P20595</t>
  </si>
  <si>
    <t>COMIDA MENSAJERO (QUERETARO)</t>
  </si>
  <si>
    <t>P20594</t>
  </si>
  <si>
    <t>IMPRESIÓN DE INVITACIONES CENA NAVIDEÑA</t>
  </si>
  <si>
    <t>P20593</t>
  </si>
  <si>
    <t>P20592</t>
  </si>
  <si>
    <t>S4503</t>
  </si>
  <si>
    <t>P20640</t>
  </si>
  <si>
    <t>SOP INCLINABLE</t>
  </si>
  <si>
    <t>P20639</t>
  </si>
  <si>
    <t>CONSUMO CAFÉ</t>
  </si>
  <si>
    <t>P20626</t>
  </si>
  <si>
    <t>LAMPARA DETECTORA DE BILLETES</t>
  </si>
  <si>
    <t>P20627</t>
  </si>
  <si>
    <t>P20625</t>
  </si>
  <si>
    <t>P20624</t>
  </si>
  <si>
    <t>P20623</t>
  </si>
  <si>
    <t>P20622</t>
  </si>
  <si>
    <t>MATERIAL PARA ATENCION A CLIENTES</t>
  </si>
  <si>
    <t>P20621</t>
  </si>
  <si>
    <t>P20620</t>
  </si>
  <si>
    <t>P20619</t>
  </si>
  <si>
    <t>P20618</t>
  </si>
  <si>
    <t>P20617</t>
  </si>
  <si>
    <t>P20616</t>
  </si>
  <si>
    <t>P20615</t>
  </si>
  <si>
    <t>MATERIAL PARA MANTNEIMIENTO</t>
  </si>
  <si>
    <t>P20614</t>
  </si>
  <si>
    <t>P20638</t>
  </si>
  <si>
    <t>MEDICAMENTO</t>
  </si>
  <si>
    <t>P20637</t>
  </si>
  <si>
    <t>P20636</t>
  </si>
  <si>
    <t>P20634</t>
  </si>
  <si>
    <t>P20632</t>
  </si>
  <si>
    <t>P20629</t>
  </si>
  <si>
    <t>PAGO DE DEDUCIBLE CRISTAL COROLLA</t>
  </si>
  <si>
    <t>P20591</t>
  </si>
  <si>
    <t>TRAPO CAMISETA PRELAVADO</t>
  </si>
  <si>
    <t>P20612</t>
  </si>
  <si>
    <t>IMPRES. COLOR / SOBRES TRASPARENTES</t>
  </si>
  <si>
    <t>P20613</t>
  </si>
  <si>
    <t>P20611</t>
  </si>
  <si>
    <t>GASTOS VARIOS ADMON.</t>
  </si>
  <si>
    <t>P20610</t>
  </si>
  <si>
    <t>ESTACIONAMIENTO MENSAJERO</t>
  </si>
  <si>
    <t>P20633</t>
  </si>
  <si>
    <t>NESCAFE</t>
  </si>
  <si>
    <t>P20635</t>
  </si>
  <si>
    <t>P20631</t>
  </si>
  <si>
    <t>TRANSFERENCIA  $40,000</t>
  </si>
  <si>
    <t>DICIEMBRE</t>
  </si>
  <si>
    <t>Cheque $23,000</t>
  </si>
  <si>
    <t>CHEQUE  $25,000 DECORACION</t>
  </si>
  <si>
    <t>DICIEMBRE COMPLEMENTO</t>
  </si>
  <si>
    <t>P20542</t>
  </si>
  <si>
    <t>TRASLADO TUNDRA- DF</t>
  </si>
  <si>
    <t>P20543</t>
  </si>
  <si>
    <t>P20547</t>
  </si>
  <si>
    <t>P20546</t>
  </si>
  <si>
    <t>TRASLADO YARIS- DF</t>
  </si>
  <si>
    <t>P20549</t>
  </si>
  <si>
    <t>P20548</t>
  </si>
  <si>
    <t>TRASLADO DE HIGHLANDER - DF</t>
  </si>
  <si>
    <t>P20544</t>
  </si>
  <si>
    <t>P20545</t>
  </si>
  <si>
    <t>TRASLADO HIACE VERACRUZ</t>
  </si>
  <si>
    <t>A1395</t>
  </si>
  <si>
    <t>A155</t>
  </si>
  <si>
    <t>A1418</t>
  </si>
  <si>
    <t>A1417</t>
  </si>
  <si>
    <t>A1404</t>
  </si>
  <si>
    <t>A1405</t>
  </si>
  <si>
    <t>A1419</t>
  </si>
  <si>
    <t>A1392</t>
  </si>
  <si>
    <t>A1391</t>
  </si>
  <si>
    <t>A1394</t>
  </si>
  <si>
    <t>A1393</t>
  </si>
  <si>
    <t xml:space="preserve">Factura </t>
  </si>
  <si>
    <t>misa</t>
  </si>
  <si>
    <t>S3133</t>
  </si>
  <si>
    <t>S3132</t>
  </si>
  <si>
    <t>S2959</t>
  </si>
  <si>
    <t>P20655</t>
  </si>
  <si>
    <t>P20654</t>
  </si>
  <si>
    <t>CONSUMO MEXICO</t>
  </si>
  <si>
    <t>P20653</t>
  </si>
  <si>
    <t>P20652</t>
  </si>
  <si>
    <t>P20651</t>
  </si>
  <si>
    <t>P20650</t>
  </si>
  <si>
    <t>P20649</t>
  </si>
  <si>
    <t>GALLETAS CORTESIAS</t>
  </si>
  <si>
    <t>P20648</t>
  </si>
  <si>
    <t>VIATICOS MEXICO</t>
  </si>
  <si>
    <t>P20647</t>
  </si>
  <si>
    <t>OBSEQUIOS VISITA TOYOTA</t>
  </si>
  <si>
    <t>P20646</t>
  </si>
  <si>
    <t>GUIA DE ENVIO 2</t>
  </si>
  <si>
    <t>P20644</t>
  </si>
  <si>
    <t>BATERIA LITIO</t>
  </si>
  <si>
    <t>P20675</t>
  </si>
  <si>
    <t>P20676</t>
  </si>
  <si>
    <t>TRASLADO HILUX VALLEJO</t>
  </si>
  <si>
    <t>TRASLADO DURANGO MARCO</t>
  </si>
  <si>
    <t>P20669</t>
  </si>
  <si>
    <t>P20670</t>
  </si>
  <si>
    <t>TRASLADO MEX MARCO</t>
  </si>
  <si>
    <t>P20692</t>
  </si>
  <si>
    <t>P20693</t>
  </si>
  <si>
    <t>P20690</t>
  </si>
  <si>
    <t>TRASLADO CELAYA - TOLUCA MARCO</t>
  </si>
  <si>
    <t>P20691</t>
  </si>
  <si>
    <t>P20688</t>
  </si>
  <si>
    <t>TRASLADO AGASCALIENTES CELAYA MARCO</t>
  </si>
  <si>
    <t>P20689</t>
  </si>
  <si>
    <t>P20686</t>
  </si>
  <si>
    <t>TRASLADO CELAYA - PUERTO VALLARTA MARCO</t>
  </si>
  <si>
    <t>P20687</t>
  </si>
  <si>
    <t>P20628</t>
  </si>
  <si>
    <t>TRASLADO DF - CELAYA MARCO</t>
  </si>
  <si>
    <t>P20694</t>
  </si>
  <si>
    <t>P20695</t>
  </si>
  <si>
    <t>P20696</t>
  </si>
  <si>
    <t>P20697</t>
  </si>
  <si>
    <t>MARCO DIPLOMA</t>
  </si>
  <si>
    <t>P20790</t>
  </si>
  <si>
    <t>P20791</t>
  </si>
  <si>
    <t>P20792</t>
  </si>
  <si>
    <t>COMIDA LUDY</t>
  </si>
  <si>
    <t>P20793</t>
  </si>
  <si>
    <t>P20794</t>
  </si>
  <si>
    <t>P20795</t>
  </si>
  <si>
    <t>P20796</t>
  </si>
  <si>
    <t>FUMIGACION</t>
  </si>
  <si>
    <t>FACTURA ARREGLOS</t>
  </si>
  <si>
    <t>ESFERA NAVIDEÑA</t>
  </si>
  <si>
    <t>DECORACION SANTA</t>
  </si>
  <si>
    <t>LISTON NAVIDEÑO</t>
  </si>
  <si>
    <t>EXTENSION Y MULTICONTACTOS</t>
  </si>
  <si>
    <t>TULL NAVIDEÑO</t>
  </si>
  <si>
    <t>SERIES DE LUCES</t>
  </si>
  <si>
    <t>P20798</t>
  </si>
  <si>
    <t>MATERIAL ELECTRICO</t>
  </si>
  <si>
    <t>P20799</t>
  </si>
  <si>
    <t>P20800</t>
  </si>
  <si>
    <t>ENVIO DOCTOS</t>
  </si>
  <si>
    <t>P20801</t>
  </si>
  <si>
    <t>P20802</t>
  </si>
  <si>
    <t>P20803</t>
  </si>
  <si>
    <t>MTTO BOMBA</t>
  </si>
  <si>
    <t>P20804</t>
  </si>
  <si>
    <t>INSTALACION ARRANCADOR</t>
  </si>
  <si>
    <t>P20805</t>
  </si>
  <si>
    <t>PASTEL CUMPLEAÑOS JUAN ARAIZA</t>
  </si>
  <si>
    <t>P20806</t>
  </si>
  <si>
    <t>MATERIAL</t>
  </si>
  <si>
    <t>P20807</t>
  </si>
  <si>
    <t>CINTAS</t>
  </si>
  <si>
    <t>P20808</t>
  </si>
  <si>
    <t>P20809</t>
  </si>
  <si>
    <t>P20811</t>
  </si>
  <si>
    <t xml:space="preserve">CASETA </t>
  </si>
  <si>
    <t>P20812</t>
  </si>
  <si>
    <t>P20813</t>
  </si>
  <si>
    <t>P20814</t>
  </si>
  <si>
    <t>P20815</t>
  </si>
  <si>
    <t>P20816</t>
  </si>
  <si>
    <t>RIFA FIN DE AÑO</t>
  </si>
  <si>
    <t>ENAIM $20,000</t>
  </si>
  <si>
    <t>PEND NOV</t>
  </si>
  <si>
    <t>P20817</t>
  </si>
  <si>
    <t>P20818</t>
  </si>
  <si>
    <t>P20819</t>
  </si>
  <si>
    <t>P20820</t>
  </si>
  <si>
    <t>P20821</t>
  </si>
  <si>
    <t>P20822</t>
  </si>
  <si>
    <t>P20823</t>
  </si>
  <si>
    <t>P20824</t>
  </si>
  <si>
    <t>P20825</t>
  </si>
  <si>
    <t>P20826</t>
  </si>
  <si>
    <t>P20827</t>
  </si>
  <si>
    <t>P20828</t>
  </si>
  <si>
    <t>P20829</t>
  </si>
  <si>
    <t>P20830</t>
  </si>
  <si>
    <t>TRASLADO HIACE PACHUCA MARCO</t>
  </si>
  <si>
    <t>TRASLADO HIACE MEXICO MARCO</t>
  </si>
  <si>
    <t>TRASLADO HIACE MTY MARCO</t>
  </si>
  <si>
    <t>TRASLADO HILUX VILLAHERMOSA</t>
  </si>
  <si>
    <t>TRASLADO SIENNA CAMPECHE LEO</t>
  </si>
  <si>
    <t>TRASLADO MTY HILUX MARCO</t>
  </si>
  <si>
    <t>TRASLADO DE YARIS MEXICO MARCO</t>
  </si>
  <si>
    <t>P20831</t>
  </si>
  <si>
    <t>P20832</t>
  </si>
  <si>
    <t>P20833</t>
  </si>
  <si>
    <t>P20834</t>
  </si>
  <si>
    <t>P20835</t>
  </si>
  <si>
    <t>P20836</t>
  </si>
  <si>
    <t>P20837</t>
  </si>
  <si>
    <t>P20838</t>
  </si>
  <si>
    <t>TRASLADO HIGHLANDER MEXICO MARCO</t>
  </si>
  <si>
    <t>TRASLADO RAV4 COLIMA MARCO</t>
  </si>
  <si>
    <t>TRASLADO SIENNA DURNAGO LEO</t>
  </si>
  <si>
    <t>TRASLADO YARIS PACHUCA MARCO</t>
  </si>
  <si>
    <t>P20839</t>
  </si>
  <si>
    <t>P20840</t>
  </si>
  <si>
    <t>P20841</t>
  </si>
  <si>
    <t>P20842</t>
  </si>
  <si>
    <t>P20843</t>
  </si>
  <si>
    <t>P20844</t>
  </si>
  <si>
    <t>P20845</t>
  </si>
  <si>
    <t>P20846</t>
  </si>
  <si>
    <t>P20847</t>
  </si>
  <si>
    <t>P20848</t>
  </si>
  <si>
    <t>P20849</t>
  </si>
  <si>
    <t>P20850</t>
  </si>
  <si>
    <t>P20851</t>
  </si>
  <si>
    <t>P20852</t>
  </si>
  <si>
    <t>P20853</t>
  </si>
  <si>
    <t>P20854</t>
  </si>
  <si>
    <t>TRASLADO GDL HIGHLANDER LEO</t>
  </si>
  <si>
    <t>TRASLADO CHETUMAL TACOMA LEO</t>
  </si>
  <si>
    <t>TRASLADO COROLLA TOLUCA</t>
  </si>
  <si>
    <t>TRASLADO MEXICO SIENNA LEO</t>
  </si>
  <si>
    <t>TRASLADO HIGHLANDER POZA RICA LEO</t>
  </si>
  <si>
    <t>TRASLADO PACHUCA LEO HILLUX</t>
  </si>
  <si>
    <t>TRASLADO COROLLA MEX LEO</t>
  </si>
  <si>
    <t>P20858</t>
  </si>
  <si>
    <t>P20856</t>
  </si>
  <si>
    <t>P20857</t>
  </si>
  <si>
    <t>saldo a favor MISA VIRGEN</t>
  </si>
  <si>
    <t>PAGADO DOBLE A LUDY</t>
  </si>
  <si>
    <t>P20912</t>
  </si>
  <si>
    <t>GLOBOS CON HELIO</t>
  </si>
  <si>
    <t>P20911</t>
  </si>
  <si>
    <t>DISFRACES</t>
  </si>
  <si>
    <t>COMIDA LUDY INV HYP</t>
  </si>
  <si>
    <t xml:space="preserve">COMIDA TOYOTA REVISION </t>
  </si>
  <si>
    <t>cancelado</t>
  </si>
  <si>
    <t>P20904</t>
  </si>
  <si>
    <t>COMIDA TOYOTA</t>
  </si>
  <si>
    <t>S4662</t>
  </si>
  <si>
    <t>S4504</t>
  </si>
  <si>
    <t>S2881</t>
  </si>
  <si>
    <t>R4453</t>
  </si>
  <si>
    <t>R4514</t>
  </si>
  <si>
    <t>P20903</t>
  </si>
  <si>
    <t>P20914</t>
  </si>
  <si>
    <t>P20913</t>
  </si>
  <si>
    <t>P20902</t>
  </si>
  <si>
    <t>***</t>
  </si>
  <si>
    <t>P20944</t>
  </si>
  <si>
    <t xml:space="preserve">COMIDA LUDY  </t>
  </si>
  <si>
    <t>P20941</t>
  </si>
  <si>
    <t>P20945</t>
  </si>
  <si>
    <t>RETENES</t>
  </si>
  <si>
    <t>Enaim</t>
  </si>
  <si>
    <t>VALE</t>
  </si>
  <si>
    <t>P20946</t>
  </si>
  <si>
    <t>P20947</t>
  </si>
  <si>
    <t>ANILLOS TOYOTA</t>
  </si>
  <si>
    <t>P20940</t>
  </si>
  <si>
    <t>P20950</t>
  </si>
  <si>
    <t>COMIDA CAPACITADOR TOYOTA</t>
  </si>
  <si>
    <t>P20949</t>
  </si>
  <si>
    <t>P20939</t>
  </si>
  <si>
    <t>VARIOS SIN FACTURAR</t>
  </si>
  <si>
    <t>ENAIM SOLICITO SE PAGARA ESTE DINERO A UN CLIENTE</t>
  </si>
  <si>
    <t>VALES DE CAJA VARIOS SIN FACTURA</t>
  </si>
  <si>
    <t>varios sin factura</t>
  </si>
  <si>
    <t>vales</t>
  </si>
  <si>
    <t>ESTA EN DIC</t>
  </si>
  <si>
    <t>FOLIO DUPLICADO</t>
  </si>
  <si>
    <t>CONTEMPLADO EN DIC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</si>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</sst>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Berlin Sans FB"/>
      <family val="2"/>
    </font>
    <font>
      <b/>
      <sz val="12"/>
      <name val="Berlin Sans FB"/>
      <family val="2"/>
    </font>
    <font>
      <sz val="10"/>
      <name val="Berlin Sans FB"/>
      <family val="2"/>
    </font>
    <font>
      <b/>
      <sz val="10"/>
      <color indexed="10"/>
      <name val="Berlin Sans FB"/>
      <family val="2"/>
    </font>
    <font>
      <sz val="9"/>
      <name val="Berlin Sans FB"/>
      <family val="2"/>
    </font>
    <font>
      <b/>
      <sz val="9"/>
      <name val="Berlin Sans FB"/>
      <family val="2"/>
    </font>
    <font>
      <b/>
      <sz val="10"/>
      <name val="Berlin Sans FB"/>
      <family val="2"/>
    </font>
    <font>
      <sz val="11"/>
      <name val="Berlin Sans FB"/>
      <family val="2"/>
    </font>
    <font>
      <b/>
      <sz val="11"/>
      <name val="Berlin Sans FB"/>
      <family val="2"/>
    </font>
    <font>
      <sz val="11"/>
      <color theme="1"/>
      <name val="Calibri"/>
      <family val="2"/>
      <scheme val="minor"/>
    </font>
    <font>
      <b/>
      <sz val="10"/>
      <color rgb="FFFF0000"/>
      <name val="Berlin Sans FB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0"/>
      <color indexed="10"/>
      <name val="Arial Narrow"/>
      <family val="2"/>
    </font>
    <font>
      <sz val="11"/>
      <color theme="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1" fillId="0" borderId="0" applyFont="0" applyFill="0" applyBorder="0" applyAlignment="0" applyProtection="0"/>
  </cellStyleXfs>
  <cellXfs count="424">
    <xf numFmtId="0" fontId="0" fillId="0" borderId="0" xfId="0"/>
    <xf numFmtId="0" fontId="1" fillId="0" borderId="0" xfId="2"/>
    <xf numFmtId="0" fontId="2" fillId="0" borderId="0" xfId="2" applyFont="1" applyFill="1" applyBorder="1"/>
    <xf numFmtId="0" fontId="2" fillId="0" borderId="0" xfId="2" applyFont="1" applyFill="1"/>
    <xf numFmtId="44" fontId="4" fillId="0" borderId="0" xfId="2" applyNumberFormat="1" applyFont="1" applyFill="1"/>
    <xf numFmtId="44" fontId="4" fillId="0" borderId="1" xfId="2" applyNumberFormat="1" applyFont="1" applyFill="1" applyBorder="1"/>
    <xf numFmtId="44" fontId="5" fillId="0" borderId="0" xfId="2" applyNumberFormat="1" applyFont="1" applyFill="1"/>
    <xf numFmtId="0" fontId="4" fillId="0" borderId="0" xfId="2" applyFont="1" applyFill="1"/>
    <xf numFmtId="0" fontId="6" fillId="0" borderId="0" xfId="2" applyFont="1" applyFill="1" applyBorder="1"/>
    <xf numFmtId="44" fontId="6" fillId="0" borderId="0" xfId="2" applyNumberFormat="1" applyFont="1" applyFill="1"/>
    <xf numFmtId="4" fontId="6" fillId="0" borderId="2" xfId="2" applyNumberFormat="1" applyFont="1" applyFill="1" applyBorder="1"/>
    <xf numFmtId="44" fontId="7" fillId="0" borderId="0" xfId="2" applyNumberFormat="1" applyFont="1" applyFill="1" applyBorder="1"/>
    <xf numFmtId="0" fontId="6" fillId="0" borderId="0" xfId="2" applyFont="1" applyFill="1" applyAlignment="1">
      <alignment horizontal="center"/>
    </xf>
    <xf numFmtId="43" fontId="6" fillId="0" borderId="0" xfId="2" applyNumberFormat="1" applyFont="1" applyFill="1"/>
    <xf numFmtId="0" fontId="6" fillId="0" borderId="0" xfId="2" applyFont="1" applyFill="1"/>
    <xf numFmtId="44" fontId="4" fillId="0" borderId="2" xfId="2" applyNumberFormat="1" applyFont="1" applyFill="1" applyBorder="1"/>
    <xf numFmtId="44" fontId="4" fillId="0" borderId="2" xfId="1" applyFont="1" applyFill="1" applyBorder="1"/>
    <xf numFmtId="0" fontId="4" fillId="0" borderId="2" xfId="2" applyFont="1" applyFill="1" applyBorder="1"/>
    <xf numFmtId="49" fontId="7" fillId="0" borderId="0" xfId="2" applyNumberFormat="1" applyFont="1" applyFill="1" applyBorder="1" applyAlignment="1">
      <alignment horizontal="right"/>
    </xf>
    <xf numFmtId="44" fontId="8" fillId="0" borderId="0" xfId="2" applyNumberFormat="1" applyFont="1" applyFill="1"/>
    <xf numFmtId="0" fontId="9" fillId="0" borderId="0" xfId="2" applyFont="1" applyFill="1" applyBorder="1"/>
    <xf numFmtId="0" fontId="9" fillId="0" borderId="0" xfId="2" applyFont="1" applyFill="1" applyBorder="1" applyAlignment="1">
      <alignment horizontal="center"/>
    </xf>
    <xf numFmtId="43" fontId="9" fillId="0" borderId="0" xfId="2" applyNumberFormat="1" applyFont="1" applyFill="1" applyBorder="1"/>
    <xf numFmtId="0" fontId="10" fillId="0" borderId="3" xfId="2" applyFont="1" applyFill="1" applyBorder="1" applyAlignment="1">
      <alignment horizontal="center"/>
    </xf>
    <xf numFmtId="0" fontId="9" fillId="0" borderId="0" xfId="2" applyFont="1" applyFill="1"/>
    <xf numFmtId="0" fontId="10" fillId="0" borderId="4" xfId="2" applyFont="1" applyFill="1" applyBorder="1" applyAlignment="1">
      <alignment horizontal="center"/>
    </xf>
    <xf numFmtId="43" fontId="10" fillId="0" borderId="5" xfId="2" applyNumberFormat="1" applyFont="1" applyFill="1" applyBorder="1" applyAlignment="1">
      <alignment horizontal="center"/>
    </xf>
    <xf numFmtId="0" fontId="10" fillId="0" borderId="6" xfId="2" applyFont="1" applyFill="1" applyBorder="1" applyAlignment="1">
      <alignment horizontal="center"/>
    </xf>
    <xf numFmtId="44" fontId="8" fillId="0" borderId="3" xfId="2" applyNumberFormat="1" applyFont="1" applyFill="1" applyBorder="1" applyAlignment="1">
      <alignment horizontal="center"/>
    </xf>
    <xf numFmtId="0" fontId="10" fillId="0" borderId="0" xfId="2" applyFont="1" applyFill="1" applyAlignment="1">
      <alignment horizontal="center"/>
    </xf>
    <xf numFmtId="0" fontId="10" fillId="0" borderId="7" xfId="2" applyFont="1" applyFill="1" applyBorder="1" applyAlignment="1">
      <alignment horizontal="center"/>
    </xf>
    <xf numFmtId="0" fontId="10" fillId="0" borderId="8" xfId="2" applyFont="1" applyFill="1" applyBorder="1" applyAlignment="1">
      <alignment horizontal="center"/>
    </xf>
    <xf numFmtId="44" fontId="4" fillId="0" borderId="9" xfId="2" applyNumberFormat="1" applyFont="1" applyFill="1" applyBorder="1"/>
    <xf numFmtId="44" fontId="4" fillId="0" borderId="10" xfId="2" applyNumberFormat="1" applyFont="1" applyFill="1" applyBorder="1"/>
    <xf numFmtId="164" fontId="4" fillId="0" borderId="11" xfId="2" applyNumberFormat="1" applyFont="1" applyFill="1" applyBorder="1"/>
    <xf numFmtId="44" fontId="5" fillId="0" borderId="9" xfId="2" applyNumberFormat="1" applyFont="1" applyFill="1" applyBorder="1"/>
    <xf numFmtId="44" fontId="4" fillId="0" borderId="12" xfId="2" applyNumberFormat="1" applyFont="1" applyFill="1" applyBorder="1"/>
    <xf numFmtId="49" fontId="4" fillId="0" borderId="0" xfId="2" applyNumberFormat="1" applyFont="1" applyFill="1" applyBorder="1"/>
    <xf numFmtId="44" fontId="4" fillId="0" borderId="0" xfId="2" applyNumberFormat="1" applyFont="1" applyFill="1" applyBorder="1"/>
    <xf numFmtId="0" fontId="4" fillId="0" borderId="0" xfId="2" applyFont="1" applyBorder="1" applyAlignment="1">
      <alignment horizontal="center"/>
    </xf>
    <xf numFmtId="0" fontId="4" fillId="0" borderId="0" xfId="2" applyFont="1" applyFill="1" applyBorder="1"/>
    <xf numFmtId="0" fontId="8" fillId="0" borderId="0" xfId="2" applyFont="1" applyFill="1" applyAlignment="1">
      <alignment horizontal="center"/>
    </xf>
    <xf numFmtId="44" fontId="4" fillId="0" borderId="13" xfId="2" applyNumberFormat="1" applyFont="1" applyFill="1" applyBorder="1"/>
    <xf numFmtId="0" fontId="4" fillId="0" borderId="1" xfId="2" applyFont="1" applyFill="1" applyBorder="1" applyAlignment="1"/>
    <xf numFmtId="0" fontId="4" fillId="0" borderId="12" xfId="2" applyFont="1" applyFill="1" applyBorder="1" applyAlignment="1"/>
    <xf numFmtId="44" fontId="4" fillId="0" borderId="12" xfId="0" applyNumberFormat="1" applyFont="1" applyFill="1" applyBorder="1"/>
    <xf numFmtId="0" fontId="4" fillId="0" borderId="14" xfId="0" applyFont="1" applyFill="1" applyBorder="1"/>
    <xf numFmtId="0" fontId="4" fillId="0" borderId="15" xfId="0" applyFont="1" applyFill="1" applyBorder="1"/>
    <xf numFmtId="0" fontId="4" fillId="0" borderId="16" xfId="0" applyFont="1" applyFill="1" applyBorder="1"/>
    <xf numFmtId="0" fontId="3" fillId="0" borderId="0" xfId="2" applyFont="1" applyFill="1" applyAlignment="1"/>
    <xf numFmtId="0" fontId="4" fillId="0" borderId="1" xfId="2" applyFont="1" applyFill="1" applyBorder="1"/>
    <xf numFmtId="0" fontId="4" fillId="0" borderId="16" xfId="2" applyFont="1" applyFill="1" applyBorder="1" applyAlignment="1"/>
    <xf numFmtId="0" fontId="4" fillId="0" borderId="15" xfId="2" applyFont="1" applyFill="1" applyBorder="1"/>
    <xf numFmtId="0" fontId="4" fillId="0" borderId="15" xfId="2" applyFont="1" applyFill="1" applyBorder="1" applyAlignment="1"/>
    <xf numFmtId="44" fontId="4" fillId="0" borderId="17" xfId="2" applyNumberFormat="1" applyFont="1" applyFill="1" applyBorder="1"/>
    <xf numFmtId="49" fontId="4" fillId="0" borderId="18" xfId="2" applyNumberFormat="1" applyFont="1" applyFill="1" applyBorder="1"/>
    <xf numFmtId="44" fontId="4" fillId="0" borderId="19" xfId="2" applyNumberFormat="1" applyFont="1" applyFill="1" applyBorder="1"/>
    <xf numFmtId="0" fontId="4" fillId="0" borderId="20" xfId="0" applyFont="1" applyFill="1" applyBorder="1"/>
    <xf numFmtId="0" fontId="4" fillId="0" borderId="12" xfId="0" applyFont="1" applyFill="1" applyBorder="1"/>
    <xf numFmtId="0" fontId="4" fillId="0" borderId="21" xfId="2" applyFont="1" applyFill="1" applyBorder="1"/>
    <xf numFmtId="44" fontId="4" fillId="0" borderId="22" xfId="2" applyNumberFormat="1" applyFont="1" applyFill="1" applyBorder="1"/>
    <xf numFmtId="44" fontId="4" fillId="0" borderId="23" xfId="2" applyNumberFormat="1" applyFont="1" applyFill="1" applyBorder="1"/>
    <xf numFmtId="0" fontId="4" fillId="2" borderId="14" xfId="0" applyFont="1" applyFill="1" applyBorder="1"/>
    <xf numFmtId="0" fontId="4" fillId="2" borderId="16" xfId="0" applyFont="1" applyFill="1" applyBorder="1"/>
    <xf numFmtId="44" fontId="4" fillId="2" borderId="12" xfId="2" applyNumberFormat="1" applyFont="1" applyFill="1" applyBorder="1"/>
    <xf numFmtId="44" fontId="4" fillId="2" borderId="23" xfId="2" applyNumberFormat="1" applyFont="1" applyFill="1" applyBorder="1"/>
    <xf numFmtId="0" fontId="4" fillId="3" borderId="15" xfId="2" applyFont="1" applyFill="1" applyBorder="1"/>
    <xf numFmtId="0" fontId="4" fillId="3" borderId="15" xfId="2" applyFont="1" applyFill="1" applyBorder="1" applyAlignment="1"/>
    <xf numFmtId="44" fontId="4" fillId="3" borderId="12" xfId="2" applyNumberFormat="1" applyFont="1" applyFill="1" applyBorder="1"/>
    <xf numFmtId="44" fontId="4" fillId="3" borderId="23" xfId="2" applyNumberFormat="1" applyFont="1" applyFill="1" applyBorder="1"/>
    <xf numFmtId="44" fontId="4" fillId="3" borderId="22" xfId="2" applyNumberFormat="1" applyFont="1" applyFill="1" applyBorder="1"/>
    <xf numFmtId="44" fontId="4" fillId="3" borderId="1" xfId="2" applyNumberFormat="1" applyFont="1" applyFill="1" applyBorder="1"/>
    <xf numFmtId="44" fontId="5" fillId="0" borderId="0" xfId="2" applyNumberFormat="1" applyFont="1" applyFill="1" applyBorder="1"/>
    <xf numFmtId="0" fontId="0" fillId="2" borderId="0" xfId="0" applyFill="1"/>
    <xf numFmtId="0" fontId="4" fillId="2" borderId="15" xfId="2" applyFont="1" applyFill="1" applyBorder="1"/>
    <xf numFmtId="0" fontId="4" fillId="2" borderId="15" xfId="2" applyFont="1" applyFill="1" applyBorder="1" applyAlignment="1"/>
    <xf numFmtId="44" fontId="4" fillId="0" borderId="24" xfId="2" applyNumberFormat="1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44" fontId="4" fillId="0" borderId="28" xfId="2" applyNumberFormat="1" applyFont="1" applyFill="1" applyBorder="1"/>
    <xf numFmtId="0" fontId="4" fillId="0" borderId="29" xfId="0" applyFont="1" applyFill="1" applyBorder="1"/>
    <xf numFmtId="0" fontId="4" fillId="0" borderId="30" xfId="0" applyFont="1" applyFill="1" applyBorder="1"/>
    <xf numFmtId="0" fontId="4" fillId="0" borderId="31" xfId="2" applyFont="1" applyFill="1" applyBorder="1"/>
    <xf numFmtId="0" fontId="4" fillId="0" borderId="31" xfId="2" applyFont="1" applyFill="1" applyBorder="1" applyAlignment="1"/>
    <xf numFmtId="44" fontId="12" fillId="0" borderId="13" xfId="2" applyNumberFormat="1" applyFont="1" applyFill="1" applyBorder="1"/>
    <xf numFmtId="44" fontId="12" fillId="0" borderId="0" xfId="2" applyNumberFormat="1" applyFont="1" applyFill="1"/>
    <xf numFmtId="44" fontId="12" fillId="0" borderId="32" xfId="2" applyNumberFormat="1" applyFont="1" applyFill="1" applyBorder="1" applyAlignment="1">
      <alignment vertical="center" wrapText="1"/>
    </xf>
    <xf numFmtId="44" fontId="4" fillId="0" borderId="0" xfId="3" applyFont="1"/>
    <xf numFmtId="44" fontId="4" fillId="0" borderId="33" xfId="2" applyNumberFormat="1" applyFont="1" applyFill="1" applyBorder="1"/>
    <xf numFmtId="0" fontId="4" fillId="0" borderId="26" xfId="2" applyFont="1" applyFill="1" applyBorder="1" applyAlignment="1"/>
    <xf numFmtId="0" fontId="13" fillId="0" borderId="0" xfId="2" applyFont="1"/>
    <xf numFmtId="49" fontId="13" fillId="0" borderId="0" xfId="2" applyNumberFormat="1" applyFont="1" applyFill="1" applyBorder="1"/>
    <xf numFmtId="44" fontId="13" fillId="0" borderId="0" xfId="2" applyNumberFormat="1" applyFont="1" applyFill="1" applyBorder="1"/>
    <xf numFmtId="44" fontId="13" fillId="0" borderId="1" xfId="2" applyNumberFormat="1" applyFont="1" applyFill="1" applyBorder="1"/>
    <xf numFmtId="44" fontId="13" fillId="0" borderId="12" xfId="2" applyNumberFormat="1" applyFont="1" applyFill="1" applyBorder="1"/>
    <xf numFmtId="0" fontId="13" fillId="0" borderId="27" xfId="0" applyFont="1" applyFill="1" applyBorder="1"/>
    <xf numFmtId="0" fontId="13" fillId="0" borderId="15" xfId="0" applyFont="1" applyFill="1" applyBorder="1"/>
    <xf numFmtId="0" fontId="13" fillId="0" borderId="14" xfId="0" applyFont="1" applyFill="1" applyBorder="1"/>
    <xf numFmtId="0" fontId="13" fillId="0" borderId="16" xfId="0" applyFont="1" applyFill="1" applyBorder="1"/>
    <xf numFmtId="0" fontId="14" fillId="0" borderId="0" xfId="2" applyFont="1" applyFill="1" applyBorder="1"/>
    <xf numFmtId="0" fontId="15" fillId="0" borderId="0" xfId="2" applyFont="1" applyFill="1" applyAlignment="1"/>
    <xf numFmtId="0" fontId="14" fillId="0" borderId="0" xfId="2" applyFont="1" applyFill="1"/>
    <xf numFmtId="44" fontId="13" fillId="0" borderId="0" xfId="2" applyNumberFormat="1" applyFont="1" applyFill="1"/>
    <xf numFmtId="44" fontId="16" fillId="0" borderId="0" xfId="2" applyNumberFormat="1" applyFont="1" applyFill="1"/>
    <xf numFmtId="0" fontId="0" fillId="0" borderId="0" xfId="0" applyFont="1"/>
    <xf numFmtId="0" fontId="17" fillId="0" borderId="0" xfId="2" applyFont="1" applyFill="1" applyBorder="1"/>
    <xf numFmtId="44" fontId="17" fillId="0" borderId="0" xfId="2" applyNumberFormat="1" applyFont="1" applyFill="1"/>
    <xf numFmtId="4" fontId="17" fillId="0" borderId="2" xfId="2" applyNumberFormat="1" applyFont="1" applyFill="1" applyBorder="1"/>
    <xf numFmtId="44" fontId="18" fillId="0" borderId="0" xfId="2" applyNumberFormat="1" applyFont="1" applyFill="1" applyBorder="1"/>
    <xf numFmtId="0" fontId="17" fillId="0" borderId="0" xfId="2" applyFont="1" applyFill="1" applyAlignment="1">
      <alignment horizontal="center"/>
    </xf>
    <xf numFmtId="43" fontId="17" fillId="0" borderId="0" xfId="2" applyNumberFormat="1" applyFont="1" applyFill="1"/>
    <xf numFmtId="0" fontId="17" fillId="0" borderId="0" xfId="2" applyFont="1" applyFill="1"/>
    <xf numFmtId="44" fontId="13" fillId="0" borderId="2" xfId="2" applyNumberFormat="1" applyFont="1" applyFill="1" applyBorder="1"/>
    <xf numFmtId="44" fontId="13" fillId="0" borderId="2" xfId="1" applyFont="1" applyFill="1" applyBorder="1"/>
    <xf numFmtId="0" fontId="13" fillId="0" borderId="2" xfId="2" applyFont="1" applyFill="1" applyBorder="1"/>
    <xf numFmtId="49" fontId="18" fillId="0" borderId="0" xfId="2" applyNumberFormat="1" applyFont="1" applyFill="1" applyBorder="1" applyAlignment="1">
      <alignment horizontal="right"/>
    </xf>
    <xf numFmtId="44" fontId="19" fillId="0" borderId="0" xfId="2" applyNumberFormat="1" applyFont="1" applyFill="1"/>
    <xf numFmtId="0" fontId="20" fillId="0" borderId="0" xfId="2" applyFont="1" applyFill="1" applyBorder="1"/>
    <xf numFmtId="0" fontId="20" fillId="0" borderId="0" xfId="2" applyFont="1" applyFill="1" applyBorder="1" applyAlignment="1">
      <alignment horizontal="center"/>
    </xf>
    <xf numFmtId="43" fontId="20" fillId="0" borderId="0" xfId="2" applyNumberFormat="1" applyFont="1" applyFill="1" applyBorder="1"/>
    <xf numFmtId="0" fontId="21" fillId="0" borderId="3" xfId="2" applyFont="1" applyFill="1" applyBorder="1" applyAlignment="1">
      <alignment horizontal="center"/>
    </xf>
    <xf numFmtId="0" fontId="20" fillId="0" borderId="0" xfId="2" applyFont="1" applyFill="1"/>
    <xf numFmtId="0" fontId="13" fillId="0" borderId="0" xfId="2" applyFont="1" applyFill="1"/>
    <xf numFmtId="0" fontId="21" fillId="0" borderId="4" xfId="2" applyFont="1" applyFill="1" applyBorder="1" applyAlignment="1">
      <alignment horizontal="center"/>
    </xf>
    <xf numFmtId="43" fontId="21" fillId="0" borderId="35" xfId="2" applyNumberFormat="1" applyFont="1" applyFill="1" applyBorder="1" applyAlignment="1">
      <alignment horizontal="center"/>
    </xf>
    <xf numFmtId="0" fontId="21" fillId="0" borderId="36" xfId="2" applyFont="1" applyFill="1" applyBorder="1" applyAlignment="1">
      <alignment horizontal="center"/>
    </xf>
    <xf numFmtId="44" fontId="19" fillId="0" borderId="4" xfId="2" applyNumberFormat="1" applyFont="1" applyFill="1" applyBorder="1" applyAlignment="1">
      <alignment horizontal="center"/>
    </xf>
    <xf numFmtId="0" fontId="21" fillId="0" borderId="0" xfId="2" applyFont="1" applyFill="1" applyAlignment="1">
      <alignment horizontal="center"/>
    </xf>
    <xf numFmtId="0" fontId="21" fillId="0" borderId="7" xfId="2" applyFont="1" applyFill="1" applyBorder="1" applyAlignment="1">
      <alignment horizontal="center"/>
    </xf>
    <xf numFmtId="0" fontId="21" fillId="0" borderId="6" xfId="2" applyFont="1" applyFill="1" applyBorder="1" applyAlignment="1">
      <alignment horizontal="center"/>
    </xf>
    <xf numFmtId="0" fontId="21" fillId="0" borderId="8" xfId="2" applyFont="1" applyFill="1" applyBorder="1" applyAlignment="1">
      <alignment horizontal="center"/>
    </xf>
    <xf numFmtId="0" fontId="13" fillId="0" borderId="15" xfId="2" applyFont="1" applyFill="1" applyBorder="1" applyAlignment="1"/>
    <xf numFmtId="164" fontId="13" fillId="0" borderId="11" xfId="2" applyNumberFormat="1" applyFont="1" applyFill="1" applyBorder="1"/>
    <xf numFmtId="44" fontId="16" fillId="0" borderId="9" xfId="2" applyNumberFormat="1" applyFont="1" applyFill="1" applyBorder="1"/>
    <xf numFmtId="44" fontId="13" fillId="0" borderId="10" xfId="2" applyNumberFormat="1" applyFont="1" applyFill="1" applyBorder="1"/>
    <xf numFmtId="49" fontId="13" fillId="0" borderId="18" xfId="2" applyNumberFormat="1" applyFont="1" applyFill="1" applyBorder="1"/>
    <xf numFmtId="44" fontId="13" fillId="0" borderId="13" xfId="2" applyNumberFormat="1" applyFont="1" applyFill="1" applyBorder="1"/>
    <xf numFmtId="44" fontId="13" fillId="0" borderId="19" xfId="2" applyNumberFormat="1" applyFont="1" applyFill="1" applyBorder="1"/>
    <xf numFmtId="0" fontId="13" fillId="0" borderId="16" xfId="2" applyFont="1" applyFill="1" applyBorder="1" applyAlignment="1"/>
    <xf numFmtId="0" fontId="13" fillId="0" borderId="25" xfId="0" applyFont="1" applyFill="1" applyBorder="1"/>
    <xf numFmtId="0" fontId="13" fillId="0" borderId="26" xfId="0" applyFont="1" applyFill="1" applyBorder="1"/>
    <xf numFmtId="0" fontId="13" fillId="0" borderId="15" xfId="2" applyFont="1" applyFill="1" applyBorder="1"/>
    <xf numFmtId="44" fontId="13" fillId="0" borderId="22" xfId="2" applyNumberFormat="1" applyFont="1" applyFill="1" applyBorder="1"/>
    <xf numFmtId="0" fontId="13" fillId="0" borderId="0" xfId="2" applyFont="1" applyBorder="1" applyAlignment="1">
      <alignment horizontal="center"/>
    </xf>
    <xf numFmtId="44" fontId="13" fillId="0" borderId="24" xfId="2" applyNumberFormat="1" applyFont="1" applyFill="1" applyBorder="1"/>
    <xf numFmtId="0" fontId="13" fillId="0" borderId="21" xfId="2" applyFont="1" applyFill="1" applyBorder="1"/>
    <xf numFmtId="0" fontId="13" fillId="0" borderId="0" xfId="2" applyFont="1" applyFill="1" applyBorder="1"/>
    <xf numFmtId="0" fontId="19" fillId="0" borderId="0" xfId="2" applyFont="1" applyFill="1" applyAlignment="1">
      <alignment horizontal="center"/>
    </xf>
    <xf numFmtId="43" fontId="21" fillId="0" borderId="5" xfId="2" applyNumberFormat="1" applyFont="1" applyFill="1" applyBorder="1" applyAlignment="1">
      <alignment horizontal="center"/>
    </xf>
    <xf numFmtId="44" fontId="19" fillId="0" borderId="3" xfId="2" applyNumberFormat="1" applyFont="1" applyFill="1" applyBorder="1" applyAlignment="1">
      <alignment horizontal="center"/>
    </xf>
    <xf numFmtId="0" fontId="13" fillId="4" borderId="1" xfId="2" applyFont="1" applyFill="1" applyBorder="1"/>
    <xf numFmtId="0" fontId="13" fillId="4" borderId="1" xfId="2" applyFont="1" applyFill="1" applyBorder="1" applyAlignment="1"/>
    <xf numFmtId="44" fontId="13" fillId="4" borderId="9" xfId="2" applyNumberFormat="1" applyFont="1" applyFill="1" applyBorder="1"/>
    <xf numFmtId="44" fontId="13" fillId="4" borderId="10" xfId="2" applyNumberFormat="1" applyFont="1" applyFill="1" applyBorder="1"/>
    <xf numFmtId="0" fontId="13" fillId="4" borderId="12" xfId="2" applyFont="1" applyFill="1" applyBorder="1" applyAlignment="1"/>
    <xf numFmtId="44" fontId="13" fillId="4" borderId="12" xfId="2" applyNumberFormat="1" applyFont="1" applyFill="1" applyBorder="1"/>
    <xf numFmtId="44" fontId="13" fillId="4" borderId="23" xfId="2" applyNumberFormat="1" applyFont="1" applyFill="1" applyBorder="1"/>
    <xf numFmtId="0" fontId="13" fillId="4" borderId="16" xfId="0" applyFont="1" applyFill="1" applyBorder="1"/>
    <xf numFmtId="44" fontId="13" fillId="4" borderId="12" xfId="0" applyNumberFormat="1" applyFont="1" applyFill="1" applyBorder="1"/>
    <xf numFmtId="0" fontId="13" fillId="4" borderId="26" xfId="0" applyFont="1" applyFill="1" applyBorder="1"/>
    <xf numFmtId="44" fontId="13" fillId="4" borderId="13" xfId="0" applyNumberFormat="1" applyFont="1" applyFill="1" applyBorder="1"/>
    <xf numFmtId="44" fontId="13" fillId="4" borderId="13" xfId="2" applyNumberFormat="1" applyFont="1" applyFill="1" applyBorder="1"/>
    <xf numFmtId="44" fontId="13" fillId="4" borderId="19" xfId="2" applyNumberFormat="1" applyFont="1" applyFill="1" applyBorder="1"/>
    <xf numFmtId="44" fontId="13" fillId="0" borderId="23" xfId="2" applyNumberFormat="1" applyFont="1" applyFill="1" applyBorder="1"/>
    <xf numFmtId="0" fontId="13" fillId="5" borderId="27" xfId="0" applyFont="1" applyFill="1" applyBorder="1"/>
    <xf numFmtId="0" fontId="13" fillId="5" borderId="15" xfId="2" applyFont="1" applyFill="1" applyBorder="1" applyAlignment="1"/>
    <xf numFmtId="44" fontId="13" fillId="5" borderId="1" xfId="2" applyNumberFormat="1" applyFont="1" applyFill="1" applyBorder="1"/>
    <xf numFmtId="44" fontId="13" fillId="5" borderId="24" xfId="2" applyNumberFormat="1" applyFont="1" applyFill="1" applyBorder="1"/>
    <xf numFmtId="0" fontId="13" fillId="5" borderId="15" xfId="0" applyFont="1" applyFill="1" applyBorder="1"/>
    <xf numFmtId="44" fontId="13" fillId="5" borderId="12" xfId="2" applyNumberFormat="1" applyFont="1" applyFill="1" applyBorder="1"/>
    <xf numFmtId="44" fontId="13" fillId="5" borderId="23" xfId="2" applyNumberFormat="1" applyFont="1" applyFill="1" applyBorder="1"/>
    <xf numFmtId="0" fontId="13" fillId="5" borderId="16" xfId="0" applyFont="1" applyFill="1" applyBorder="1"/>
    <xf numFmtId="0" fontId="0" fillId="0" borderId="0" xfId="0" applyFont="1" applyFill="1" applyBorder="1"/>
    <xf numFmtId="0" fontId="13" fillId="5" borderId="37" xfId="0" applyFont="1" applyFill="1" applyBorder="1"/>
    <xf numFmtId="0" fontId="13" fillId="5" borderId="26" xfId="0" applyFont="1" applyFill="1" applyBorder="1"/>
    <xf numFmtId="44" fontId="13" fillId="5" borderId="13" xfId="2" applyNumberFormat="1" applyFont="1" applyFill="1" applyBorder="1"/>
    <xf numFmtId="44" fontId="13" fillId="5" borderId="19" xfId="2" applyNumberFormat="1" applyFont="1" applyFill="1" applyBorder="1"/>
    <xf numFmtId="0" fontId="13" fillId="5" borderId="14" xfId="0" applyFont="1" applyFill="1" applyBorder="1"/>
    <xf numFmtId="0" fontId="13" fillId="5" borderId="25" xfId="0" applyFont="1" applyFill="1" applyBorder="1"/>
    <xf numFmtId="0" fontId="13" fillId="6" borderId="27" xfId="0" applyFont="1" applyFill="1" applyBorder="1"/>
    <xf numFmtId="0" fontId="13" fillId="6" borderId="15" xfId="2" applyFont="1" applyFill="1" applyBorder="1" applyAlignment="1"/>
    <xf numFmtId="44" fontId="13" fillId="6" borderId="1" xfId="2" applyNumberFormat="1" applyFont="1" applyFill="1" applyBorder="1"/>
    <xf numFmtId="0" fontId="13" fillId="6" borderId="14" xfId="0" applyFont="1" applyFill="1" applyBorder="1"/>
    <xf numFmtId="0" fontId="13" fillId="6" borderId="15" xfId="0" applyFont="1" applyFill="1" applyBorder="1"/>
    <xf numFmtId="44" fontId="13" fillId="6" borderId="12" xfId="2" applyNumberFormat="1" applyFont="1" applyFill="1" applyBorder="1"/>
    <xf numFmtId="0" fontId="13" fillId="6" borderId="16" xfId="0" applyFont="1" applyFill="1" applyBorder="1"/>
    <xf numFmtId="0" fontId="13" fillId="6" borderId="16" xfId="2" applyFont="1" applyFill="1" applyBorder="1" applyAlignment="1"/>
    <xf numFmtId="0" fontId="13" fillId="6" borderId="34" xfId="0" applyFont="1" applyFill="1" applyBorder="1"/>
    <xf numFmtId="0" fontId="13" fillId="6" borderId="20" xfId="0" applyFont="1" applyFill="1" applyBorder="1"/>
    <xf numFmtId="44" fontId="13" fillId="6" borderId="17" xfId="2" applyNumberFormat="1" applyFont="1" applyFill="1" applyBorder="1"/>
    <xf numFmtId="0" fontId="13" fillId="6" borderId="13" xfId="0" applyFont="1" applyFill="1" applyBorder="1"/>
    <xf numFmtId="44" fontId="13" fillId="6" borderId="13" xfId="2" applyNumberFormat="1" applyFont="1" applyFill="1" applyBorder="1"/>
    <xf numFmtId="0" fontId="13" fillId="2" borderId="14" xfId="0" applyFont="1" applyFill="1" applyBorder="1"/>
    <xf numFmtId="0" fontId="13" fillId="2" borderId="16" xfId="0" applyFont="1" applyFill="1" applyBorder="1"/>
    <xf numFmtId="44" fontId="13" fillId="2" borderId="12" xfId="2" applyNumberFormat="1" applyFont="1" applyFill="1" applyBorder="1"/>
    <xf numFmtId="0" fontId="13" fillId="2" borderId="25" xfId="0" applyFont="1" applyFill="1" applyBorder="1"/>
    <xf numFmtId="0" fontId="13" fillId="2" borderId="26" xfId="0" applyFont="1" applyFill="1" applyBorder="1"/>
    <xf numFmtId="44" fontId="13" fillId="2" borderId="13" xfId="2" applyNumberFormat="1" applyFont="1" applyFill="1" applyBorder="1"/>
    <xf numFmtId="0" fontId="4" fillId="4" borderId="25" xfId="0" applyFont="1" applyFill="1" applyBorder="1"/>
    <xf numFmtId="0" fontId="4" fillId="4" borderId="26" xfId="0" applyFont="1" applyFill="1" applyBorder="1"/>
    <xf numFmtId="44" fontId="4" fillId="4" borderId="13" xfId="2" applyNumberFormat="1" applyFont="1" applyFill="1" applyBorder="1"/>
    <xf numFmtId="44" fontId="4" fillId="4" borderId="19" xfId="2" applyNumberFormat="1" applyFont="1" applyFill="1" applyBorder="1"/>
    <xf numFmtId="0" fontId="4" fillId="2" borderId="27" xfId="0" applyFont="1" applyFill="1" applyBorder="1"/>
    <xf numFmtId="44" fontId="4" fillId="7" borderId="1" xfId="2" applyNumberFormat="1" applyFont="1" applyFill="1" applyBorder="1"/>
    <xf numFmtId="44" fontId="4" fillId="8" borderId="13" xfId="2" applyNumberFormat="1" applyFont="1" applyFill="1" applyBorder="1"/>
    <xf numFmtId="44" fontId="4" fillId="7" borderId="12" xfId="2" applyNumberFormat="1" applyFont="1" applyFill="1" applyBorder="1"/>
    <xf numFmtId="0" fontId="13" fillId="7" borderId="27" xfId="0" applyFont="1" applyFill="1" applyBorder="1"/>
    <xf numFmtId="0" fontId="13" fillId="7" borderId="15" xfId="0" applyFont="1" applyFill="1" applyBorder="1"/>
    <xf numFmtId="44" fontId="13" fillId="7" borderId="1" xfId="2" applyNumberFormat="1" applyFont="1" applyFill="1" applyBorder="1"/>
    <xf numFmtId="44" fontId="13" fillId="7" borderId="24" xfId="2" applyNumberFormat="1" applyFont="1" applyFill="1" applyBorder="1"/>
    <xf numFmtId="0" fontId="13" fillId="7" borderId="14" xfId="0" applyFont="1" applyFill="1" applyBorder="1"/>
    <xf numFmtId="0" fontId="13" fillId="7" borderId="16" xfId="0" applyFont="1" applyFill="1" applyBorder="1"/>
    <xf numFmtId="44" fontId="13" fillId="7" borderId="12" xfId="2" applyNumberFormat="1" applyFont="1" applyFill="1" applyBorder="1"/>
    <xf numFmtId="44" fontId="13" fillId="7" borderId="23" xfId="2" applyNumberFormat="1" applyFont="1" applyFill="1" applyBorder="1"/>
    <xf numFmtId="44" fontId="13" fillId="2" borderId="33" xfId="2" applyNumberFormat="1" applyFont="1" applyFill="1" applyBorder="1"/>
    <xf numFmtId="44" fontId="13" fillId="2" borderId="9" xfId="2" applyNumberFormat="1" applyFont="1" applyFill="1" applyBorder="1"/>
    <xf numFmtId="44" fontId="13" fillId="2" borderId="0" xfId="2" applyNumberFormat="1" applyFont="1" applyFill="1"/>
    <xf numFmtId="0" fontId="13" fillId="2" borderId="0" xfId="2" applyFont="1" applyFill="1"/>
    <xf numFmtId="0" fontId="22" fillId="5" borderId="1" xfId="0" applyFont="1" applyFill="1" applyBorder="1"/>
    <xf numFmtId="44" fontId="22" fillId="5" borderId="1" xfId="3" applyFont="1" applyFill="1" applyBorder="1"/>
    <xf numFmtId="0" fontId="22" fillId="5" borderId="12" xfId="0" applyFont="1" applyFill="1" applyBorder="1"/>
    <xf numFmtId="44" fontId="22" fillId="5" borderId="12" xfId="3" applyFont="1" applyFill="1" applyBorder="1"/>
    <xf numFmtId="44" fontId="4" fillId="2" borderId="2" xfId="2" applyNumberFormat="1" applyFont="1" applyFill="1" applyBorder="1"/>
    <xf numFmtId="44" fontId="4" fillId="2" borderId="2" xfId="1" applyFont="1" applyFill="1" applyBorder="1"/>
    <xf numFmtId="44" fontId="4" fillId="9" borderId="0" xfId="2" applyNumberFormat="1" applyFont="1" applyFill="1"/>
    <xf numFmtId="44" fontId="25" fillId="0" borderId="0" xfId="2" applyNumberFormat="1" applyFont="1" applyFill="1" applyBorder="1"/>
    <xf numFmtId="0" fontId="27" fillId="0" borderId="0" xfId="0" applyFont="1"/>
    <xf numFmtId="0" fontId="25" fillId="0" borderId="0" xfId="2" applyFont="1"/>
    <xf numFmtId="44" fontId="25" fillId="0" borderId="0" xfId="2" applyNumberFormat="1" applyFont="1" applyFill="1"/>
    <xf numFmtId="0" fontId="28" fillId="0" borderId="0" xfId="2" applyFont="1" applyFill="1" applyAlignment="1">
      <alignment horizontal="center"/>
    </xf>
    <xf numFmtId="44" fontId="25" fillId="0" borderId="2" xfId="2" applyNumberFormat="1" applyFont="1" applyFill="1" applyBorder="1"/>
    <xf numFmtId="44" fontId="25" fillId="0" borderId="2" xfId="1" applyFont="1" applyFill="1" applyBorder="1"/>
    <xf numFmtId="0" fontId="25" fillId="0" borderId="2" xfId="2" applyFont="1" applyFill="1" applyBorder="1"/>
    <xf numFmtId="44" fontId="30" fillId="0" borderId="0" xfId="2" applyNumberFormat="1" applyFont="1" applyFill="1"/>
    <xf numFmtId="0" fontId="23" fillId="0" borderId="0" xfId="2" applyFont="1" applyFill="1" applyBorder="1" applyAlignment="1">
      <alignment horizontal="center"/>
    </xf>
    <xf numFmtId="0" fontId="23" fillId="0" borderId="0" xfId="2" applyFont="1" applyFill="1" applyAlignment="1">
      <alignment horizontal="center"/>
    </xf>
    <xf numFmtId="44" fontId="25" fillId="0" borderId="0" xfId="2" applyNumberFormat="1" applyFont="1" applyFill="1" applyBorder="1" applyAlignment="1">
      <alignment horizontal="center"/>
    </xf>
    <xf numFmtId="44" fontId="26" fillId="0" borderId="0" xfId="2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2" applyFont="1" applyFill="1" applyBorder="1" applyAlignment="1">
      <alignment horizontal="center"/>
    </xf>
    <xf numFmtId="4" fontId="28" fillId="0" borderId="2" xfId="2" applyNumberFormat="1" applyFont="1" applyFill="1" applyBorder="1" applyAlignment="1">
      <alignment horizontal="center"/>
    </xf>
    <xf numFmtId="0" fontId="25" fillId="0" borderId="0" xfId="2" applyFont="1" applyAlignment="1">
      <alignment horizontal="center"/>
    </xf>
    <xf numFmtId="44" fontId="25" fillId="0" borderId="0" xfId="2" applyNumberFormat="1" applyFont="1" applyFill="1" applyAlignment="1">
      <alignment horizontal="center"/>
    </xf>
    <xf numFmtId="44" fontId="29" fillId="0" borderId="0" xfId="2" applyNumberFormat="1" applyFont="1" applyFill="1" applyBorder="1" applyAlignment="1">
      <alignment horizontal="center"/>
    </xf>
    <xf numFmtId="43" fontId="28" fillId="0" borderId="0" xfId="2" applyNumberFormat="1" applyFont="1" applyFill="1" applyAlignment="1">
      <alignment horizontal="center"/>
    </xf>
    <xf numFmtId="44" fontId="25" fillId="0" borderId="2" xfId="2" applyNumberFormat="1" applyFont="1" applyFill="1" applyBorder="1" applyAlignment="1">
      <alignment horizontal="center"/>
    </xf>
    <xf numFmtId="44" fontId="25" fillId="0" borderId="2" xfId="1" applyFont="1" applyFill="1" applyBorder="1" applyAlignment="1">
      <alignment horizontal="center"/>
    </xf>
    <xf numFmtId="0" fontId="25" fillId="0" borderId="2" xfId="2" applyFont="1" applyFill="1" applyBorder="1" applyAlignment="1">
      <alignment horizontal="center"/>
    </xf>
    <xf numFmtId="49" fontId="29" fillId="0" borderId="0" xfId="2" applyNumberFormat="1" applyFont="1" applyFill="1" applyBorder="1" applyAlignment="1">
      <alignment horizontal="center"/>
    </xf>
    <xf numFmtId="44" fontId="30" fillId="0" borderId="0" xfId="2" applyNumberFormat="1" applyFont="1" applyFill="1" applyAlignment="1">
      <alignment horizontal="center"/>
    </xf>
    <xf numFmtId="0" fontId="31" fillId="0" borderId="0" xfId="2" applyFont="1" applyFill="1" applyBorder="1"/>
    <xf numFmtId="0" fontId="31" fillId="0" borderId="0" xfId="2" applyFont="1" applyFill="1" applyBorder="1" applyAlignment="1">
      <alignment horizontal="center"/>
    </xf>
    <xf numFmtId="43" fontId="31" fillId="0" borderId="0" xfId="2" applyNumberFormat="1" applyFont="1" applyFill="1" applyBorder="1"/>
    <xf numFmtId="0" fontId="32" fillId="0" borderId="3" xfId="2" applyFont="1" applyFill="1" applyBorder="1" applyAlignment="1">
      <alignment horizontal="center"/>
    </xf>
    <xf numFmtId="0" fontId="31" fillId="0" borderId="0" xfId="2" applyFont="1" applyFill="1"/>
    <xf numFmtId="0" fontId="25" fillId="0" borderId="0" xfId="2" applyFont="1" applyFill="1"/>
    <xf numFmtId="0" fontId="32" fillId="0" borderId="4" xfId="2" applyFont="1" applyFill="1" applyBorder="1" applyAlignment="1">
      <alignment horizontal="center"/>
    </xf>
    <xf numFmtId="43" fontId="32" fillId="0" borderId="5" xfId="2" applyNumberFormat="1" applyFont="1" applyFill="1" applyBorder="1" applyAlignment="1">
      <alignment horizontal="center"/>
    </xf>
    <xf numFmtId="0" fontId="32" fillId="0" borderId="6" xfId="2" applyFont="1" applyFill="1" applyBorder="1" applyAlignment="1">
      <alignment horizontal="center"/>
    </xf>
    <xf numFmtId="44" fontId="30" fillId="0" borderId="3" xfId="2" applyNumberFormat="1" applyFont="1" applyFill="1" applyBorder="1" applyAlignment="1">
      <alignment horizontal="center"/>
    </xf>
    <xf numFmtId="0" fontId="32" fillId="0" borderId="0" xfId="2" applyFont="1" applyFill="1" applyAlignment="1">
      <alignment horizontal="center"/>
    </xf>
    <xf numFmtId="0" fontId="32" fillId="0" borderId="7" xfId="2" applyFont="1" applyFill="1" applyBorder="1" applyAlignment="1">
      <alignment horizontal="center"/>
    </xf>
    <xf numFmtId="0" fontId="32" fillId="0" borderId="8" xfId="2" applyFont="1" applyFill="1" applyBorder="1" applyAlignment="1">
      <alignment horizontal="center"/>
    </xf>
    <xf numFmtId="0" fontId="25" fillId="0" borderId="14" xfId="0" applyFont="1" applyFill="1" applyBorder="1"/>
    <xf numFmtId="0" fontId="25" fillId="0" borderId="16" xfId="0" applyFont="1" applyFill="1" applyBorder="1"/>
    <xf numFmtId="44" fontId="25" fillId="0" borderId="12" xfId="2" applyNumberFormat="1" applyFont="1" applyFill="1" applyBorder="1"/>
    <xf numFmtId="44" fontId="25" fillId="0" borderId="9" xfId="2" applyNumberFormat="1" applyFont="1" applyFill="1" applyBorder="1"/>
    <xf numFmtId="44" fontId="25" fillId="0" borderId="10" xfId="2" applyNumberFormat="1" applyFont="1" applyFill="1" applyBorder="1"/>
    <xf numFmtId="164" fontId="25" fillId="0" borderId="11" xfId="2" applyNumberFormat="1" applyFont="1" applyFill="1" applyBorder="1"/>
    <xf numFmtId="44" fontId="26" fillId="0" borderId="9" xfId="2" applyNumberFormat="1" applyFont="1" applyFill="1" applyBorder="1"/>
    <xf numFmtId="44" fontId="25" fillId="0" borderId="23" xfId="2" applyNumberFormat="1" applyFont="1" applyFill="1" applyBorder="1"/>
    <xf numFmtId="49" fontId="25" fillId="0" borderId="18" xfId="2" applyNumberFormat="1" applyFont="1" applyFill="1" applyBorder="1"/>
    <xf numFmtId="44" fontId="25" fillId="0" borderId="13" xfId="2" applyNumberFormat="1" applyFont="1" applyFill="1" applyBorder="1"/>
    <xf numFmtId="44" fontId="25" fillId="0" borderId="19" xfId="2" applyNumberFormat="1" applyFont="1" applyFill="1" applyBorder="1"/>
    <xf numFmtId="49" fontId="25" fillId="0" borderId="0" xfId="2" applyNumberFormat="1" applyFont="1" applyFill="1" applyBorder="1"/>
    <xf numFmtId="0" fontId="25" fillId="0" borderId="15" xfId="2" applyFont="1" applyFill="1" applyBorder="1"/>
    <xf numFmtId="0" fontId="25" fillId="0" borderId="16" xfId="2" applyFont="1" applyFill="1" applyBorder="1" applyAlignment="1"/>
    <xf numFmtId="0" fontId="25" fillId="0" borderId="0" xfId="2" applyFont="1" applyBorder="1" applyAlignment="1">
      <alignment horizontal="center"/>
    </xf>
    <xf numFmtId="0" fontId="25" fillId="0" borderId="0" xfId="2" applyFont="1" applyFill="1" applyBorder="1"/>
    <xf numFmtId="44" fontId="25" fillId="0" borderId="1" xfId="2" applyNumberFormat="1" applyFont="1" applyFill="1" applyBorder="1"/>
    <xf numFmtId="0" fontId="30" fillId="0" borderId="0" xfId="2" applyFont="1" applyFill="1" applyAlignment="1">
      <alignment horizontal="center"/>
    </xf>
    <xf numFmtId="0" fontId="13" fillId="4" borderId="27" xfId="0" applyFont="1" applyFill="1" applyBorder="1"/>
    <xf numFmtId="0" fontId="13" fillId="4" borderId="1" xfId="0" applyFont="1" applyFill="1" applyBorder="1"/>
    <xf numFmtId="44" fontId="13" fillId="4" borderId="1" xfId="2" applyNumberFormat="1" applyFont="1" applyFill="1" applyBorder="1"/>
    <xf numFmtId="0" fontId="13" fillId="4" borderId="14" xfId="0" applyFont="1" applyFill="1" applyBorder="1"/>
    <xf numFmtId="0" fontId="13" fillId="4" borderId="12" xfId="0" applyFont="1" applyFill="1" applyBorder="1"/>
    <xf numFmtId="0" fontId="13" fillId="4" borderId="15" xfId="0" applyFont="1" applyFill="1" applyBorder="1"/>
    <xf numFmtId="0" fontId="13" fillId="4" borderId="34" xfId="0" applyFont="1" applyFill="1" applyBorder="1"/>
    <xf numFmtId="0" fontId="13" fillId="4" borderId="20" xfId="0" applyFont="1" applyFill="1" applyBorder="1"/>
    <xf numFmtId="44" fontId="13" fillId="4" borderId="17" xfId="2" applyNumberFormat="1" applyFont="1" applyFill="1" applyBorder="1"/>
    <xf numFmtId="0" fontId="13" fillId="4" borderId="38" xfId="0" applyFont="1" applyFill="1" applyBorder="1"/>
    <xf numFmtId="0" fontId="13" fillId="4" borderId="39" xfId="0" applyFont="1" applyFill="1" applyBorder="1"/>
    <xf numFmtId="0" fontId="13" fillId="4" borderId="25" xfId="0" applyFont="1" applyFill="1" applyBorder="1"/>
    <xf numFmtId="44" fontId="25" fillId="2" borderId="12" xfId="2" applyNumberFormat="1" applyFont="1" applyFill="1" applyBorder="1"/>
    <xf numFmtId="0" fontId="25" fillId="2" borderId="14" xfId="0" applyFont="1" applyFill="1" applyBorder="1"/>
    <xf numFmtId="0" fontId="25" fillId="2" borderId="16" xfId="0" applyFont="1" applyFill="1" applyBorder="1"/>
    <xf numFmtId="44" fontId="25" fillId="2" borderId="23" xfId="2" applyNumberFormat="1" applyFont="1" applyFill="1" applyBorder="1"/>
    <xf numFmtId="0" fontId="25" fillId="5" borderId="14" xfId="0" applyFont="1" applyFill="1" applyBorder="1"/>
    <xf numFmtId="0" fontId="25" fillId="5" borderId="16" xfId="0" applyFont="1" applyFill="1" applyBorder="1"/>
    <xf numFmtId="44" fontId="25" fillId="5" borderId="12" xfId="2" applyNumberFormat="1" applyFont="1" applyFill="1" applyBorder="1"/>
    <xf numFmtId="44" fontId="25" fillId="5" borderId="23" xfId="2" applyNumberFormat="1" applyFont="1" applyFill="1" applyBorder="1"/>
    <xf numFmtId="0" fontId="23" fillId="0" borderId="0" xfId="2" applyFont="1" applyFill="1" applyBorder="1"/>
    <xf numFmtId="0" fontId="23" fillId="0" borderId="0" xfId="2" applyFont="1" applyFill="1"/>
    <xf numFmtId="44" fontId="26" fillId="0" borderId="0" xfId="2" applyNumberFormat="1" applyFont="1" applyFill="1"/>
    <xf numFmtId="0" fontId="28" fillId="0" borderId="0" xfId="2" applyFont="1" applyFill="1" applyBorder="1"/>
    <xf numFmtId="44" fontId="28" fillId="0" borderId="0" xfId="2" applyNumberFormat="1" applyFont="1" applyFill="1"/>
    <xf numFmtId="4" fontId="28" fillId="0" borderId="2" xfId="2" applyNumberFormat="1" applyFont="1" applyFill="1" applyBorder="1"/>
    <xf numFmtId="44" fontId="29" fillId="0" borderId="0" xfId="2" applyNumberFormat="1" applyFont="1" applyFill="1" applyBorder="1"/>
    <xf numFmtId="43" fontId="28" fillId="0" borderId="0" xfId="2" applyNumberFormat="1" applyFont="1" applyFill="1"/>
    <xf numFmtId="0" fontId="28" fillId="0" borderId="0" xfId="2" applyFont="1" applyFill="1"/>
    <xf numFmtId="49" fontId="29" fillId="0" borderId="0" xfId="2" applyNumberFormat="1" applyFont="1" applyFill="1" applyBorder="1" applyAlignment="1">
      <alignment horizontal="right"/>
    </xf>
    <xf numFmtId="0" fontId="25" fillId="0" borderId="15" xfId="2" applyFont="1" applyFill="1" applyBorder="1" applyAlignment="1"/>
    <xf numFmtId="0" fontId="25" fillId="4" borderId="14" xfId="0" applyFont="1" applyFill="1" applyBorder="1"/>
    <xf numFmtId="0" fontId="25" fillId="4" borderId="16" xfId="0" applyFont="1" applyFill="1" applyBorder="1"/>
    <xf numFmtId="44" fontId="25" fillId="4" borderId="12" xfId="2" applyNumberFormat="1" applyFont="1" applyFill="1" applyBorder="1"/>
    <xf numFmtId="44" fontId="25" fillId="4" borderId="23" xfId="2" applyNumberFormat="1" applyFont="1" applyFill="1" applyBorder="1"/>
    <xf numFmtId="0" fontId="25" fillId="4" borderId="16" xfId="2" applyFont="1" applyFill="1" applyBorder="1" applyAlignment="1"/>
    <xf numFmtId="44" fontId="25" fillId="10" borderId="9" xfId="2" applyNumberFormat="1" applyFont="1" applyFill="1" applyBorder="1"/>
    <xf numFmtId="44" fontId="25" fillId="10" borderId="10" xfId="2" applyNumberFormat="1" applyFont="1" applyFill="1" applyBorder="1"/>
    <xf numFmtId="44" fontId="25" fillId="10" borderId="12" xfId="2" applyNumberFormat="1" applyFont="1" applyFill="1" applyBorder="1"/>
    <xf numFmtId="44" fontId="25" fillId="10" borderId="23" xfId="2" applyNumberFormat="1" applyFont="1" applyFill="1" applyBorder="1"/>
    <xf numFmtId="0" fontId="25" fillId="10" borderId="16" xfId="0" applyFont="1" applyFill="1" applyBorder="1"/>
    <xf numFmtId="44" fontId="25" fillId="10" borderId="12" xfId="0" applyNumberFormat="1" applyFont="1" applyFill="1" applyBorder="1"/>
    <xf numFmtId="0" fontId="25" fillId="10" borderId="14" xfId="0" applyFont="1" applyFill="1" applyBorder="1"/>
    <xf numFmtId="0" fontId="25" fillId="10" borderId="16" xfId="2" applyFont="1" applyFill="1" applyBorder="1" applyAlignment="1"/>
    <xf numFmtId="0" fontId="25" fillId="10" borderId="15" xfId="0" applyFont="1" applyFill="1" applyBorder="1"/>
    <xf numFmtId="0" fontId="25" fillId="10" borderId="1" xfId="0" applyFont="1" applyFill="1" applyBorder="1"/>
    <xf numFmtId="0" fontId="25" fillId="10" borderId="14" xfId="2" applyFont="1" applyFill="1" applyBorder="1"/>
    <xf numFmtId="0" fontId="25" fillId="10" borderId="12" xfId="0" applyFont="1" applyFill="1" applyBorder="1"/>
    <xf numFmtId="0" fontId="22" fillId="0" borderId="0" xfId="0" applyFont="1" applyAlignment="1">
      <alignment horizontal="right"/>
    </xf>
    <xf numFmtId="44" fontId="33" fillId="0" borderId="0" xfId="2" applyNumberFormat="1" applyFont="1" applyFill="1"/>
    <xf numFmtId="0" fontId="25" fillId="8" borderId="14" xfId="0" applyFont="1" applyFill="1" applyBorder="1"/>
    <xf numFmtId="0" fontId="25" fillId="8" borderId="16" xfId="0" applyFont="1" applyFill="1" applyBorder="1"/>
    <xf numFmtId="44" fontId="25" fillId="8" borderId="12" xfId="2" applyNumberFormat="1" applyFont="1" applyFill="1" applyBorder="1"/>
    <xf numFmtId="44" fontId="25" fillId="8" borderId="23" xfId="2" applyNumberFormat="1" applyFont="1" applyFill="1" applyBorder="1"/>
    <xf numFmtId="0" fontId="25" fillId="11" borderId="14" xfId="0" applyFont="1" applyFill="1" applyBorder="1"/>
    <xf numFmtId="0" fontId="25" fillId="11" borderId="16" xfId="0" applyFont="1" applyFill="1" applyBorder="1"/>
    <xf numFmtId="44" fontId="25" fillId="11" borderId="12" xfId="2" applyNumberFormat="1" applyFont="1" applyFill="1" applyBorder="1"/>
    <xf numFmtId="44" fontId="25" fillId="11" borderId="23" xfId="2" applyNumberFormat="1" applyFont="1" applyFill="1" applyBorder="1"/>
    <xf numFmtId="0" fontId="25" fillId="11" borderId="20" xfId="0" applyFont="1" applyFill="1" applyBorder="1"/>
    <xf numFmtId="44" fontId="25" fillId="11" borderId="17" xfId="2" applyNumberFormat="1" applyFont="1" applyFill="1" applyBorder="1"/>
    <xf numFmtId="0" fontId="25" fillId="11" borderId="12" xfId="0" applyFont="1" applyFill="1" applyBorder="1"/>
    <xf numFmtId="0" fontId="25" fillId="11" borderId="15" xfId="0" applyFont="1" applyFill="1" applyBorder="1"/>
    <xf numFmtId="44" fontId="25" fillId="11" borderId="1" xfId="2" applyNumberFormat="1" applyFont="1" applyFill="1" applyBorder="1"/>
    <xf numFmtId="0" fontId="25" fillId="12" borderId="14" xfId="0" applyFont="1" applyFill="1" applyBorder="1"/>
    <xf numFmtId="0" fontId="25" fillId="12" borderId="16" xfId="0" applyFont="1" applyFill="1" applyBorder="1"/>
    <xf numFmtId="44" fontId="25" fillId="12" borderId="12" xfId="2" applyNumberFormat="1" applyFont="1" applyFill="1" applyBorder="1"/>
    <xf numFmtId="44" fontId="25" fillId="12" borderId="23" xfId="2" applyNumberFormat="1" applyFont="1" applyFill="1" applyBorder="1"/>
    <xf numFmtId="0" fontId="25" fillId="12" borderId="25" xfId="0" applyFont="1" applyFill="1" applyBorder="1"/>
    <xf numFmtId="0" fontId="25" fillId="12" borderId="26" xfId="0" applyFont="1" applyFill="1" applyBorder="1"/>
    <xf numFmtId="44" fontId="25" fillId="12" borderId="13" xfId="2" applyNumberFormat="1" applyFont="1" applyFill="1" applyBorder="1"/>
    <xf numFmtId="44" fontId="25" fillId="12" borderId="19" xfId="2" applyNumberFormat="1" applyFont="1" applyFill="1" applyBorder="1"/>
    <xf numFmtId="0" fontId="25" fillId="13" borderId="27" xfId="0" applyFont="1" applyFill="1" applyBorder="1"/>
    <xf numFmtId="0" fontId="25" fillId="13" borderId="15" xfId="0" applyFont="1" applyFill="1" applyBorder="1"/>
    <xf numFmtId="44" fontId="25" fillId="13" borderId="1" xfId="2" applyNumberFormat="1" applyFont="1" applyFill="1" applyBorder="1"/>
    <xf numFmtId="44" fontId="25" fillId="13" borderId="24" xfId="2" applyNumberFormat="1" applyFont="1" applyFill="1" applyBorder="1"/>
    <xf numFmtId="0" fontId="25" fillId="13" borderId="14" xfId="0" applyFont="1" applyFill="1" applyBorder="1"/>
    <xf numFmtId="0" fontId="25" fillId="13" borderId="16" xfId="0" applyFont="1" applyFill="1" applyBorder="1"/>
    <xf numFmtId="44" fontId="25" fillId="13" borderId="12" xfId="2" applyNumberFormat="1" applyFont="1" applyFill="1" applyBorder="1"/>
    <xf numFmtId="44" fontId="25" fillId="13" borderId="23" xfId="2" applyNumberFormat="1" applyFont="1" applyFill="1" applyBorder="1"/>
    <xf numFmtId="0" fontId="25" fillId="13" borderId="25" xfId="0" applyFont="1" applyFill="1" applyBorder="1"/>
    <xf numFmtId="0" fontId="25" fillId="13" borderId="26" xfId="0" applyFont="1" applyFill="1" applyBorder="1"/>
    <xf numFmtId="44" fontId="25" fillId="13" borderId="13" xfId="2" applyNumberFormat="1" applyFont="1" applyFill="1" applyBorder="1"/>
    <xf numFmtId="44" fontId="25" fillId="13" borderId="19" xfId="2" applyNumberFormat="1" applyFont="1" applyFill="1" applyBorder="1"/>
    <xf numFmtId="0" fontId="25" fillId="7" borderId="27" xfId="0" applyFont="1" applyFill="1" applyBorder="1"/>
    <xf numFmtId="0" fontId="25" fillId="7" borderId="15" xfId="0" applyFont="1" applyFill="1" applyBorder="1"/>
    <xf numFmtId="44" fontId="25" fillId="7" borderId="1" xfId="2" applyNumberFormat="1" applyFont="1" applyFill="1" applyBorder="1"/>
    <xf numFmtId="0" fontId="25" fillId="7" borderId="14" xfId="0" applyFont="1" applyFill="1" applyBorder="1"/>
    <xf numFmtId="0" fontId="25" fillId="7" borderId="16" xfId="0" applyFont="1" applyFill="1" applyBorder="1"/>
    <xf numFmtId="44" fontId="25" fillId="7" borderId="12" xfId="2" applyNumberFormat="1" applyFont="1" applyFill="1" applyBorder="1"/>
    <xf numFmtId="0" fontId="25" fillId="7" borderId="15" xfId="2" applyFont="1" applyFill="1" applyBorder="1"/>
    <xf numFmtId="0" fontId="25" fillId="7" borderId="15" xfId="2" applyFont="1" applyFill="1" applyBorder="1" applyAlignment="1"/>
    <xf numFmtId="44" fontId="25" fillId="7" borderId="24" xfId="2" applyNumberFormat="1" applyFont="1" applyFill="1" applyBorder="1"/>
    <xf numFmtId="44" fontId="25" fillId="7" borderId="23" xfId="2" applyNumberFormat="1" applyFont="1" applyFill="1" applyBorder="1"/>
    <xf numFmtId="0" fontId="25" fillId="14" borderId="15" xfId="2" applyFont="1" applyFill="1" applyBorder="1"/>
    <xf numFmtId="0" fontId="25" fillId="14" borderId="15" xfId="2" applyFont="1" applyFill="1" applyBorder="1" applyAlignment="1"/>
    <xf numFmtId="44" fontId="25" fillId="14" borderId="12" xfId="2" applyNumberFormat="1" applyFont="1" applyFill="1" applyBorder="1"/>
    <xf numFmtId="44" fontId="25" fillId="14" borderId="23" xfId="2" applyNumberFormat="1" applyFont="1" applyFill="1" applyBorder="1"/>
    <xf numFmtId="0" fontId="25" fillId="15" borderId="15" xfId="2" applyFont="1" applyFill="1" applyBorder="1"/>
    <xf numFmtId="0" fontId="25" fillId="15" borderId="15" xfId="2" applyFont="1" applyFill="1" applyBorder="1" applyAlignment="1"/>
    <xf numFmtId="44" fontId="25" fillId="15" borderId="12" xfId="2" applyNumberFormat="1" applyFont="1" applyFill="1" applyBorder="1"/>
    <xf numFmtId="44" fontId="25" fillId="15" borderId="23" xfId="2" applyNumberFormat="1" applyFont="1" applyFill="1" applyBorder="1"/>
    <xf numFmtId="44" fontId="25" fillId="15" borderId="22" xfId="2" applyNumberFormat="1" applyFont="1" applyFill="1" applyBorder="1"/>
    <xf numFmtId="44" fontId="25" fillId="15" borderId="1" xfId="2" applyNumberFormat="1" applyFont="1" applyFill="1" applyBorder="1"/>
    <xf numFmtId="0" fontId="25" fillId="16" borderId="14" xfId="0" applyFont="1" applyFill="1" applyBorder="1"/>
    <xf numFmtId="0" fontId="25" fillId="16" borderId="16" xfId="0" applyFont="1" applyFill="1" applyBorder="1"/>
    <xf numFmtId="44" fontId="25" fillId="16" borderId="12" xfId="2" applyNumberFormat="1" applyFont="1" applyFill="1" applyBorder="1"/>
    <xf numFmtId="44" fontId="25" fillId="16" borderId="23" xfId="2" applyNumberFormat="1" applyFont="1" applyFill="1" applyBorder="1"/>
    <xf numFmtId="0" fontId="25" fillId="6" borderId="14" xfId="0" applyFont="1" applyFill="1" applyBorder="1"/>
    <xf numFmtId="0" fontId="25" fillId="6" borderId="16" xfId="0" applyFont="1" applyFill="1" applyBorder="1"/>
    <xf numFmtId="44" fontId="25" fillId="6" borderId="12" xfId="2" applyNumberFormat="1" applyFont="1" applyFill="1" applyBorder="1"/>
    <xf numFmtId="44" fontId="25" fillId="6" borderId="23" xfId="2" applyNumberFormat="1" applyFont="1" applyFill="1" applyBorder="1"/>
    <xf numFmtId="44" fontId="25" fillId="12" borderId="9" xfId="2" applyNumberFormat="1" applyFont="1" applyFill="1" applyBorder="1"/>
    <xf numFmtId="44" fontId="25" fillId="12" borderId="10" xfId="2" applyNumberFormat="1" applyFont="1" applyFill="1" applyBorder="1"/>
    <xf numFmtId="0" fontId="25" fillId="17" borderId="14" xfId="0" applyFont="1" applyFill="1" applyBorder="1"/>
    <xf numFmtId="0" fontId="25" fillId="17" borderId="16" xfId="0" applyFont="1" applyFill="1" applyBorder="1"/>
    <xf numFmtId="44" fontId="25" fillId="17" borderId="12" xfId="2" applyNumberFormat="1" applyFont="1" applyFill="1" applyBorder="1"/>
    <xf numFmtId="44" fontId="25" fillId="17" borderId="9" xfId="2" applyNumberFormat="1" applyFont="1" applyFill="1" applyBorder="1"/>
    <xf numFmtId="44" fontId="25" fillId="17" borderId="10" xfId="2" applyNumberFormat="1" applyFont="1" applyFill="1" applyBorder="1"/>
    <xf numFmtId="44" fontId="25" fillId="17" borderId="23" xfId="2" applyNumberFormat="1" applyFont="1" applyFill="1" applyBorder="1"/>
    <xf numFmtId="0" fontId="25" fillId="18" borderId="14" xfId="0" applyFont="1" applyFill="1" applyBorder="1"/>
    <xf numFmtId="0" fontId="25" fillId="18" borderId="16" xfId="0" applyFont="1" applyFill="1" applyBorder="1"/>
    <xf numFmtId="44" fontId="25" fillId="18" borderId="12" xfId="2" applyNumberFormat="1" applyFont="1" applyFill="1" applyBorder="1"/>
    <xf numFmtId="44" fontId="25" fillId="18" borderId="23" xfId="2" applyNumberFormat="1" applyFont="1" applyFill="1" applyBorder="1"/>
    <xf numFmtId="0" fontId="13" fillId="19" borderId="15" xfId="2" applyFont="1" applyFill="1" applyBorder="1"/>
    <xf numFmtId="0" fontId="13" fillId="19" borderId="15" xfId="2" applyFont="1" applyFill="1" applyBorder="1" applyAlignment="1"/>
    <xf numFmtId="44" fontId="13" fillId="19" borderId="12" xfId="2" applyNumberFormat="1" applyFont="1" applyFill="1" applyBorder="1"/>
    <xf numFmtId="0" fontId="25" fillId="19" borderId="15" xfId="2" applyFont="1" applyFill="1" applyBorder="1"/>
    <xf numFmtId="0" fontId="25" fillId="19" borderId="15" xfId="2" applyFont="1" applyFill="1" applyBorder="1" applyAlignment="1"/>
    <xf numFmtId="44" fontId="25" fillId="19" borderId="12" xfId="2" applyNumberFormat="1" applyFont="1" applyFill="1" applyBorder="1"/>
    <xf numFmtId="44" fontId="25" fillId="19" borderId="23" xfId="2" applyNumberFormat="1" applyFont="1" applyFill="1" applyBorder="1"/>
    <xf numFmtId="49" fontId="3" fillId="0" borderId="0" xfId="2" applyNumberFormat="1" applyFont="1" applyFill="1" applyAlignment="1">
      <alignment horizontal="center"/>
    </xf>
    <xf numFmtId="44" fontId="3" fillId="0" borderId="0" xfId="2" applyNumberFormat="1" applyFont="1" applyFill="1" applyAlignment="1">
      <alignment horizontal="center"/>
    </xf>
    <xf numFmtId="44" fontId="12" fillId="0" borderId="0" xfId="2" applyNumberFormat="1" applyFont="1" applyFill="1" applyAlignment="1">
      <alignment horizontal="right" vertical="center" wrapText="1"/>
    </xf>
    <xf numFmtId="44" fontId="15" fillId="0" borderId="0" xfId="2" applyNumberFormat="1" applyFont="1" applyFill="1" applyAlignment="1">
      <alignment horizontal="center"/>
    </xf>
    <xf numFmtId="49" fontId="15" fillId="0" borderId="0" xfId="2" applyNumberFormat="1" applyFont="1" applyFill="1" applyAlignment="1">
      <alignment horizontal="center"/>
    </xf>
    <xf numFmtId="0" fontId="15" fillId="0" borderId="0" xfId="2" applyFont="1" applyFill="1" applyAlignment="1">
      <alignment horizontal="center"/>
    </xf>
    <xf numFmtId="17" fontId="24" fillId="0" borderId="0" xfId="2" applyNumberFormat="1" applyFont="1" applyFill="1" applyAlignment="1">
      <alignment horizontal="center"/>
    </xf>
    <xf numFmtId="0" fontId="24" fillId="0" borderId="0" xfId="2" applyFont="1" applyFill="1" applyAlignment="1">
      <alignment horizontal="center"/>
    </xf>
    <xf numFmtId="44" fontId="24" fillId="0" borderId="0" xfId="2" applyNumberFormat="1" applyFont="1" applyFill="1" applyAlignment="1">
      <alignment horizontal="center"/>
    </xf>
    <xf numFmtId="49" fontId="24" fillId="0" borderId="0" xfId="2" applyNumberFormat="1" applyFont="1" applyFill="1" applyAlignment="1">
      <alignment horizontal="center"/>
    </xf>
    <xf numFmtId="44" fontId="25" fillId="0" borderId="0" xfId="2" applyNumberFormat="1" applyFont="1" applyFill="1" applyAlignment="1">
      <alignment horizontal="center"/>
    </xf>
    <xf numFmtId="0" fontId="34" fillId="0" borderId="0" xfId="0" applyFont="1" applyAlignment="1">
      <alignment horizontal="center"/>
    </xf>
  </cellXfs>
  <cellStyles count="4">
    <cellStyle name="Moneda" xfId="3" builtinId="4"/>
    <cellStyle name="Moneda 2" xfId="1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CCFFCC"/>
      <color rgb="FFFFFFCC"/>
      <color rgb="FFCCCCFF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6"/>
  <sheetViews>
    <sheetView topLeftCell="A109" workbookViewId="0">
      <selection activeCell="F120" sqref="F120"/>
    </sheetView>
  </sheetViews>
  <sheetFormatPr baseColWidth="10" defaultRowHeight="15" x14ac:dyDescent="0.25"/>
  <cols>
    <col min="3" max="3" width="35" customWidth="1"/>
    <col min="5" max="5" width="12.28515625" bestFit="1" customWidth="1"/>
    <col min="6" max="6" width="13.7109375" bestFit="1" customWidth="1"/>
    <col min="9" max="10" width="12.42578125" bestFit="1" customWidth="1"/>
  </cols>
  <sheetData>
    <row r="1" spans="2:11" ht="16.5" x14ac:dyDescent="0.3">
      <c r="B1" s="2"/>
      <c r="C1" s="49" t="s">
        <v>13</v>
      </c>
      <c r="D1" s="49"/>
      <c r="E1" s="3"/>
      <c r="F1" s="3"/>
      <c r="G1" s="3"/>
      <c r="H1" s="4" t="s">
        <v>0</v>
      </c>
      <c r="I1" s="5"/>
      <c r="J1" s="6"/>
      <c r="K1" s="3"/>
    </row>
    <row r="2" spans="2:11" ht="17.25" thickBot="1" x14ac:dyDescent="0.35">
      <c r="B2" s="8"/>
      <c r="C2" s="412" t="s">
        <v>633</v>
      </c>
      <c r="D2" s="412"/>
      <c r="E2" s="9"/>
      <c r="F2" s="10"/>
      <c r="G2" s="1"/>
      <c r="H2" s="4" t="s">
        <v>2</v>
      </c>
      <c r="I2" s="4"/>
      <c r="J2" s="4"/>
      <c r="K2" s="1"/>
    </row>
    <row r="3" spans="2:11" ht="15.75" thickBot="1" x14ac:dyDescent="0.3">
      <c r="B3" s="11"/>
      <c r="C3" s="12"/>
      <c r="D3" s="13"/>
      <c r="E3" s="14"/>
      <c r="F3" s="14"/>
      <c r="G3" s="1"/>
      <c r="H3" s="15" t="s">
        <v>3</v>
      </c>
      <c r="I3" s="16"/>
      <c r="J3" s="17"/>
      <c r="K3" s="1"/>
    </row>
    <row r="4" spans="2:11" ht="15.75" thickBot="1" x14ac:dyDescent="0.3">
      <c r="B4" s="18"/>
      <c r="C4" s="1"/>
      <c r="D4" s="13"/>
      <c r="E4" s="14"/>
      <c r="F4" s="14"/>
      <c r="G4" s="1"/>
      <c r="H4" s="4" t="s">
        <v>4</v>
      </c>
      <c r="I4" s="4"/>
      <c r="J4" s="19"/>
      <c r="K4" s="1"/>
    </row>
    <row r="5" spans="2:11" ht="16.5" thickBot="1" x14ac:dyDescent="0.35">
      <c r="B5" s="20"/>
      <c r="C5" s="21"/>
      <c r="D5" s="22"/>
      <c r="E5" s="20"/>
      <c r="F5" s="23" t="s">
        <v>5</v>
      </c>
      <c r="G5" s="24"/>
      <c r="H5" s="4"/>
      <c r="I5" s="7"/>
      <c r="J5" s="7"/>
      <c r="K5" s="7"/>
    </row>
    <row r="6" spans="2:11" ht="16.5" thickBot="1" x14ac:dyDescent="0.35">
      <c r="B6" s="25" t="s">
        <v>6</v>
      </c>
      <c r="C6" s="25" t="s">
        <v>7</v>
      </c>
      <c r="D6" s="26" t="s">
        <v>8</v>
      </c>
      <c r="E6" s="27" t="s">
        <v>9</v>
      </c>
      <c r="F6" s="28">
        <f>J8</f>
        <v>0</v>
      </c>
      <c r="G6" s="29"/>
      <c r="H6" s="30" t="s">
        <v>10</v>
      </c>
      <c r="I6" s="27" t="s">
        <v>8</v>
      </c>
      <c r="J6" s="31" t="s">
        <v>11</v>
      </c>
      <c r="K6" s="29"/>
    </row>
    <row r="7" spans="2:11" x14ac:dyDescent="0.25">
      <c r="B7" s="50"/>
      <c r="C7" s="43"/>
      <c r="D7" s="32"/>
      <c r="E7" s="32"/>
      <c r="F7" s="33">
        <f>F6-D7</f>
        <v>0</v>
      </c>
      <c r="G7" s="1"/>
      <c r="H7" s="34"/>
      <c r="I7" s="35"/>
      <c r="J7" s="33">
        <f>I7</f>
        <v>0</v>
      </c>
      <c r="K7" s="1"/>
    </row>
    <row r="8" spans="2:11" ht="15.75" thickBot="1" x14ac:dyDescent="0.3">
      <c r="B8" s="50"/>
      <c r="C8" s="44"/>
      <c r="D8" s="36"/>
      <c r="E8" s="36"/>
      <c r="F8" s="61">
        <f t="shared" ref="F8:F71" si="0">F7-D8</f>
        <v>0</v>
      </c>
      <c r="G8" s="1"/>
      <c r="H8" s="55"/>
      <c r="I8" s="42"/>
      <c r="J8" s="56">
        <f>I8+I7</f>
        <v>0</v>
      </c>
      <c r="K8" s="1"/>
    </row>
    <row r="9" spans="2:11" x14ac:dyDescent="0.25">
      <c r="B9" s="50"/>
      <c r="C9" s="44"/>
      <c r="D9" s="36"/>
      <c r="E9" s="36"/>
      <c r="F9" s="61">
        <f t="shared" si="0"/>
        <v>0</v>
      </c>
      <c r="G9" s="1"/>
      <c r="H9" s="37"/>
      <c r="I9" s="38"/>
      <c r="J9" s="38"/>
      <c r="K9" s="1"/>
    </row>
    <row r="10" spans="2:11" x14ac:dyDescent="0.25">
      <c r="B10" s="48"/>
      <c r="C10" s="48"/>
      <c r="D10" s="45"/>
      <c r="E10" s="36"/>
      <c r="F10" s="61">
        <f t="shared" si="0"/>
        <v>0</v>
      </c>
      <c r="G10" s="1"/>
      <c r="H10" s="37"/>
      <c r="I10" s="38"/>
      <c r="J10" s="38"/>
      <c r="K10" s="1"/>
    </row>
    <row r="11" spans="2:11" x14ac:dyDescent="0.25">
      <c r="B11" s="48"/>
      <c r="C11" s="48"/>
      <c r="D11" s="45"/>
      <c r="E11" s="36"/>
      <c r="F11" s="61">
        <f t="shared" si="0"/>
        <v>0</v>
      </c>
      <c r="G11" s="1"/>
      <c r="H11" s="37"/>
      <c r="I11" s="38"/>
      <c r="J11" s="38"/>
      <c r="K11" s="1"/>
    </row>
    <row r="12" spans="2:11" x14ac:dyDescent="0.25">
      <c r="B12" s="46"/>
      <c r="C12" s="51"/>
      <c r="D12" s="36"/>
      <c r="E12" s="36"/>
      <c r="F12" s="61">
        <f t="shared" si="0"/>
        <v>0</v>
      </c>
      <c r="G12" s="1"/>
      <c r="H12" s="37"/>
      <c r="I12" s="38"/>
      <c r="J12" s="38"/>
      <c r="K12" s="1"/>
    </row>
    <row r="13" spans="2:11" x14ac:dyDescent="0.25">
      <c r="B13" s="46"/>
      <c r="C13" s="47"/>
      <c r="D13" s="36"/>
      <c r="E13" s="36"/>
      <c r="F13" s="61">
        <f t="shared" si="0"/>
        <v>0</v>
      </c>
      <c r="G13" s="1"/>
      <c r="H13" s="37"/>
      <c r="I13" s="38"/>
      <c r="J13" s="38"/>
      <c r="K13" s="1"/>
    </row>
    <row r="14" spans="2:11" x14ac:dyDescent="0.25">
      <c r="B14" s="46"/>
      <c r="C14" s="48"/>
      <c r="D14" s="36"/>
      <c r="E14" s="36"/>
      <c r="F14" s="61">
        <f t="shared" si="0"/>
        <v>0</v>
      </c>
      <c r="G14" s="1"/>
      <c r="H14" s="37"/>
      <c r="I14" s="38"/>
      <c r="J14" s="38"/>
      <c r="K14" s="1"/>
    </row>
    <row r="15" spans="2:11" x14ac:dyDescent="0.25">
      <c r="B15" s="46"/>
      <c r="C15" s="48"/>
      <c r="D15" s="36"/>
      <c r="E15" s="36"/>
      <c r="F15" s="61">
        <f t="shared" si="0"/>
        <v>0</v>
      </c>
      <c r="G15" s="1"/>
      <c r="H15" s="37"/>
      <c r="I15" s="38"/>
      <c r="J15" s="38"/>
      <c r="K15" s="1"/>
    </row>
    <row r="16" spans="2:11" x14ac:dyDescent="0.25">
      <c r="B16" s="46"/>
      <c r="C16" s="48"/>
      <c r="D16" s="36"/>
      <c r="E16" s="36"/>
      <c r="F16" s="61">
        <f t="shared" si="0"/>
        <v>0</v>
      </c>
      <c r="G16" s="1"/>
      <c r="H16" s="37"/>
      <c r="I16" s="38"/>
      <c r="J16" s="38"/>
      <c r="K16" s="1"/>
    </row>
    <row r="17" spans="2:10" x14ac:dyDescent="0.25">
      <c r="B17" s="46"/>
      <c r="C17" s="48"/>
      <c r="D17" s="36"/>
      <c r="E17" s="36"/>
      <c r="F17" s="61">
        <f t="shared" si="0"/>
        <v>0</v>
      </c>
      <c r="G17" s="1"/>
      <c r="H17" s="37"/>
      <c r="I17" s="38"/>
      <c r="J17" s="38"/>
    </row>
    <row r="18" spans="2:10" x14ac:dyDescent="0.25">
      <c r="B18" s="46"/>
      <c r="C18" s="48"/>
      <c r="D18" s="36"/>
      <c r="E18" s="36"/>
      <c r="F18" s="61">
        <f t="shared" si="0"/>
        <v>0</v>
      </c>
      <c r="G18" s="1"/>
      <c r="H18" s="37"/>
      <c r="I18" s="38"/>
      <c r="J18" s="38"/>
    </row>
    <row r="19" spans="2:10" x14ac:dyDescent="0.25">
      <c r="B19" s="46"/>
      <c r="C19" s="48"/>
      <c r="D19" s="36"/>
      <c r="E19" s="36"/>
      <c r="F19" s="61">
        <f t="shared" si="0"/>
        <v>0</v>
      </c>
      <c r="G19" s="1"/>
      <c r="H19" s="37"/>
      <c r="I19" s="38"/>
      <c r="J19" s="38"/>
    </row>
    <row r="20" spans="2:10" x14ac:dyDescent="0.25">
      <c r="B20" s="46"/>
      <c r="C20" s="48"/>
      <c r="D20" s="36"/>
      <c r="E20" s="36"/>
      <c r="F20" s="61">
        <f t="shared" si="0"/>
        <v>0</v>
      </c>
      <c r="G20" s="1"/>
      <c r="H20" s="37"/>
      <c r="I20" s="38"/>
      <c r="J20" s="38"/>
    </row>
    <row r="21" spans="2:10" x14ac:dyDescent="0.25">
      <c r="B21" s="46"/>
      <c r="C21" s="48"/>
      <c r="D21" s="36"/>
      <c r="E21" s="36"/>
      <c r="F21" s="61">
        <f t="shared" si="0"/>
        <v>0</v>
      </c>
      <c r="G21" s="1"/>
      <c r="H21" s="37"/>
      <c r="I21" s="38"/>
      <c r="J21" s="38"/>
    </row>
    <row r="22" spans="2:10" x14ac:dyDescent="0.25">
      <c r="B22" s="46"/>
      <c r="C22" s="48"/>
      <c r="D22" s="36"/>
      <c r="E22" s="36"/>
      <c r="F22" s="61">
        <f t="shared" si="0"/>
        <v>0</v>
      </c>
      <c r="G22" s="1"/>
      <c r="H22" s="37"/>
      <c r="I22" s="38"/>
      <c r="J22" s="38"/>
    </row>
    <row r="23" spans="2:10" x14ac:dyDescent="0.25">
      <c r="B23" s="46"/>
      <c r="C23" s="48"/>
      <c r="D23" s="36"/>
      <c r="E23" s="36"/>
      <c r="F23" s="61">
        <f t="shared" si="0"/>
        <v>0</v>
      </c>
      <c r="G23" s="1"/>
      <c r="H23" s="37"/>
      <c r="I23" s="38"/>
      <c r="J23" s="38"/>
    </row>
    <row r="24" spans="2:10" x14ac:dyDescent="0.25">
      <c r="B24" s="46"/>
      <c r="C24" s="48"/>
      <c r="D24" s="36"/>
      <c r="E24" s="36"/>
      <c r="F24" s="61">
        <f t="shared" si="0"/>
        <v>0</v>
      </c>
      <c r="G24" s="1"/>
      <c r="H24" s="37"/>
      <c r="I24" s="38"/>
      <c r="J24" s="38"/>
    </row>
    <row r="25" spans="2:10" x14ac:dyDescent="0.25">
      <c r="B25" s="46"/>
      <c r="C25" s="48"/>
      <c r="D25" s="36"/>
      <c r="E25" s="36"/>
      <c r="F25" s="61">
        <f t="shared" si="0"/>
        <v>0</v>
      </c>
      <c r="G25" s="1"/>
      <c r="H25" s="37"/>
      <c r="I25" s="38"/>
      <c r="J25" s="38"/>
    </row>
    <row r="26" spans="2:10" x14ac:dyDescent="0.25">
      <c r="B26" s="46"/>
      <c r="C26" s="48"/>
      <c r="D26" s="36"/>
      <c r="E26" s="36"/>
      <c r="F26" s="61">
        <f t="shared" si="0"/>
        <v>0</v>
      </c>
      <c r="G26" s="1"/>
      <c r="H26" s="37"/>
      <c r="I26" s="38"/>
      <c r="J26" s="38"/>
    </row>
    <row r="27" spans="2:10" x14ac:dyDescent="0.25">
      <c r="B27" s="46"/>
      <c r="C27" s="48"/>
      <c r="D27" s="36"/>
      <c r="E27" s="36"/>
      <c r="F27" s="61">
        <f t="shared" si="0"/>
        <v>0</v>
      </c>
      <c r="G27" s="1"/>
      <c r="H27" s="37"/>
      <c r="I27" s="38"/>
      <c r="J27" s="38"/>
    </row>
    <row r="28" spans="2:10" x14ac:dyDescent="0.25">
      <c r="B28" s="46"/>
      <c r="C28" s="48"/>
      <c r="D28" s="36"/>
      <c r="E28" s="36"/>
      <c r="F28" s="61">
        <f t="shared" si="0"/>
        <v>0</v>
      </c>
      <c r="G28" s="1"/>
      <c r="H28" s="37"/>
      <c r="I28" s="38"/>
      <c r="J28" s="38"/>
    </row>
    <row r="29" spans="2:10" x14ac:dyDescent="0.25">
      <c r="B29" s="46"/>
      <c r="C29" s="51"/>
      <c r="D29" s="36"/>
      <c r="E29" s="36"/>
      <c r="F29" s="61">
        <f t="shared" si="0"/>
        <v>0</v>
      </c>
      <c r="G29" s="1"/>
      <c r="H29" s="37"/>
      <c r="I29" s="38"/>
      <c r="J29" s="38"/>
    </row>
    <row r="30" spans="2:10" x14ac:dyDescent="0.25">
      <c r="B30" s="46"/>
      <c r="C30" s="48"/>
      <c r="D30" s="36"/>
      <c r="E30" s="36"/>
      <c r="F30" s="61">
        <f t="shared" si="0"/>
        <v>0</v>
      </c>
      <c r="G30" s="1"/>
      <c r="H30" s="37"/>
      <c r="I30" s="38"/>
      <c r="J30" s="38"/>
    </row>
    <row r="31" spans="2:10" x14ac:dyDescent="0.25">
      <c r="B31" s="46"/>
      <c r="C31" s="48"/>
      <c r="D31" s="36"/>
      <c r="E31" s="36"/>
      <c r="F31" s="61">
        <f t="shared" si="0"/>
        <v>0</v>
      </c>
      <c r="G31" s="1"/>
      <c r="H31" s="37"/>
      <c r="I31" s="38"/>
      <c r="J31" s="38"/>
    </row>
    <row r="32" spans="2:10" x14ac:dyDescent="0.25">
      <c r="B32" s="46"/>
      <c r="C32" s="48"/>
      <c r="D32" s="36"/>
      <c r="E32" s="36"/>
      <c r="F32" s="61">
        <f t="shared" si="0"/>
        <v>0</v>
      </c>
      <c r="G32" s="1"/>
      <c r="H32" s="37"/>
      <c r="I32" s="38"/>
      <c r="J32" s="38"/>
    </row>
    <row r="33" spans="2:10" x14ac:dyDescent="0.25">
      <c r="B33" s="46"/>
      <c r="C33" s="48"/>
      <c r="D33" s="36"/>
      <c r="E33" s="36"/>
      <c r="F33" s="61">
        <f t="shared" si="0"/>
        <v>0</v>
      </c>
      <c r="G33" s="1"/>
      <c r="H33" s="37"/>
      <c r="I33" s="38"/>
      <c r="J33" s="38"/>
    </row>
    <row r="34" spans="2:10" x14ac:dyDescent="0.25">
      <c r="B34" s="46"/>
      <c r="C34" s="48"/>
      <c r="D34" s="36"/>
      <c r="E34" s="36"/>
      <c r="F34" s="61">
        <f t="shared" si="0"/>
        <v>0</v>
      </c>
      <c r="G34" s="1"/>
      <c r="H34" s="37"/>
      <c r="I34" s="38"/>
      <c r="J34" s="38"/>
    </row>
    <row r="35" spans="2:10" x14ac:dyDescent="0.25">
      <c r="B35" s="46"/>
      <c r="C35" s="48"/>
      <c r="D35" s="36"/>
      <c r="E35" s="36"/>
      <c r="F35" s="61">
        <f t="shared" si="0"/>
        <v>0</v>
      </c>
      <c r="G35" s="1"/>
      <c r="H35" s="37"/>
      <c r="I35" s="38"/>
      <c r="J35" s="38"/>
    </row>
    <row r="36" spans="2:10" x14ac:dyDescent="0.25">
      <c r="B36" s="46"/>
      <c r="C36" s="48"/>
      <c r="D36" s="36"/>
      <c r="E36" s="36"/>
      <c r="F36" s="61">
        <f t="shared" si="0"/>
        <v>0</v>
      </c>
      <c r="G36" s="1"/>
      <c r="H36" s="37"/>
      <c r="I36" s="38"/>
      <c r="J36" s="38"/>
    </row>
    <row r="37" spans="2:10" x14ac:dyDescent="0.25">
      <c r="B37" s="46"/>
      <c r="C37" s="48"/>
      <c r="D37" s="36"/>
      <c r="E37" s="36"/>
      <c r="F37" s="61">
        <f t="shared" si="0"/>
        <v>0</v>
      </c>
      <c r="G37" s="1"/>
      <c r="H37" s="37"/>
      <c r="I37" s="38"/>
      <c r="J37" s="38"/>
    </row>
    <row r="38" spans="2:10" x14ac:dyDescent="0.25">
      <c r="B38" s="46"/>
      <c r="C38" s="48"/>
      <c r="D38" s="36"/>
      <c r="E38" s="36"/>
      <c r="F38" s="61">
        <f t="shared" si="0"/>
        <v>0</v>
      </c>
      <c r="G38" s="1"/>
      <c r="H38" s="37"/>
      <c r="I38" s="38"/>
      <c r="J38" s="38"/>
    </row>
    <row r="39" spans="2:10" x14ac:dyDescent="0.25">
      <c r="B39" s="46"/>
      <c r="C39" s="48"/>
      <c r="D39" s="36"/>
      <c r="E39" s="36"/>
      <c r="F39" s="61">
        <f t="shared" si="0"/>
        <v>0</v>
      </c>
      <c r="G39" s="1"/>
      <c r="H39" s="37"/>
      <c r="I39" s="38"/>
      <c r="J39" s="38"/>
    </row>
    <row r="40" spans="2:10" x14ac:dyDescent="0.25">
      <c r="B40" s="46"/>
      <c r="C40" s="48"/>
      <c r="D40" s="36"/>
      <c r="E40" s="36"/>
      <c r="F40" s="61">
        <f t="shared" si="0"/>
        <v>0</v>
      </c>
      <c r="G40" s="1"/>
      <c r="H40" s="37"/>
      <c r="I40" s="38"/>
      <c r="J40" s="38"/>
    </row>
    <row r="41" spans="2:10" x14ac:dyDescent="0.25">
      <c r="B41" s="46"/>
      <c r="C41" s="48"/>
      <c r="D41" s="36"/>
      <c r="E41" s="36"/>
      <c r="F41" s="61">
        <f t="shared" si="0"/>
        <v>0</v>
      </c>
      <c r="G41" s="1"/>
      <c r="H41" s="37"/>
      <c r="I41" s="38"/>
      <c r="J41" s="38"/>
    </row>
    <row r="42" spans="2:10" x14ac:dyDescent="0.25">
      <c r="B42" s="46"/>
      <c r="C42" s="57"/>
      <c r="D42" s="54"/>
      <c r="E42" s="36"/>
      <c r="F42" s="61">
        <f t="shared" si="0"/>
        <v>0</v>
      </c>
      <c r="G42" s="1"/>
      <c r="H42" s="37"/>
      <c r="I42" s="38"/>
      <c r="J42" s="38"/>
    </row>
    <row r="43" spans="2:10" x14ac:dyDescent="0.25">
      <c r="B43" s="46"/>
      <c r="C43" s="58"/>
      <c r="D43" s="36"/>
      <c r="E43" s="36"/>
      <c r="F43" s="61">
        <f t="shared" si="0"/>
        <v>0</v>
      </c>
      <c r="G43" s="1"/>
      <c r="H43" s="37"/>
      <c r="I43" s="38"/>
      <c r="J43" s="38"/>
    </row>
    <row r="44" spans="2:10" x14ac:dyDescent="0.25">
      <c r="B44" s="46"/>
      <c r="C44" s="58"/>
      <c r="D44" s="36"/>
      <c r="E44" s="36"/>
      <c r="F44" s="61">
        <f t="shared" si="0"/>
        <v>0</v>
      </c>
      <c r="G44" s="1"/>
      <c r="H44" s="37"/>
      <c r="I44" s="38"/>
      <c r="J44" s="38"/>
    </row>
    <row r="45" spans="2:10" x14ac:dyDescent="0.25">
      <c r="B45" s="46"/>
      <c r="C45" s="58"/>
      <c r="D45" s="36"/>
      <c r="E45" s="36"/>
      <c r="F45" s="61">
        <f t="shared" si="0"/>
        <v>0</v>
      </c>
      <c r="G45" s="1"/>
      <c r="H45" s="37"/>
      <c r="I45" s="38"/>
      <c r="J45" s="38"/>
    </row>
    <row r="46" spans="2:10" x14ac:dyDescent="0.25">
      <c r="B46" s="46"/>
      <c r="C46" s="58"/>
      <c r="D46" s="36"/>
      <c r="E46" s="36"/>
      <c r="F46" s="61">
        <f t="shared" si="0"/>
        <v>0</v>
      </c>
      <c r="G46" s="1"/>
      <c r="H46" s="37"/>
      <c r="I46" s="38"/>
      <c r="J46" s="38"/>
    </row>
    <row r="47" spans="2:10" x14ac:dyDescent="0.25">
      <c r="B47" s="46"/>
      <c r="C47" s="47"/>
      <c r="D47" s="5"/>
      <c r="E47" s="36"/>
      <c r="F47" s="61">
        <f t="shared" si="0"/>
        <v>0</v>
      </c>
      <c r="G47" s="1"/>
      <c r="H47" s="37"/>
      <c r="I47" s="38"/>
      <c r="J47" s="38"/>
    </row>
    <row r="48" spans="2:10" x14ac:dyDescent="0.25">
      <c r="B48" s="46"/>
      <c r="C48" s="48"/>
      <c r="D48" s="36"/>
      <c r="E48" s="36"/>
      <c r="F48" s="61">
        <f t="shared" si="0"/>
        <v>0</v>
      </c>
      <c r="G48" s="1"/>
      <c r="H48" s="37"/>
      <c r="I48" s="38"/>
      <c r="J48" s="38"/>
    </row>
    <row r="49" spans="2:10" x14ac:dyDescent="0.25">
      <c r="B49" s="46"/>
      <c r="C49" s="48"/>
      <c r="D49" s="36"/>
      <c r="E49" s="36"/>
      <c r="F49" s="61">
        <f t="shared" si="0"/>
        <v>0</v>
      </c>
      <c r="G49" s="1"/>
      <c r="H49" s="37"/>
      <c r="I49" s="38"/>
      <c r="J49" s="38"/>
    </row>
    <row r="50" spans="2:10" x14ac:dyDescent="0.25">
      <c r="B50" s="46"/>
      <c r="C50" s="48"/>
      <c r="D50" s="36"/>
      <c r="E50" s="36"/>
      <c r="F50" s="61">
        <f t="shared" si="0"/>
        <v>0</v>
      </c>
      <c r="G50" s="1"/>
      <c r="H50" s="37"/>
      <c r="I50" s="38"/>
      <c r="J50" s="38"/>
    </row>
    <row r="51" spans="2:10" x14ac:dyDescent="0.25">
      <c r="B51" s="46"/>
      <c r="C51" s="48"/>
      <c r="D51" s="36"/>
      <c r="E51" s="36"/>
      <c r="F51" s="61">
        <f t="shared" si="0"/>
        <v>0</v>
      </c>
      <c r="G51" s="1"/>
      <c r="H51" s="37"/>
      <c r="I51" s="38"/>
      <c r="J51" s="38"/>
    </row>
    <row r="52" spans="2:10" x14ac:dyDescent="0.25">
      <c r="B52" s="46"/>
      <c r="C52" s="48"/>
      <c r="D52" s="36"/>
      <c r="E52" s="36"/>
      <c r="F52" s="61">
        <f t="shared" si="0"/>
        <v>0</v>
      </c>
      <c r="G52" s="1"/>
      <c r="H52" s="37"/>
      <c r="I52" s="38"/>
      <c r="J52" s="38"/>
    </row>
    <row r="53" spans="2:10" x14ac:dyDescent="0.25">
      <c r="B53" s="46"/>
      <c r="C53" s="48"/>
      <c r="D53" s="36"/>
      <c r="E53" s="36"/>
      <c r="F53" s="61">
        <f t="shared" si="0"/>
        <v>0</v>
      </c>
      <c r="G53" s="1"/>
      <c r="H53" s="37"/>
      <c r="I53" s="38"/>
      <c r="J53" s="38"/>
    </row>
    <row r="54" spans="2:10" x14ac:dyDescent="0.25">
      <c r="B54" s="46"/>
      <c r="C54" s="48"/>
      <c r="D54" s="36"/>
      <c r="E54" s="36"/>
      <c r="F54" s="61">
        <f t="shared" si="0"/>
        <v>0</v>
      </c>
      <c r="G54" s="1"/>
      <c r="H54" s="37"/>
      <c r="I54" s="38"/>
      <c r="J54" s="38"/>
    </row>
    <row r="55" spans="2:10" x14ac:dyDescent="0.25">
      <c r="B55" s="46"/>
      <c r="C55" s="48"/>
      <c r="D55" s="36"/>
      <c r="E55" s="36"/>
      <c r="F55" s="61">
        <f t="shared" si="0"/>
        <v>0</v>
      </c>
      <c r="G55" s="1"/>
      <c r="H55" s="37"/>
      <c r="I55" s="38"/>
      <c r="J55" s="38"/>
    </row>
    <row r="56" spans="2:10" x14ac:dyDescent="0.25">
      <c r="B56" s="46"/>
      <c r="C56" s="48"/>
      <c r="D56" s="36"/>
      <c r="E56" s="36"/>
      <c r="F56" s="61">
        <f t="shared" si="0"/>
        <v>0</v>
      </c>
      <c r="G56" s="1"/>
      <c r="H56" s="37"/>
      <c r="I56" s="38"/>
      <c r="J56" s="38"/>
    </row>
    <row r="57" spans="2:10" x14ac:dyDescent="0.25">
      <c r="B57" s="46"/>
      <c r="C57" s="48"/>
      <c r="D57" s="36"/>
      <c r="E57" s="36"/>
      <c r="F57" s="61">
        <f t="shared" si="0"/>
        <v>0</v>
      </c>
      <c r="G57" s="1"/>
      <c r="H57" s="37"/>
      <c r="I57" s="38"/>
      <c r="J57" s="38"/>
    </row>
    <row r="58" spans="2:10" x14ac:dyDescent="0.25">
      <c r="B58" s="46"/>
      <c r="C58" s="48"/>
      <c r="D58" s="36"/>
      <c r="E58" s="36"/>
      <c r="F58" s="61">
        <f t="shared" si="0"/>
        <v>0</v>
      </c>
      <c r="G58" s="1"/>
      <c r="H58" s="37"/>
      <c r="I58" s="38"/>
      <c r="J58" s="38"/>
    </row>
    <row r="59" spans="2:10" x14ac:dyDescent="0.25">
      <c r="B59" s="46"/>
      <c r="C59" s="48"/>
      <c r="D59" s="36"/>
      <c r="E59" s="36"/>
      <c r="F59" s="61">
        <f t="shared" si="0"/>
        <v>0</v>
      </c>
      <c r="G59" s="1"/>
      <c r="H59" s="37"/>
      <c r="I59" s="38"/>
      <c r="J59" s="38"/>
    </row>
    <row r="60" spans="2:10" x14ac:dyDescent="0.25">
      <c r="B60" s="46"/>
      <c r="C60" s="48"/>
      <c r="D60" s="36"/>
      <c r="E60" s="36"/>
      <c r="F60" s="61">
        <f t="shared" si="0"/>
        <v>0</v>
      </c>
      <c r="G60" s="1"/>
      <c r="H60" s="37"/>
      <c r="I60" s="38"/>
      <c r="J60" s="38"/>
    </row>
    <row r="61" spans="2:10" x14ac:dyDescent="0.25">
      <c r="B61" s="46"/>
      <c r="C61" s="48"/>
      <c r="D61" s="36"/>
      <c r="E61" s="36"/>
      <c r="F61" s="61">
        <f t="shared" si="0"/>
        <v>0</v>
      </c>
      <c r="G61" s="1"/>
      <c r="H61" s="37"/>
      <c r="I61" s="38"/>
      <c r="J61" s="38"/>
    </row>
    <row r="62" spans="2:10" x14ac:dyDescent="0.25">
      <c r="B62" s="46"/>
      <c r="C62" s="48"/>
      <c r="D62" s="36"/>
      <c r="E62" s="36"/>
      <c r="F62" s="61">
        <f t="shared" si="0"/>
        <v>0</v>
      </c>
      <c r="G62" s="1"/>
      <c r="H62" s="37"/>
      <c r="I62" s="38"/>
      <c r="J62" s="38"/>
    </row>
    <row r="63" spans="2:10" x14ac:dyDescent="0.25">
      <c r="B63" s="46"/>
      <c r="C63" s="48"/>
      <c r="D63" s="36"/>
      <c r="E63" s="36"/>
      <c r="F63" s="61">
        <f t="shared" si="0"/>
        <v>0</v>
      </c>
      <c r="G63" s="1"/>
      <c r="H63" s="37"/>
      <c r="I63" s="38"/>
      <c r="J63" s="38"/>
    </row>
    <row r="64" spans="2:10" x14ac:dyDescent="0.25">
      <c r="B64" s="46"/>
      <c r="C64" s="48"/>
      <c r="D64" s="36"/>
      <c r="E64" s="36"/>
      <c r="F64" s="61">
        <f t="shared" si="0"/>
        <v>0</v>
      </c>
      <c r="G64" s="1"/>
      <c r="H64" s="37"/>
      <c r="I64" s="38"/>
      <c r="J64" s="38"/>
    </row>
    <row r="65" spans="2:10" x14ac:dyDescent="0.25">
      <c r="B65" s="46"/>
      <c r="C65" s="48"/>
      <c r="D65" s="36"/>
      <c r="E65" s="36"/>
      <c r="F65" s="61">
        <f t="shared" si="0"/>
        <v>0</v>
      </c>
      <c r="G65" s="1"/>
      <c r="H65" s="37"/>
      <c r="I65" s="38"/>
      <c r="J65" s="38"/>
    </row>
    <row r="66" spans="2:10" x14ac:dyDescent="0.25">
      <c r="B66" s="46"/>
      <c r="C66" s="48"/>
      <c r="D66" s="36"/>
      <c r="E66" s="36"/>
      <c r="F66" s="61">
        <f t="shared" si="0"/>
        <v>0</v>
      </c>
      <c r="G66" s="1"/>
      <c r="H66" s="37"/>
      <c r="I66" s="38"/>
      <c r="J66" s="38"/>
    </row>
    <row r="67" spans="2:10" x14ac:dyDescent="0.25">
      <c r="B67" s="46"/>
      <c r="C67" s="48"/>
      <c r="D67" s="36"/>
      <c r="E67" s="36"/>
      <c r="F67" s="61">
        <f t="shared" si="0"/>
        <v>0</v>
      </c>
      <c r="G67" s="1"/>
      <c r="H67" s="37"/>
      <c r="I67" s="38"/>
      <c r="J67" s="38"/>
    </row>
    <row r="68" spans="2:10" x14ac:dyDescent="0.25">
      <c r="B68" s="46"/>
      <c r="C68" s="48"/>
      <c r="D68" s="36"/>
      <c r="E68" s="36"/>
      <c r="F68" s="61">
        <f t="shared" si="0"/>
        <v>0</v>
      </c>
      <c r="G68" s="1"/>
      <c r="H68" s="37"/>
      <c r="I68" s="38"/>
      <c r="J68" s="38"/>
    </row>
    <row r="69" spans="2:10" x14ac:dyDescent="0.25">
      <c r="B69" s="46"/>
      <c r="C69" s="48"/>
      <c r="D69" s="36"/>
      <c r="E69" s="36"/>
      <c r="F69" s="61">
        <f t="shared" si="0"/>
        <v>0</v>
      </c>
      <c r="G69" s="1"/>
      <c r="H69" s="37"/>
      <c r="I69" s="38"/>
      <c r="J69" s="38"/>
    </row>
    <row r="70" spans="2:10" x14ac:dyDescent="0.25">
      <c r="B70" s="46"/>
      <c r="C70" s="48"/>
      <c r="D70" s="36"/>
      <c r="E70" s="36"/>
      <c r="F70" s="61">
        <f t="shared" si="0"/>
        <v>0</v>
      </c>
      <c r="G70" s="1"/>
      <c r="H70" s="37"/>
      <c r="I70" s="38"/>
      <c r="J70" s="38"/>
    </row>
    <row r="71" spans="2:10" x14ac:dyDescent="0.25">
      <c r="B71" s="46"/>
      <c r="C71" s="48"/>
      <c r="D71" s="36"/>
      <c r="E71" s="36"/>
      <c r="F71" s="61">
        <f t="shared" si="0"/>
        <v>0</v>
      </c>
      <c r="G71" s="1"/>
      <c r="H71" s="37"/>
      <c r="I71" s="38"/>
      <c r="J71" s="38"/>
    </row>
    <row r="72" spans="2:10" x14ac:dyDescent="0.25">
      <c r="B72" s="46"/>
      <c r="C72" s="48"/>
      <c r="D72" s="36"/>
      <c r="E72" s="36"/>
      <c r="F72" s="61">
        <f t="shared" ref="F72:F135" si="1">F71-D72</f>
        <v>0</v>
      </c>
      <c r="G72" s="1"/>
      <c r="H72" s="37"/>
      <c r="I72" s="38"/>
      <c r="J72" s="38"/>
    </row>
    <row r="73" spans="2:10" x14ac:dyDescent="0.25">
      <c r="B73" s="46"/>
      <c r="C73" s="48"/>
      <c r="D73" s="36"/>
      <c r="E73" s="36"/>
      <c r="F73" s="61">
        <f t="shared" si="1"/>
        <v>0</v>
      </c>
      <c r="G73" s="1"/>
      <c r="H73" s="37"/>
      <c r="I73" s="38"/>
      <c r="J73" s="38"/>
    </row>
    <row r="74" spans="2:10" x14ac:dyDescent="0.25">
      <c r="B74" s="46"/>
      <c r="C74" s="48"/>
      <c r="D74" s="36"/>
      <c r="E74" s="36"/>
      <c r="F74" s="61">
        <f t="shared" si="1"/>
        <v>0</v>
      </c>
      <c r="G74" s="1"/>
      <c r="H74" s="37"/>
      <c r="I74" s="38"/>
      <c r="J74" s="38"/>
    </row>
    <row r="75" spans="2:10" x14ac:dyDescent="0.25">
      <c r="B75" s="46"/>
      <c r="C75" s="48"/>
      <c r="D75" s="36"/>
      <c r="E75" s="36"/>
      <c r="F75" s="61">
        <f t="shared" si="1"/>
        <v>0</v>
      </c>
      <c r="G75" s="1"/>
      <c r="H75" s="37"/>
      <c r="I75" s="38"/>
      <c r="J75" s="38"/>
    </row>
    <row r="76" spans="2:10" x14ac:dyDescent="0.25">
      <c r="B76" s="46"/>
      <c r="C76" s="48"/>
      <c r="D76" s="36"/>
      <c r="E76" s="36"/>
      <c r="F76" s="61">
        <f t="shared" si="1"/>
        <v>0</v>
      </c>
      <c r="G76" s="1"/>
      <c r="H76" s="37"/>
      <c r="I76" s="38"/>
      <c r="J76" s="38"/>
    </row>
    <row r="77" spans="2:10" x14ac:dyDescent="0.25">
      <c r="B77" s="46"/>
      <c r="C77" s="48"/>
      <c r="D77" s="36"/>
      <c r="E77" s="36"/>
      <c r="F77" s="61">
        <f t="shared" si="1"/>
        <v>0</v>
      </c>
      <c r="G77" s="1"/>
      <c r="H77" s="37"/>
      <c r="I77" s="38"/>
      <c r="J77" s="38"/>
    </row>
    <row r="78" spans="2:10" x14ac:dyDescent="0.25">
      <c r="B78" s="46"/>
      <c r="C78" s="48"/>
      <c r="D78" s="36"/>
      <c r="E78" s="36"/>
      <c r="F78" s="61">
        <f t="shared" si="1"/>
        <v>0</v>
      </c>
      <c r="G78" s="1"/>
      <c r="H78" s="37"/>
      <c r="I78" s="38"/>
      <c r="J78" s="38"/>
    </row>
    <row r="79" spans="2:10" x14ac:dyDescent="0.25">
      <c r="B79" s="46"/>
      <c r="C79" s="48"/>
      <c r="D79" s="36"/>
      <c r="E79" s="36"/>
      <c r="F79" s="61">
        <f t="shared" si="1"/>
        <v>0</v>
      </c>
      <c r="G79" s="1"/>
      <c r="H79" s="37"/>
      <c r="I79" s="38"/>
      <c r="J79" s="38"/>
    </row>
    <row r="80" spans="2:10" x14ac:dyDescent="0.25">
      <c r="B80" s="46"/>
      <c r="C80" s="48"/>
      <c r="D80" s="36"/>
      <c r="E80" s="36"/>
      <c r="F80" s="61">
        <f t="shared" si="1"/>
        <v>0</v>
      </c>
      <c r="G80" s="1"/>
      <c r="H80" s="37"/>
      <c r="I80" s="38"/>
      <c r="J80" s="38"/>
    </row>
    <row r="81" spans="2:10" x14ac:dyDescent="0.25">
      <c r="B81" s="46"/>
      <c r="C81" s="48"/>
      <c r="D81" s="36"/>
      <c r="E81" s="36"/>
      <c r="F81" s="61">
        <f t="shared" si="1"/>
        <v>0</v>
      </c>
      <c r="G81" s="1"/>
      <c r="H81" s="37"/>
      <c r="I81" s="38"/>
      <c r="J81" s="38"/>
    </row>
    <row r="82" spans="2:10" x14ac:dyDescent="0.25">
      <c r="B82" s="46"/>
      <c r="C82" s="46"/>
      <c r="D82" s="36"/>
      <c r="E82" s="36"/>
      <c r="F82" s="61">
        <f t="shared" si="1"/>
        <v>0</v>
      </c>
      <c r="G82" s="1"/>
      <c r="H82" s="37"/>
      <c r="I82" s="38"/>
      <c r="J82" s="38"/>
    </row>
    <row r="83" spans="2:10" x14ac:dyDescent="0.25">
      <c r="B83" s="46"/>
      <c r="C83" s="46"/>
      <c r="D83" s="36"/>
      <c r="E83" s="36"/>
      <c r="F83" s="61">
        <f t="shared" si="1"/>
        <v>0</v>
      </c>
      <c r="G83" s="1"/>
      <c r="H83" s="37"/>
      <c r="I83" s="38"/>
      <c r="J83" s="38"/>
    </row>
    <row r="84" spans="2:10" x14ac:dyDescent="0.25">
      <c r="B84" s="46"/>
      <c r="C84" s="46"/>
      <c r="D84" s="36"/>
      <c r="E84" s="36"/>
      <c r="F84" s="61">
        <f t="shared" si="1"/>
        <v>0</v>
      </c>
      <c r="G84" s="1"/>
      <c r="H84" s="37"/>
      <c r="I84" s="38"/>
      <c r="J84" s="38"/>
    </row>
    <row r="85" spans="2:10" x14ac:dyDescent="0.25">
      <c r="B85" s="46"/>
      <c r="C85" s="48"/>
      <c r="D85" s="36"/>
      <c r="E85" s="36"/>
      <c r="F85" s="61">
        <f t="shared" si="1"/>
        <v>0</v>
      </c>
      <c r="G85" s="1"/>
      <c r="H85" s="37"/>
      <c r="I85" s="38"/>
      <c r="J85" s="38"/>
    </row>
    <row r="86" spans="2:10" x14ac:dyDescent="0.25">
      <c r="B86" s="46"/>
      <c r="C86" s="48"/>
      <c r="D86" s="36"/>
      <c r="E86" s="36"/>
      <c r="F86" s="61">
        <f t="shared" si="1"/>
        <v>0</v>
      </c>
      <c r="G86" s="1"/>
      <c r="H86" s="37"/>
      <c r="I86" s="38"/>
      <c r="J86" s="38"/>
    </row>
    <row r="87" spans="2:10" x14ac:dyDescent="0.25">
      <c r="B87" s="46"/>
      <c r="C87" s="48"/>
      <c r="D87" s="36"/>
      <c r="E87" s="36"/>
      <c r="F87" s="61">
        <f t="shared" si="1"/>
        <v>0</v>
      </c>
      <c r="G87" s="1"/>
      <c r="H87" s="37"/>
      <c r="I87" s="38"/>
      <c r="J87" s="38"/>
    </row>
    <row r="88" spans="2:10" x14ac:dyDescent="0.25">
      <c r="B88" s="46"/>
      <c r="C88" s="48"/>
      <c r="D88" s="36"/>
      <c r="E88" s="36"/>
      <c r="F88" s="61">
        <f t="shared" si="1"/>
        <v>0</v>
      </c>
      <c r="G88" s="1"/>
      <c r="H88" s="37"/>
      <c r="I88" s="38"/>
      <c r="J88" s="38"/>
    </row>
    <row r="89" spans="2:10" x14ac:dyDescent="0.25">
      <c r="B89" s="46"/>
      <c r="C89" s="48"/>
      <c r="D89" s="36"/>
      <c r="E89" s="36"/>
      <c r="F89" s="61">
        <f t="shared" si="1"/>
        <v>0</v>
      </c>
      <c r="G89" s="1"/>
      <c r="H89" s="37"/>
      <c r="I89" s="38"/>
      <c r="J89" s="38"/>
    </row>
    <row r="90" spans="2:10" x14ac:dyDescent="0.25">
      <c r="B90" s="46"/>
      <c r="C90" s="48"/>
      <c r="D90" s="36"/>
      <c r="E90" s="36"/>
      <c r="F90" s="61">
        <f t="shared" si="1"/>
        <v>0</v>
      </c>
      <c r="G90" s="1"/>
      <c r="H90" s="37"/>
      <c r="I90" s="38"/>
      <c r="J90" s="38"/>
    </row>
    <row r="91" spans="2:10" x14ac:dyDescent="0.25">
      <c r="B91" s="46"/>
      <c r="C91" s="48"/>
      <c r="D91" s="36"/>
      <c r="E91" s="36"/>
      <c r="F91" s="61">
        <f t="shared" si="1"/>
        <v>0</v>
      </c>
      <c r="G91" s="1"/>
      <c r="H91" s="37"/>
      <c r="I91" s="38"/>
      <c r="J91" s="38"/>
    </row>
    <row r="92" spans="2:10" x14ac:dyDescent="0.25">
      <c r="B92" s="46"/>
      <c r="C92" s="48"/>
      <c r="D92" s="36"/>
      <c r="E92" s="36"/>
      <c r="F92" s="61">
        <f t="shared" si="1"/>
        <v>0</v>
      </c>
      <c r="G92" s="1"/>
      <c r="H92" s="37"/>
      <c r="I92" s="38"/>
      <c r="J92" s="38"/>
    </row>
    <row r="93" spans="2:10" x14ac:dyDescent="0.25">
      <c r="B93" s="46"/>
      <c r="C93" s="48"/>
      <c r="D93" s="36"/>
      <c r="E93" s="36"/>
      <c r="F93" s="61">
        <f t="shared" si="1"/>
        <v>0</v>
      </c>
      <c r="G93" s="1"/>
      <c r="H93" s="37"/>
      <c r="I93" s="38"/>
      <c r="J93" s="38"/>
    </row>
    <row r="94" spans="2:10" x14ac:dyDescent="0.25">
      <c r="B94" s="46"/>
      <c r="C94" s="48"/>
      <c r="D94" s="36"/>
      <c r="E94" s="36"/>
      <c r="F94" s="61">
        <f t="shared" si="1"/>
        <v>0</v>
      </c>
      <c r="G94" s="1"/>
      <c r="H94" s="37"/>
      <c r="I94" s="38"/>
      <c r="J94" s="38"/>
    </row>
    <row r="95" spans="2:10" x14ac:dyDescent="0.25">
      <c r="B95" s="46"/>
      <c r="C95" s="48"/>
      <c r="D95" s="36"/>
      <c r="E95" s="36"/>
      <c r="F95" s="61">
        <f t="shared" si="1"/>
        <v>0</v>
      </c>
      <c r="G95" s="1"/>
      <c r="H95" s="37"/>
      <c r="I95" s="38"/>
      <c r="J95" s="38"/>
    </row>
    <row r="96" spans="2:10" x14ac:dyDescent="0.25">
      <c r="B96" s="46"/>
      <c r="C96" s="48"/>
      <c r="D96" s="36"/>
      <c r="E96" s="36"/>
      <c r="F96" s="61">
        <f t="shared" si="1"/>
        <v>0</v>
      </c>
      <c r="G96" s="1"/>
      <c r="H96" s="37"/>
      <c r="I96" s="38"/>
      <c r="J96" s="38"/>
    </row>
    <row r="97" spans="2:10" x14ac:dyDescent="0.25">
      <c r="B97" s="46"/>
      <c r="C97" s="48"/>
      <c r="D97" s="36"/>
      <c r="E97" s="36"/>
      <c r="F97" s="61">
        <f t="shared" si="1"/>
        <v>0</v>
      </c>
      <c r="G97" s="1"/>
      <c r="H97" s="37"/>
      <c r="I97" s="38"/>
      <c r="J97" s="38"/>
    </row>
    <row r="98" spans="2:10" x14ac:dyDescent="0.25">
      <c r="B98" s="52"/>
      <c r="C98" s="53"/>
      <c r="D98" s="36"/>
      <c r="E98" s="36"/>
      <c r="F98" s="61">
        <f t="shared" si="1"/>
        <v>0</v>
      </c>
      <c r="G98" s="1"/>
      <c r="H98" s="37"/>
      <c r="I98" s="38"/>
      <c r="J98" s="38"/>
    </row>
    <row r="99" spans="2:10" x14ac:dyDescent="0.25">
      <c r="B99" s="52"/>
      <c r="C99" s="53"/>
      <c r="D99" s="36"/>
      <c r="E99" s="36"/>
      <c r="F99" s="61">
        <f t="shared" si="1"/>
        <v>0</v>
      </c>
      <c r="G99" s="1"/>
      <c r="H99" s="37"/>
      <c r="I99" s="38"/>
      <c r="J99" s="38"/>
    </row>
    <row r="100" spans="2:10" x14ac:dyDescent="0.25">
      <c r="B100" s="52"/>
      <c r="C100" s="53"/>
      <c r="D100" s="36"/>
      <c r="E100" s="36"/>
      <c r="F100" s="61">
        <f t="shared" si="1"/>
        <v>0</v>
      </c>
      <c r="G100" s="1"/>
      <c r="H100" s="37"/>
      <c r="I100" s="38"/>
      <c r="J100" s="38"/>
    </row>
    <row r="101" spans="2:10" x14ac:dyDescent="0.25">
      <c r="B101" s="52"/>
      <c r="C101" s="53"/>
      <c r="D101" s="36"/>
      <c r="E101" s="36"/>
      <c r="F101" s="61">
        <f t="shared" si="1"/>
        <v>0</v>
      </c>
      <c r="G101" s="1"/>
      <c r="H101" s="37"/>
      <c r="I101" s="38"/>
      <c r="J101" s="38"/>
    </row>
    <row r="102" spans="2:10" x14ac:dyDescent="0.25">
      <c r="B102" s="52"/>
      <c r="C102" s="53"/>
      <c r="D102" s="36"/>
      <c r="E102" s="36"/>
      <c r="F102" s="61">
        <f t="shared" si="1"/>
        <v>0</v>
      </c>
      <c r="G102" s="1"/>
      <c r="H102" s="37"/>
      <c r="I102" s="38"/>
      <c r="J102" s="38"/>
    </row>
    <row r="103" spans="2:10" x14ac:dyDescent="0.25">
      <c r="B103" s="52"/>
      <c r="C103" s="53"/>
      <c r="D103" s="36"/>
      <c r="E103" s="36"/>
      <c r="F103" s="61">
        <f t="shared" si="1"/>
        <v>0</v>
      </c>
      <c r="G103" s="1"/>
      <c r="H103" s="37"/>
      <c r="I103" s="38"/>
      <c r="J103" s="38"/>
    </row>
    <row r="104" spans="2:10" x14ac:dyDescent="0.25">
      <c r="B104" s="52"/>
      <c r="C104" s="53"/>
      <c r="D104" s="36"/>
      <c r="E104" s="36"/>
      <c r="F104" s="61">
        <f t="shared" si="1"/>
        <v>0</v>
      </c>
      <c r="G104" s="1"/>
      <c r="H104" s="37"/>
      <c r="I104" s="38"/>
      <c r="J104" s="38"/>
    </row>
    <row r="105" spans="2:10" x14ac:dyDescent="0.25">
      <c r="B105" s="52"/>
      <c r="C105" s="53"/>
      <c r="D105" s="36"/>
      <c r="E105" s="36"/>
      <c r="F105" s="61">
        <f t="shared" si="1"/>
        <v>0</v>
      </c>
      <c r="G105" s="1"/>
      <c r="H105" s="37"/>
      <c r="I105" s="38"/>
      <c r="J105" s="38"/>
    </row>
    <row r="106" spans="2:10" x14ac:dyDescent="0.25">
      <c r="B106" s="52"/>
      <c r="C106" s="53"/>
      <c r="D106" s="36"/>
      <c r="E106" s="36"/>
      <c r="F106" s="61">
        <f t="shared" si="1"/>
        <v>0</v>
      </c>
      <c r="G106" s="1"/>
      <c r="H106" s="37"/>
      <c r="I106" s="38"/>
      <c r="J106" s="38"/>
    </row>
    <row r="107" spans="2:10" x14ac:dyDescent="0.25">
      <c r="B107" s="52"/>
      <c r="C107" s="53"/>
      <c r="D107" s="36"/>
      <c r="E107" s="36"/>
      <c r="F107" s="61">
        <f t="shared" si="1"/>
        <v>0</v>
      </c>
      <c r="G107" s="1"/>
      <c r="H107" s="37"/>
      <c r="I107" s="38"/>
      <c r="J107" s="38"/>
    </row>
    <row r="108" spans="2:10" x14ac:dyDescent="0.25">
      <c r="B108" s="52"/>
      <c r="C108" s="53"/>
      <c r="D108" s="36"/>
      <c r="E108" s="36"/>
      <c r="F108" s="61">
        <f t="shared" si="1"/>
        <v>0</v>
      </c>
      <c r="G108" s="1"/>
      <c r="H108" s="37"/>
      <c r="I108" s="38"/>
      <c r="J108" s="38"/>
    </row>
    <row r="109" spans="2:10" x14ac:dyDescent="0.25">
      <c r="B109" s="52"/>
      <c r="C109" s="53"/>
      <c r="D109" s="36"/>
      <c r="E109" s="36"/>
      <c r="F109" s="61">
        <f t="shared" si="1"/>
        <v>0</v>
      </c>
      <c r="G109" s="1"/>
      <c r="H109" s="37"/>
      <c r="I109" s="38"/>
      <c r="J109" s="38"/>
    </row>
    <row r="110" spans="2:10" x14ac:dyDescent="0.25">
      <c r="B110" s="52"/>
      <c r="C110" s="53"/>
      <c r="D110" s="36"/>
      <c r="E110" s="36"/>
      <c r="F110" s="61">
        <f t="shared" si="1"/>
        <v>0</v>
      </c>
      <c r="G110" s="1"/>
      <c r="H110" s="37"/>
      <c r="I110" s="38"/>
      <c r="J110" s="38"/>
    </row>
    <row r="111" spans="2:10" x14ac:dyDescent="0.25">
      <c r="B111" s="52"/>
      <c r="C111" s="53"/>
      <c r="D111" s="36"/>
      <c r="E111" s="36"/>
      <c r="F111" s="61">
        <f t="shared" si="1"/>
        <v>0</v>
      </c>
      <c r="G111" s="1"/>
      <c r="H111" s="37"/>
      <c r="I111" s="38"/>
      <c r="J111" s="38"/>
    </row>
    <row r="112" spans="2:10" x14ac:dyDescent="0.25">
      <c r="B112" s="52"/>
      <c r="C112" s="53"/>
      <c r="D112" s="36"/>
      <c r="E112" s="36"/>
      <c r="F112" s="61">
        <f t="shared" si="1"/>
        <v>0</v>
      </c>
      <c r="G112" s="1"/>
      <c r="H112" s="37"/>
      <c r="I112" s="38"/>
      <c r="J112" s="38"/>
    </row>
    <row r="113" spans="2:10" x14ac:dyDescent="0.25">
      <c r="B113" s="52"/>
      <c r="C113" s="53"/>
      <c r="D113" s="36"/>
      <c r="E113" s="36"/>
      <c r="F113" s="61">
        <f t="shared" si="1"/>
        <v>0</v>
      </c>
      <c r="G113" s="1"/>
      <c r="H113" s="37"/>
      <c r="I113" s="38"/>
      <c r="J113" s="38"/>
    </row>
    <row r="114" spans="2:10" x14ac:dyDescent="0.25">
      <c r="B114" s="52"/>
      <c r="C114" s="53"/>
      <c r="D114" s="36"/>
      <c r="E114" s="36"/>
      <c r="F114" s="61">
        <f t="shared" si="1"/>
        <v>0</v>
      </c>
      <c r="G114" s="1"/>
      <c r="H114" s="37"/>
      <c r="I114" s="38"/>
      <c r="J114" s="38"/>
    </row>
    <row r="115" spans="2:10" x14ac:dyDescent="0.25">
      <c r="B115" s="52"/>
      <c r="C115" s="53"/>
      <c r="D115" s="36"/>
      <c r="E115" s="36"/>
      <c r="F115" s="61">
        <f t="shared" si="1"/>
        <v>0</v>
      </c>
      <c r="G115" s="1"/>
      <c r="H115" s="37"/>
      <c r="I115" s="38"/>
      <c r="J115" s="38"/>
    </row>
    <row r="116" spans="2:10" x14ac:dyDescent="0.25">
      <c r="B116" s="52"/>
      <c r="C116" s="53"/>
      <c r="D116" s="36"/>
      <c r="E116" s="36"/>
      <c r="F116" s="61">
        <f t="shared" si="1"/>
        <v>0</v>
      </c>
      <c r="G116" s="1"/>
      <c r="H116" s="37"/>
      <c r="I116" s="38"/>
      <c r="J116" s="38"/>
    </row>
    <row r="117" spans="2:10" x14ac:dyDescent="0.25">
      <c r="B117" s="52"/>
      <c r="C117" s="53"/>
      <c r="D117" s="36"/>
      <c r="E117" s="36"/>
      <c r="F117" s="61">
        <f t="shared" si="1"/>
        <v>0</v>
      </c>
      <c r="G117" s="1"/>
      <c r="H117" s="37"/>
      <c r="I117" s="38"/>
      <c r="J117" s="38"/>
    </row>
    <row r="118" spans="2:10" x14ac:dyDescent="0.25">
      <c r="B118" s="52"/>
      <c r="C118" s="53"/>
      <c r="D118" s="60"/>
      <c r="E118" s="36"/>
      <c r="F118" s="61">
        <f t="shared" si="1"/>
        <v>0</v>
      </c>
      <c r="G118" s="1"/>
      <c r="H118" s="37"/>
      <c r="I118" s="38"/>
      <c r="J118" s="38"/>
    </row>
    <row r="119" spans="2:10" x14ac:dyDescent="0.25">
      <c r="B119" s="52"/>
      <c r="C119" s="53"/>
      <c r="D119" s="5"/>
      <c r="E119" s="36"/>
      <c r="F119" s="61">
        <f t="shared" si="1"/>
        <v>0</v>
      </c>
      <c r="G119" s="1"/>
      <c r="H119" s="37"/>
      <c r="I119" s="38"/>
      <c r="J119" s="38"/>
    </row>
    <row r="120" spans="2:10" x14ac:dyDescent="0.25">
      <c r="B120" s="52"/>
      <c r="C120" s="53"/>
      <c r="D120" s="36"/>
      <c r="E120" s="36"/>
      <c r="F120" s="61">
        <f t="shared" si="1"/>
        <v>0</v>
      </c>
      <c r="G120" s="1"/>
      <c r="H120" s="37"/>
      <c r="I120" s="38"/>
      <c r="J120" s="38"/>
    </row>
    <row r="121" spans="2:10" x14ac:dyDescent="0.25">
      <c r="B121" s="52"/>
      <c r="C121" s="53"/>
      <c r="D121" s="36"/>
      <c r="E121" s="36"/>
      <c r="F121" s="61">
        <f t="shared" si="1"/>
        <v>0</v>
      </c>
      <c r="G121" s="1"/>
      <c r="H121" s="37"/>
      <c r="I121" s="38"/>
      <c r="J121" s="38"/>
    </row>
    <row r="122" spans="2:10" x14ac:dyDescent="0.25">
      <c r="B122" s="52"/>
      <c r="C122" s="53"/>
      <c r="D122" s="36"/>
      <c r="E122" s="36"/>
      <c r="F122" s="61">
        <f t="shared" si="1"/>
        <v>0</v>
      </c>
      <c r="G122" s="1"/>
      <c r="H122" s="39"/>
      <c r="I122" s="38"/>
      <c r="J122" s="38"/>
    </row>
    <row r="123" spans="2:10" x14ac:dyDescent="0.25">
      <c r="B123" s="52"/>
      <c r="C123" s="53"/>
      <c r="D123" s="36"/>
      <c r="E123" s="36"/>
      <c r="F123" s="61">
        <f t="shared" si="1"/>
        <v>0</v>
      </c>
      <c r="G123" s="1"/>
      <c r="H123" s="39"/>
      <c r="I123" s="38"/>
      <c r="J123" s="38"/>
    </row>
    <row r="124" spans="2:10" x14ac:dyDescent="0.25">
      <c r="B124" s="52"/>
      <c r="C124" s="53"/>
      <c r="D124" s="36"/>
      <c r="E124" s="36"/>
      <c r="F124" s="61">
        <f t="shared" si="1"/>
        <v>0</v>
      </c>
      <c r="G124" s="1"/>
      <c r="H124" s="39"/>
      <c r="I124" s="38"/>
      <c r="J124" s="38"/>
    </row>
    <row r="125" spans="2:10" x14ac:dyDescent="0.25">
      <c r="B125" s="52"/>
      <c r="C125" s="53"/>
      <c r="D125" s="36"/>
      <c r="E125" s="36"/>
      <c r="F125" s="61">
        <f t="shared" si="1"/>
        <v>0</v>
      </c>
      <c r="G125" s="1"/>
      <c r="H125" s="39"/>
      <c r="I125" s="38"/>
      <c r="J125" s="38"/>
    </row>
    <row r="126" spans="2:10" x14ac:dyDescent="0.25">
      <c r="B126" s="52"/>
      <c r="C126" s="53"/>
      <c r="D126" s="36"/>
      <c r="E126" s="36"/>
      <c r="F126" s="61">
        <f t="shared" si="1"/>
        <v>0</v>
      </c>
      <c r="G126" s="1"/>
      <c r="H126" s="39"/>
      <c r="I126" s="38"/>
      <c r="J126" s="38"/>
    </row>
    <row r="127" spans="2:10" x14ac:dyDescent="0.25">
      <c r="B127" s="52"/>
      <c r="C127" s="53"/>
      <c r="D127" s="36"/>
      <c r="E127" s="36"/>
      <c r="F127" s="61">
        <f t="shared" si="1"/>
        <v>0</v>
      </c>
      <c r="G127" s="1"/>
      <c r="H127" s="39"/>
      <c r="I127" s="38"/>
      <c r="J127" s="38"/>
    </row>
    <row r="128" spans="2:10" x14ac:dyDescent="0.25">
      <c r="B128" s="52"/>
      <c r="C128" s="53"/>
      <c r="D128" s="36"/>
      <c r="E128" s="36"/>
      <c r="F128" s="61">
        <f t="shared" si="1"/>
        <v>0</v>
      </c>
      <c r="G128" s="1"/>
      <c r="H128" s="39"/>
      <c r="I128" s="38"/>
      <c r="J128" s="38"/>
    </row>
    <row r="129" spans="2:10" x14ac:dyDescent="0.25">
      <c r="B129" s="52"/>
      <c r="C129" s="53"/>
      <c r="D129" s="36"/>
      <c r="E129" s="36"/>
      <c r="F129" s="61">
        <f t="shared" si="1"/>
        <v>0</v>
      </c>
      <c r="G129" s="1"/>
      <c r="H129" s="39"/>
      <c r="I129" s="38"/>
      <c r="J129" s="38"/>
    </row>
    <row r="130" spans="2:10" x14ac:dyDescent="0.25">
      <c r="B130" s="52"/>
      <c r="C130" s="53"/>
      <c r="D130" s="36"/>
      <c r="E130" s="36"/>
      <c r="F130" s="61">
        <f t="shared" si="1"/>
        <v>0</v>
      </c>
      <c r="G130" s="1"/>
      <c r="H130" s="39"/>
      <c r="I130" s="38"/>
      <c r="J130" s="38"/>
    </row>
    <row r="131" spans="2:10" x14ac:dyDescent="0.25">
      <c r="B131" s="52"/>
      <c r="C131" s="53"/>
      <c r="D131" s="36"/>
      <c r="E131" s="36"/>
      <c r="F131" s="61">
        <f t="shared" si="1"/>
        <v>0</v>
      </c>
      <c r="G131" s="1"/>
      <c r="H131" s="39"/>
      <c r="I131" s="38"/>
      <c r="J131" s="38"/>
    </row>
    <row r="132" spans="2:10" x14ac:dyDescent="0.25">
      <c r="B132" s="52"/>
      <c r="C132" s="53"/>
      <c r="D132" s="36"/>
      <c r="E132" s="36"/>
      <c r="F132" s="61">
        <f t="shared" si="1"/>
        <v>0</v>
      </c>
      <c r="G132" s="1"/>
      <c r="H132" s="39"/>
      <c r="I132" s="38"/>
      <c r="J132" s="38"/>
    </row>
    <row r="133" spans="2:10" x14ac:dyDescent="0.25">
      <c r="B133" s="52"/>
      <c r="C133" s="53"/>
      <c r="D133" s="36"/>
      <c r="E133" s="36"/>
      <c r="F133" s="61">
        <f t="shared" si="1"/>
        <v>0</v>
      </c>
      <c r="G133" s="1"/>
      <c r="H133" s="39"/>
      <c r="I133" s="38"/>
      <c r="J133" s="38"/>
    </row>
    <row r="134" spans="2:10" x14ac:dyDescent="0.25">
      <c r="B134" s="52"/>
      <c r="C134" s="53"/>
      <c r="D134" s="36"/>
      <c r="E134" s="36"/>
      <c r="F134" s="61">
        <f t="shared" si="1"/>
        <v>0</v>
      </c>
      <c r="G134" s="1"/>
      <c r="H134" s="39"/>
      <c r="I134" s="38"/>
      <c r="J134" s="38"/>
    </row>
    <row r="135" spans="2:10" x14ac:dyDescent="0.25">
      <c r="B135" s="52"/>
      <c r="C135" s="53"/>
      <c r="D135" s="36"/>
      <c r="E135" s="36"/>
      <c r="F135" s="61">
        <f t="shared" si="1"/>
        <v>0</v>
      </c>
      <c r="G135" s="1"/>
      <c r="H135" s="39"/>
      <c r="I135" s="38"/>
      <c r="J135" s="38"/>
    </row>
    <row r="136" spans="2:10" x14ac:dyDescent="0.25">
      <c r="B136" s="52"/>
      <c r="C136" s="53"/>
      <c r="D136" s="36"/>
      <c r="E136" s="36"/>
      <c r="F136" s="61">
        <f t="shared" ref="F136:F184" si="2">F135-D136</f>
        <v>0</v>
      </c>
      <c r="G136" s="1"/>
      <c r="H136" s="39"/>
      <c r="I136" s="38"/>
      <c r="J136" s="38"/>
    </row>
    <row r="137" spans="2:10" x14ac:dyDescent="0.25">
      <c r="B137" s="52"/>
      <c r="C137" s="53"/>
      <c r="D137" s="36"/>
      <c r="E137" s="36"/>
      <c r="F137" s="61">
        <f t="shared" si="2"/>
        <v>0</v>
      </c>
      <c r="G137" s="1"/>
      <c r="H137" s="39"/>
      <c r="I137" s="38"/>
      <c r="J137" s="38"/>
    </row>
    <row r="138" spans="2:10" x14ac:dyDescent="0.25">
      <c r="B138" s="52"/>
      <c r="C138" s="53"/>
      <c r="D138" s="36"/>
      <c r="E138" s="36"/>
      <c r="F138" s="61">
        <f t="shared" si="2"/>
        <v>0</v>
      </c>
      <c r="G138" s="1"/>
      <c r="H138" s="39"/>
      <c r="I138" s="38"/>
      <c r="J138" s="38"/>
    </row>
    <row r="139" spans="2:10" x14ac:dyDescent="0.25">
      <c r="B139" s="52"/>
      <c r="C139" s="53"/>
      <c r="D139" s="36"/>
      <c r="E139" s="36"/>
      <c r="F139" s="61">
        <f t="shared" si="2"/>
        <v>0</v>
      </c>
      <c r="G139" s="1"/>
      <c r="H139" s="39"/>
      <c r="I139" s="38"/>
      <c r="J139" s="38"/>
    </row>
    <row r="140" spans="2:10" x14ac:dyDescent="0.25">
      <c r="B140" s="52"/>
      <c r="C140" s="53"/>
      <c r="D140" s="36"/>
      <c r="E140" s="36"/>
      <c r="F140" s="61">
        <f t="shared" si="2"/>
        <v>0</v>
      </c>
      <c r="G140" s="1"/>
      <c r="H140" s="39"/>
      <c r="I140" s="38"/>
      <c r="J140" s="38"/>
    </row>
    <row r="141" spans="2:10" x14ac:dyDescent="0.25">
      <c r="B141" s="52"/>
      <c r="C141" s="53"/>
      <c r="D141" s="36"/>
      <c r="E141" s="36"/>
      <c r="F141" s="61">
        <f t="shared" si="2"/>
        <v>0</v>
      </c>
      <c r="G141" s="1"/>
      <c r="H141" s="39"/>
      <c r="I141" s="38"/>
      <c r="J141" s="38"/>
    </row>
    <row r="142" spans="2:10" x14ac:dyDescent="0.25">
      <c r="B142" s="52"/>
      <c r="C142" s="53"/>
      <c r="D142" s="36"/>
      <c r="E142" s="36"/>
      <c r="F142" s="61">
        <f t="shared" si="2"/>
        <v>0</v>
      </c>
      <c r="G142" s="1"/>
      <c r="H142" s="39"/>
      <c r="I142" s="38"/>
      <c r="J142" s="38"/>
    </row>
    <row r="143" spans="2:10" x14ac:dyDescent="0.25">
      <c r="B143" s="52"/>
      <c r="C143" s="53"/>
      <c r="D143" s="36"/>
      <c r="E143" s="36"/>
      <c r="F143" s="61">
        <f t="shared" si="2"/>
        <v>0</v>
      </c>
      <c r="G143" s="1"/>
      <c r="H143" s="39"/>
      <c r="I143" s="38"/>
      <c r="J143" s="38"/>
    </row>
    <row r="144" spans="2:10" x14ac:dyDescent="0.25">
      <c r="B144" s="52"/>
      <c r="C144" s="53"/>
      <c r="D144" s="36"/>
      <c r="E144" s="36"/>
      <c r="F144" s="61">
        <f t="shared" si="2"/>
        <v>0</v>
      </c>
      <c r="G144" s="1"/>
      <c r="H144" s="39"/>
      <c r="I144" s="38"/>
      <c r="J144" s="38"/>
    </row>
    <row r="145" spans="2:10" x14ac:dyDescent="0.25">
      <c r="B145" s="52"/>
      <c r="C145" s="51"/>
      <c r="D145" s="36"/>
      <c r="E145" s="36"/>
      <c r="F145" s="61">
        <f t="shared" si="2"/>
        <v>0</v>
      </c>
      <c r="G145" s="1"/>
      <c r="H145" s="39"/>
      <c r="I145" s="38"/>
      <c r="J145" s="38"/>
    </row>
    <row r="146" spans="2:10" x14ac:dyDescent="0.25">
      <c r="B146" s="52"/>
      <c r="C146" s="51"/>
      <c r="D146" s="36"/>
      <c r="E146" s="36"/>
      <c r="F146" s="61">
        <f t="shared" si="2"/>
        <v>0</v>
      </c>
      <c r="G146" s="1"/>
      <c r="H146" s="39"/>
      <c r="I146" s="38"/>
      <c r="J146" s="38"/>
    </row>
    <row r="147" spans="2:10" x14ac:dyDescent="0.25">
      <c r="B147" s="52"/>
      <c r="C147" s="51"/>
      <c r="D147" s="36"/>
      <c r="E147" s="36"/>
      <c r="F147" s="61">
        <f t="shared" si="2"/>
        <v>0</v>
      </c>
      <c r="G147" s="1"/>
      <c r="H147" s="39"/>
      <c r="I147" s="38"/>
      <c r="J147" s="38"/>
    </row>
    <row r="148" spans="2:10" x14ac:dyDescent="0.25">
      <c r="B148" s="52"/>
      <c r="C148" s="51"/>
      <c r="D148" s="36"/>
      <c r="E148" s="36"/>
      <c r="F148" s="61">
        <f t="shared" si="2"/>
        <v>0</v>
      </c>
      <c r="G148" s="1"/>
      <c r="H148" s="39"/>
      <c r="I148" s="38"/>
      <c r="J148" s="38"/>
    </row>
    <row r="149" spans="2:10" x14ac:dyDescent="0.25">
      <c r="B149" s="52"/>
      <c r="C149" s="51"/>
      <c r="D149" s="36"/>
      <c r="E149" s="36"/>
      <c r="F149" s="61">
        <f t="shared" si="2"/>
        <v>0</v>
      </c>
      <c r="G149" s="1"/>
      <c r="H149" s="39"/>
      <c r="I149" s="38"/>
      <c r="J149" s="38"/>
    </row>
    <row r="150" spans="2:10" x14ac:dyDescent="0.25">
      <c r="B150" s="52"/>
      <c r="C150" s="51"/>
      <c r="D150" s="36"/>
      <c r="E150" s="36"/>
      <c r="F150" s="61">
        <f t="shared" si="2"/>
        <v>0</v>
      </c>
      <c r="G150" s="1"/>
      <c r="H150" s="39"/>
      <c r="I150" s="38"/>
      <c r="J150" s="38"/>
    </row>
    <row r="151" spans="2:10" x14ac:dyDescent="0.25">
      <c r="B151" s="52"/>
      <c r="C151" s="51"/>
      <c r="D151" s="36"/>
      <c r="E151" s="36"/>
      <c r="F151" s="61">
        <f t="shared" si="2"/>
        <v>0</v>
      </c>
      <c r="G151" s="1"/>
      <c r="H151" s="39"/>
      <c r="I151" s="38"/>
      <c r="J151" s="38"/>
    </row>
    <row r="152" spans="2:10" x14ac:dyDescent="0.25">
      <c r="B152" s="52"/>
      <c r="C152" s="51"/>
      <c r="D152" s="36"/>
      <c r="E152" s="36"/>
      <c r="F152" s="61">
        <f t="shared" si="2"/>
        <v>0</v>
      </c>
      <c r="G152" s="1"/>
      <c r="H152" s="39"/>
      <c r="I152" s="38"/>
      <c r="J152" s="38"/>
    </row>
    <row r="153" spans="2:10" x14ac:dyDescent="0.25">
      <c r="B153" s="52"/>
      <c r="C153" s="51"/>
      <c r="D153" s="36"/>
      <c r="E153" s="36"/>
      <c r="F153" s="61">
        <f t="shared" si="2"/>
        <v>0</v>
      </c>
      <c r="G153" s="1"/>
      <c r="H153" s="39"/>
      <c r="I153" s="38"/>
      <c r="J153" s="38"/>
    </row>
    <row r="154" spans="2:10" x14ac:dyDescent="0.25">
      <c r="B154" s="52"/>
      <c r="C154" s="51"/>
      <c r="D154" s="36"/>
      <c r="E154" s="36"/>
      <c r="F154" s="61">
        <f t="shared" si="2"/>
        <v>0</v>
      </c>
      <c r="G154" s="1"/>
      <c r="H154" s="39"/>
      <c r="I154" s="38"/>
      <c r="J154" s="38"/>
    </row>
    <row r="155" spans="2:10" x14ac:dyDescent="0.25">
      <c r="B155" s="52"/>
      <c r="C155" s="51"/>
      <c r="D155" s="36"/>
      <c r="E155" s="36"/>
      <c r="F155" s="61">
        <f t="shared" si="2"/>
        <v>0</v>
      </c>
      <c r="G155" s="1"/>
      <c r="H155" s="39"/>
      <c r="I155" s="38"/>
      <c r="J155" s="38"/>
    </row>
    <row r="156" spans="2:10" x14ac:dyDescent="0.25">
      <c r="B156" s="52"/>
      <c r="C156" s="51"/>
      <c r="D156" s="36"/>
      <c r="E156" s="36"/>
      <c r="F156" s="61">
        <f t="shared" si="2"/>
        <v>0</v>
      </c>
      <c r="G156" s="1"/>
      <c r="H156" s="39"/>
      <c r="I156" s="38"/>
      <c r="J156" s="38"/>
    </row>
    <row r="157" spans="2:10" x14ac:dyDescent="0.25">
      <c r="B157" s="52"/>
      <c r="C157" s="51"/>
      <c r="D157" s="36"/>
      <c r="E157" s="36"/>
      <c r="F157" s="61">
        <f t="shared" si="2"/>
        <v>0</v>
      </c>
      <c r="G157" s="1"/>
      <c r="H157" s="39"/>
      <c r="I157" s="38"/>
      <c r="J157" s="38"/>
    </row>
    <row r="158" spans="2:10" x14ac:dyDescent="0.25">
      <c r="B158" s="52"/>
      <c r="C158" s="51"/>
      <c r="D158" s="36"/>
      <c r="E158" s="36"/>
      <c r="F158" s="61">
        <f t="shared" si="2"/>
        <v>0</v>
      </c>
      <c r="G158" s="1"/>
      <c r="H158" s="39"/>
      <c r="I158" s="38"/>
      <c r="J158" s="38"/>
    </row>
    <row r="159" spans="2:10" x14ac:dyDescent="0.25">
      <c r="B159" s="52"/>
      <c r="C159" s="51"/>
      <c r="D159" s="36"/>
      <c r="E159" s="36"/>
      <c r="F159" s="61">
        <f t="shared" si="2"/>
        <v>0</v>
      </c>
      <c r="G159" s="1"/>
      <c r="H159" s="39"/>
      <c r="I159" s="38"/>
      <c r="J159" s="38"/>
    </row>
    <row r="160" spans="2:10" x14ac:dyDescent="0.25">
      <c r="B160" s="52"/>
      <c r="C160" s="51"/>
      <c r="D160" s="36"/>
      <c r="E160" s="36"/>
      <c r="F160" s="61">
        <f t="shared" si="2"/>
        <v>0</v>
      </c>
      <c r="G160" s="1"/>
      <c r="H160" s="39"/>
      <c r="I160" s="38"/>
      <c r="J160" s="38"/>
    </row>
    <row r="161" spans="2:10" x14ac:dyDescent="0.25">
      <c r="B161" s="52"/>
      <c r="C161" s="51"/>
      <c r="D161" s="36"/>
      <c r="E161" s="36"/>
      <c r="F161" s="61">
        <f t="shared" si="2"/>
        <v>0</v>
      </c>
      <c r="G161" s="1"/>
      <c r="H161" s="39"/>
      <c r="I161" s="38"/>
      <c r="J161" s="38"/>
    </row>
    <row r="162" spans="2:10" x14ac:dyDescent="0.25">
      <c r="B162" s="52"/>
      <c r="C162" s="51"/>
      <c r="D162" s="36"/>
      <c r="E162" s="36"/>
      <c r="F162" s="61">
        <f t="shared" si="2"/>
        <v>0</v>
      </c>
      <c r="G162" s="1"/>
      <c r="H162" s="39"/>
      <c r="I162" s="38"/>
      <c r="J162" s="38"/>
    </row>
    <row r="163" spans="2:10" x14ac:dyDescent="0.25">
      <c r="B163" s="52"/>
      <c r="C163" s="51"/>
      <c r="D163" s="36"/>
      <c r="E163" s="36"/>
      <c r="F163" s="61">
        <f t="shared" si="2"/>
        <v>0</v>
      </c>
      <c r="G163" s="1"/>
      <c r="H163" s="39"/>
      <c r="I163" s="38"/>
      <c r="J163" s="38"/>
    </row>
    <row r="164" spans="2:10" x14ac:dyDescent="0.25">
      <c r="B164" s="52"/>
      <c r="C164" s="51"/>
      <c r="D164" s="36"/>
      <c r="E164" s="36"/>
      <c r="F164" s="61">
        <f t="shared" si="2"/>
        <v>0</v>
      </c>
      <c r="G164" s="1"/>
      <c r="H164" s="39"/>
      <c r="I164" s="38"/>
      <c r="J164" s="38"/>
    </row>
    <row r="165" spans="2:10" x14ac:dyDescent="0.25">
      <c r="B165" s="52"/>
      <c r="C165" s="51"/>
      <c r="D165" s="36"/>
      <c r="E165" s="36"/>
      <c r="F165" s="61">
        <f t="shared" si="2"/>
        <v>0</v>
      </c>
      <c r="G165" s="1"/>
      <c r="H165" s="39"/>
      <c r="I165" s="38"/>
      <c r="J165" s="38"/>
    </row>
    <row r="166" spans="2:10" x14ac:dyDescent="0.25">
      <c r="B166" s="52"/>
      <c r="C166" s="51"/>
      <c r="D166" s="36"/>
      <c r="E166" s="36"/>
      <c r="F166" s="61">
        <f t="shared" si="2"/>
        <v>0</v>
      </c>
      <c r="G166" s="1"/>
      <c r="H166" s="39"/>
      <c r="I166" s="38"/>
      <c r="J166" s="38"/>
    </row>
    <row r="167" spans="2:10" x14ac:dyDescent="0.25">
      <c r="B167" s="52"/>
      <c r="C167" s="51"/>
      <c r="D167" s="36"/>
      <c r="E167" s="36"/>
      <c r="F167" s="61">
        <f t="shared" si="2"/>
        <v>0</v>
      </c>
      <c r="G167" s="1"/>
      <c r="H167" s="39"/>
      <c r="I167" s="38"/>
      <c r="J167" s="38"/>
    </row>
    <row r="168" spans="2:10" x14ac:dyDescent="0.25">
      <c r="B168" s="52"/>
      <c r="C168" s="51"/>
      <c r="D168" s="36"/>
      <c r="E168" s="36"/>
      <c r="F168" s="61">
        <f t="shared" si="2"/>
        <v>0</v>
      </c>
      <c r="G168" s="1"/>
      <c r="H168" s="39"/>
      <c r="I168" s="38"/>
      <c r="J168" s="38"/>
    </row>
    <row r="169" spans="2:10" x14ac:dyDescent="0.25">
      <c r="B169" s="52"/>
      <c r="C169" s="51"/>
      <c r="D169" s="36"/>
      <c r="E169" s="36"/>
      <c r="F169" s="61">
        <f t="shared" si="2"/>
        <v>0</v>
      </c>
      <c r="G169" s="1"/>
      <c r="H169" s="39"/>
      <c r="I169" s="38"/>
      <c r="J169" s="38"/>
    </row>
    <row r="170" spans="2:10" x14ac:dyDescent="0.25">
      <c r="B170" s="52"/>
      <c r="C170" s="51"/>
      <c r="D170" s="36"/>
      <c r="E170" s="36"/>
      <c r="F170" s="61">
        <f t="shared" si="2"/>
        <v>0</v>
      </c>
      <c r="G170" s="1"/>
      <c r="H170" s="39"/>
      <c r="I170" s="38"/>
      <c r="J170" s="38"/>
    </row>
    <row r="171" spans="2:10" x14ac:dyDescent="0.25">
      <c r="B171" s="52"/>
      <c r="C171" s="51"/>
      <c r="D171" s="36"/>
      <c r="E171" s="36"/>
      <c r="F171" s="61">
        <f t="shared" si="2"/>
        <v>0</v>
      </c>
      <c r="G171" s="1"/>
      <c r="H171" s="39"/>
      <c r="I171" s="38"/>
      <c r="J171" s="38"/>
    </row>
    <row r="172" spans="2:10" x14ac:dyDescent="0.25">
      <c r="B172" s="52"/>
      <c r="C172" s="51"/>
      <c r="D172" s="36"/>
      <c r="E172" s="36"/>
      <c r="F172" s="61">
        <f t="shared" si="2"/>
        <v>0</v>
      </c>
      <c r="G172" s="1"/>
      <c r="H172" s="39"/>
      <c r="I172" s="38"/>
      <c r="J172" s="38"/>
    </row>
    <row r="173" spans="2:10" x14ac:dyDescent="0.25">
      <c r="B173" s="52"/>
      <c r="C173" s="51"/>
      <c r="D173" s="36"/>
      <c r="E173" s="36"/>
      <c r="F173" s="61">
        <f t="shared" si="2"/>
        <v>0</v>
      </c>
      <c r="G173" s="1"/>
      <c r="H173" s="39"/>
      <c r="I173" s="38"/>
      <c r="J173" s="38"/>
    </row>
    <row r="174" spans="2:10" x14ac:dyDescent="0.25">
      <c r="B174" s="52"/>
      <c r="C174" s="51"/>
      <c r="D174" s="36"/>
      <c r="E174" s="36"/>
      <c r="F174" s="61">
        <f t="shared" si="2"/>
        <v>0</v>
      </c>
      <c r="G174" s="1"/>
      <c r="H174" s="39"/>
      <c r="I174" s="38"/>
      <c r="J174" s="38"/>
    </row>
    <row r="175" spans="2:10" x14ac:dyDescent="0.25">
      <c r="B175" s="52"/>
      <c r="C175" s="51"/>
      <c r="D175" s="36"/>
      <c r="E175" s="36"/>
      <c r="F175" s="61">
        <f t="shared" si="2"/>
        <v>0</v>
      </c>
      <c r="G175" s="1"/>
      <c r="H175" s="39"/>
      <c r="I175" s="38"/>
      <c r="J175" s="38"/>
    </row>
    <row r="176" spans="2:10" x14ac:dyDescent="0.25">
      <c r="B176" s="52"/>
      <c r="C176" s="51"/>
      <c r="D176" s="36"/>
      <c r="E176" s="36"/>
      <c r="F176" s="61">
        <f t="shared" si="2"/>
        <v>0</v>
      </c>
      <c r="G176" s="1"/>
      <c r="H176" s="39"/>
      <c r="I176" s="38"/>
      <c r="J176" s="38"/>
    </row>
    <row r="177" spans="2:10" x14ac:dyDescent="0.25">
      <c r="B177" s="52"/>
      <c r="C177" s="51"/>
      <c r="D177" s="36"/>
      <c r="E177" s="36"/>
      <c r="F177" s="61">
        <f t="shared" si="2"/>
        <v>0</v>
      </c>
      <c r="G177" s="1"/>
      <c r="H177" s="39"/>
      <c r="I177" s="38"/>
      <c r="J177" s="38"/>
    </row>
    <row r="178" spans="2:10" x14ac:dyDescent="0.25">
      <c r="B178" s="52"/>
      <c r="C178" s="51"/>
      <c r="D178" s="36"/>
      <c r="E178" s="36"/>
      <c r="F178" s="61">
        <f t="shared" si="2"/>
        <v>0</v>
      </c>
      <c r="G178" s="1"/>
      <c r="H178" s="39"/>
      <c r="I178" s="38"/>
      <c r="J178" s="38"/>
    </row>
    <row r="179" spans="2:10" x14ac:dyDescent="0.25">
      <c r="B179" s="52"/>
      <c r="C179" s="51"/>
      <c r="D179" s="36"/>
      <c r="E179" s="36"/>
      <c r="F179" s="61">
        <f t="shared" si="2"/>
        <v>0</v>
      </c>
      <c r="G179" s="1"/>
      <c r="H179" s="39"/>
      <c r="I179" s="38"/>
      <c r="J179" s="38"/>
    </row>
    <row r="180" spans="2:10" x14ac:dyDescent="0.25">
      <c r="B180" s="52"/>
      <c r="C180" s="51"/>
      <c r="D180" s="36"/>
      <c r="E180" s="36"/>
      <c r="F180" s="61">
        <f t="shared" si="2"/>
        <v>0</v>
      </c>
      <c r="G180" s="1"/>
      <c r="H180" s="39"/>
      <c r="I180" s="38"/>
      <c r="J180" s="38"/>
    </row>
    <row r="181" spans="2:10" x14ac:dyDescent="0.25">
      <c r="B181" s="52"/>
      <c r="C181" s="51"/>
      <c r="D181" s="36"/>
      <c r="E181" s="36"/>
      <c r="F181" s="61">
        <f t="shared" si="2"/>
        <v>0</v>
      </c>
      <c r="G181" s="1"/>
      <c r="H181" s="39"/>
      <c r="I181" s="38"/>
      <c r="J181" s="38"/>
    </row>
    <row r="182" spans="2:10" x14ac:dyDescent="0.25">
      <c r="B182" s="52"/>
      <c r="C182" s="51"/>
      <c r="D182" s="36"/>
      <c r="E182" s="36"/>
      <c r="F182" s="61">
        <f t="shared" si="2"/>
        <v>0</v>
      </c>
      <c r="G182" s="1"/>
      <c r="H182" s="39"/>
      <c r="I182" s="38"/>
      <c r="J182" s="38"/>
    </row>
    <row r="183" spans="2:10" x14ac:dyDescent="0.25">
      <c r="B183" s="52"/>
      <c r="C183" s="51"/>
      <c r="D183" s="36"/>
      <c r="E183" s="36"/>
      <c r="F183" s="61">
        <f t="shared" si="2"/>
        <v>0</v>
      </c>
      <c r="G183" s="1"/>
      <c r="H183" s="39"/>
      <c r="I183" s="38"/>
      <c r="J183" s="38"/>
    </row>
    <row r="184" spans="2:10" x14ac:dyDescent="0.25">
      <c r="B184" s="52"/>
      <c r="C184" s="51"/>
      <c r="D184" s="36"/>
      <c r="E184" s="36"/>
      <c r="F184" s="61">
        <f t="shared" si="2"/>
        <v>0</v>
      </c>
      <c r="G184" s="1"/>
      <c r="H184" s="39"/>
      <c r="I184" s="38"/>
      <c r="J184" s="38"/>
    </row>
    <row r="185" spans="2:10" hidden="1" x14ac:dyDescent="0.25">
      <c r="B185" s="52"/>
      <c r="C185" s="51"/>
      <c r="D185" s="36"/>
      <c r="E185" s="36">
        <f t="shared" ref="E185:E200" si="3">E184+D185</f>
        <v>0</v>
      </c>
      <c r="F185" s="33">
        <f t="shared" ref="F185:F199" si="4">F184-D185</f>
        <v>0</v>
      </c>
      <c r="G185" s="1"/>
      <c r="H185" s="39"/>
      <c r="I185" s="38"/>
      <c r="J185" s="38"/>
    </row>
    <row r="186" spans="2:10" hidden="1" x14ac:dyDescent="0.25">
      <c r="B186" s="52"/>
      <c r="C186" s="51"/>
      <c r="D186" s="36"/>
      <c r="E186" s="36">
        <f t="shared" si="3"/>
        <v>0</v>
      </c>
      <c r="F186" s="33">
        <f t="shared" si="4"/>
        <v>0</v>
      </c>
      <c r="G186" s="1"/>
      <c r="H186" s="39"/>
      <c r="I186" s="38"/>
      <c r="J186" s="38"/>
    </row>
    <row r="187" spans="2:10" hidden="1" x14ac:dyDescent="0.25">
      <c r="B187" s="52"/>
      <c r="C187" s="51"/>
      <c r="D187" s="36"/>
      <c r="E187" s="36">
        <f t="shared" si="3"/>
        <v>0</v>
      </c>
      <c r="F187" s="33">
        <f t="shared" si="4"/>
        <v>0</v>
      </c>
      <c r="G187" s="1"/>
      <c r="H187" s="39"/>
      <c r="I187" s="38"/>
      <c r="J187" s="38"/>
    </row>
    <row r="188" spans="2:10" hidden="1" x14ac:dyDescent="0.25">
      <c r="B188" s="52"/>
      <c r="C188" s="51"/>
      <c r="D188" s="36"/>
      <c r="E188" s="36">
        <f t="shared" si="3"/>
        <v>0</v>
      </c>
      <c r="F188" s="33">
        <f t="shared" si="4"/>
        <v>0</v>
      </c>
      <c r="G188" s="1"/>
      <c r="H188" s="39"/>
      <c r="I188" s="38"/>
      <c r="J188" s="38"/>
    </row>
    <row r="189" spans="2:10" hidden="1" x14ac:dyDescent="0.25">
      <c r="B189" s="52"/>
      <c r="C189" s="51"/>
      <c r="D189" s="36"/>
      <c r="E189" s="36">
        <f t="shared" si="3"/>
        <v>0</v>
      </c>
      <c r="F189" s="33">
        <f t="shared" si="4"/>
        <v>0</v>
      </c>
      <c r="G189" s="1"/>
      <c r="H189" s="39"/>
      <c r="I189" s="38"/>
      <c r="J189" s="38"/>
    </row>
    <row r="190" spans="2:10" hidden="1" x14ac:dyDescent="0.25">
      <c r="B190" s="52"/>
      <c r="C190" s="51"/>
      <c r="D190" s="36"/>
      <c r="E190" s="36">
        <f t="shared" si="3"/>
        <v>0</v>
      </c>
      <c r="F190" s="33">
        <f t="shared" si="4"/>
        <v>0</v>
      </c>
      <c r="G190" s="1"/>
      <c r="H190" s="39"/>
      <c r="I190" s="38"/>
      <c r="J190" s="38"/>
    </row>
    <row r="191" spans="2:10" hidden="1" x14ac:dyDescent="0.25">
      <c r="B191" s="52"/>
      <c r="C191" s="51"/>
      <c r="D191" s="36"/>
      <c r="E191" s="36">
        <f t="shared" si="3"/>
        <v>0</v>
      </c>
      <c r="F191" s="33">
        <f t="shared" si="4"/>
        <v>0</v>
      </c>
      <c r="G191" s="1"/>
      <c r="H191" s="39"/>
      <c r="I191" s="38"/>
      <c r="J191" s="38"/>
    </row>
    <row r="192" spans="2:10" hidden="1" x14ac:dyDescent="0.25">
      <c r="B192" s="52"/>
      <c r="C192" s="51"/>
      <c r="D192" s="36"/>
      <c r="E192" s="36">
        <f t="shared" si="3"/>
        <v>0</v>
      </c>
      <c r="F192" s="33">
        <f t="shared" si="4"/>
        <v>0</v>
      </c>
      <c r="G192" s="1"/>
      <c r="H192" s="39"/>
      <c r="I192" s="38"/>
      <c r="J192" s="38"/>
    </row>
    <row r="193" spans="2:10" hidden="1" x14ac:dyDescent="0.25">
      <c r="B193" s="52"/>
      <c r="C193" s="51"/>
      <c r="D193" s="36"/>
      <c r="E193" s="36">
        <f t="shared" si="3"/>
        <v>0</v>
      </c>
      <c r="F193" s="33">
        <f t="shared" si="4"/>
        <v>0</v>
      </c>
      <c r="G193" s="1"/>
      <c r="H193" s="39"/>
      <c r="I193" s="38"/>
      <c r="J193" s="38"/>
    </row>
    <row r="194" spans="2:10" hidden="1" x14ac:dyDescent="0.25">
      <c r="B194" s="52"/>
      <c r="C194" s="51"/>
      <c r="D194" s="36"/>
      <c r="E194" s="36">
        <f t="shared" si="3"/>
        <v>0</v>
      </c>
      <c r="F194" s="33">
        <f t="shared" si="4"/>
        <v>0</v>
      </c>
      <c r="G194" s="1"/>
      <c r="H194" s="39"/>
      <c r="I194" s="38"/>
      <c r="J194" s="38"/>
    </row>
    <row r="195" spans="2:10" hidden="1" x14ac:dyDescent="0.25">
      <c r="B195" s="52"/>
      <c r="C195" s="51"/>
      <c r="D195" s="36"/>
      <c r="E195" s="36">
        <f t="shared" si="3"/>
        <v>0</v>
      </c>
      <c r="F195" s="33">
        <f t="shared" si="4"/>
        <v>0</v>
      </c>
      <c r="G195" s="1"/>
      <c r="H195" s="39"/>
      <c r="I195" s="38"/>
      <c r="J195" s="38"/>
    </row>
    <row r="196" spans="2:10" hidden="1" x14ac:dyDescent="0.25">
      <c r="B196" s="52"/>
      <c r="C196" s="51"/>
      <c r="D196" s="36"/>
      <c r="E196" s="36">
        <f t="shared" si="3"/>
        <v>0</v>
      </c>
      <c r="F196" s="33">
        <f t="shared" si="4"/>
        <v>0</v>
      </c>
      <c r="G196" s="1"/>
      <c r="H196" s="39"/>
      <c r="I196" s="38"/>
      <c r="J196" s="38"/>
    </row>
    <row r="197" spans="2:10" hidden="1" x14ac:dyDescent="0.25">
      <c r="B197" s="52"/>
      <c r="C197" s="51"/>
      <c r="D197" s="36"/>
      <c r="E197" s="36">
        <f t="shared" si="3"/>
        <v>0</v>
      </c>
      <c r="F197" s="33">
        <f t="shared" si="4"/>
        <v>0</v>
      </c>
      <c r="G197" s="1"/>
      <c r="H197" s="39"/>
      <c r="I197" s="38"/>
      <c r="J197" s="38"/>
    </row>
    <row r="198" spans="2:10" hidden="1" x14ac:dyDescent="0.25">
      <c r="B198" s="52"/>
      <c r="C198" s="51"/>
      <c r="D198" s="36"/>
      <c r="E198" s="36">
        <f t="shared" si="3"/>
        <v>0</v>
      </c>
      <c r="F198" s="33">
        <f t="shared" si="4"/>
        <v>0</v>
      </c>
      <c r="G198" s="1"/>
      <c r="H198" s="39"/>
      <c r="I198" s="38"/>
      <c r="J198" s="38"/>
    </row>
    <row r="199" spans="2:10" hidden="1" x14ac:dyDescent="0.25">
      <c r="B199" s="52"/>
      <c r="C199" s="51"/>
      <c r="D199" s="36"/>
      <c r="E199" s="36">
        <f t="shared" si="3"/>
        <v>0</v>
      </c>
      <c r="F199" s="33">
        <f t="shared" si="4"/>
        <v>0</v>
      </c>
      <c r="G199" s="1"/>
      <c r="H199" s="39"/>
      <c r="I199" s="38"/>
      <c r="J199" s="38"/>
    </row>
    <row r="200" spans="2:10" hidden="1" x14ac:dyDescent="0.25">
      <c r="B200" s="52"/>
      <c r="C200" s="51"/>
      <c r="D200" s="36"/>
      <c r="E200" s="36">
        <f t="shared" si="3"/>
        <v>0</v>
      </c>
      <c r="F200" s="33">
        <f t="shared" ref="F200:F263" si="5">F199-D200</f>
        <v>0</v>
      </c>
      <c r="G200" s="1"/>
      <c r="H200" s="39"/>
      <c r="I200" s="38"/>
      <c r="J200" s="38"/>
    </row>
    <row r="201" spans="2:10" hidden="1" x14ac:dyDescent="0.25">
      <c r="B201" s="52"/>
      <c r="C201" s="51"/>
      <c r="D201" s="36"/>
      <c r="E201" s="36">
        <f t="shared" ref="E201:E264" si="6">E200+D201</f>
        <v>0</v>
      </c>
      <c r="F201" s="33">
        <f t="shared" si="5"/>
        <v>0</v>
      </c>
      <c r="G201" s="1"/>
      <c r="H201" s="39"/>
      <c r="I201" s="38"/>
      <c r="J201" s="38"/>
    </row>
    <row r="202" spans="2:10" hidden="1" x14ac:dyDescent="0.25">
      <c r="B202" s="52"/>
      <c r="C202" s="51"/>
      <c r="D202" s="36"/>
      <c r="E202" s="36">
        <f t="shared" si="6"/>
        <v>0</v>
      </c>
      <c r="F202" s="33">
        <f t="shared" si="5"/>
        <v>0</v>
      </c>
      <c r="G202" s="1"/>
      <c r="H202" s="39"/>
      <c r="I202" s="38"/>
      <c r="J202" s="38"/>
    </row>
    <row r="203" spans="2:10" hidden="1" x14ac:dyDescent="0.25">
      <c r="B203" s="52"/>
      <c r="C203" s="51"/>
      <c r="D203" s="36"/>
      <c r="E203" s="36">
        <f t="shared" si="6"/>
        <v>0</v>
      </c>
      <c r="F203" s="33">
        <f t="shared" si="5"/>
        <v>0</v>
      </c>
      <c r="G203" s="1"/>
      <c r="H203" s="39"/>
      <c r="I203" s="38"/>
      <c r="J203" s="38"/>
    </row>
    <row r="204" spans="2:10" hidden="1" x14ac:dyDescent="0.25">
      <c r="B204" s="52"/>
      <c r="C204" s="51"/>
      <c r="D204" s="36"/>
      <c r="E204" s="36">
        <f t="shared" si="6"/>
        <v>0</v>
      </c>
      <c r="F204" s="33">
        <f t="shared" si="5"/>
        <v>0</v>
      </c>
      <c r="G204" s="1"/>
      <c r="H204" s="39"/>
      <c r="I204" s="38"/>
      <c r="J204" s="38"/>
    </row>
    <row r="205" spans="2:10" hidden="1" x14ac:dyDescent="0.25">
      <c r="B205" s="52"/>
      <c r="C205" s="51"/>
      <c r="D205" s="36"/>
      <c r="E205" s="36">
        <f t="shared" si="6"/>
        <v>0</v>
      </c>
      <c r="F205" s="33">
        <f t="shared" si="5"/>
        <v>0</v>
      </c>
      <c r="G205" s="1"/>
      <c r="H205" s="39"/>
      <c r="I205" s="38"/>
      <c r="J205" s="38"/>
    </row>
    <row r="206" spans="2:10" hidden="1" x14ac:dyDescent="0.25">
      <c r="B206" s="52"/>
      <c r="C206" s="51"/>
      <c r="D206" s="36"/>
      <c r="E206" s="36">
        <f t="shared" si="6"/>
        <v>0</v>
      </c>
      <c r="F206" s="33">
        <f t="shared" si="5"/>
        <v>0</v>
      </c>
      <c r="G206" s="1"/>
      <c r="H206" s="39"/>
      <c r="I206" s="38"/>
      <c r="J206" s="38"/>
    </row>
    <row r="207" spans="2:10" hidden="1" x14ac:dyDescent="0.25">
      <c r="B207" s="52"/>
      <c r="C207" s="51"/>
      <c r="D207" s="36"/>
      <c r="E207" s="36">
        <f t="shared" si="6"/>
        <v>0</v>
      </c>
      <c r="F207" s="33">
        <f t="shared" si="5"/>
        <v>0</v>
      </c>
      <c r="G207" s="1"/>
      <c r="H207" s="39"/>
      <c r="I207" s="38"/>
      <c r="J207" s="38"/>
    </row>
    <row r="208" spans="2:10" hidden="1" x14ac:dyDescent="0.25">
      <c r="B208" s="52"/>
      <c r="C208" s="51"/>
      <c r="D208" s="36"/>
      <c r="E208" s="36">
        <f t="shared" si="6"/>
        <v>0</v>
      </c>
      <c r="F208" s="33">
        <f t="shared" si="5"/>
        <v>0</v>
      </c>
      <c r="G208" s="1"/>
      <c r="H208" s="39"/>
      <c r="I208" s="38"/>
      <c r="J208" s="38"/>
    </row>
    <row r="209" spans="2:10" hidden="1" x14ac:dyDescent="0.25">
      <c r="B209" s="52"/>
      <c r="C209" s="51"/>
      <c r="D209" s="36"/>
      <c r="E209" s="36">
        <f t="shared" si="6"/>
        <v>0</v>
      </c>
      <c r="F209" s="33">
        <f t="shared" si="5"/>
        <v>0</v>
      </c>
      <c r="G209" s="1"/>
      <c r="H209" s="39"/>
      <c r="I209" s="38"/>
      <c r="J209" s="38"/>
    </row>
    <row r="210" spans="2:10" hidden="1" x14ac:dyDescent="0.25">
      <c r="B210" s="52"/>
      <c r="C210" s="51"/>
      <c r="D210" s="36"/>
      <c r="E210" s="36">
        <f t="shared" si="6"/>
        <v>0</v>
      </c>
      <c r="F210" s="33">
        <f t="shared" si="5"/>
        <v>0</v>
      </c>
      <c r="G210" s="1"/>
      <c r="H210" s="39"/>
      <c r="I210" s="38"/>
      <c r="J210" s="38"/>
    </row>
    <row r="211" spans="2:10" hidden="1" x14ac:dyDescent="0.25">
      <c r="B211" s="52"/>
      <c r="C211" s="51"/>
      <c r="D211" s="36"/>
      <c r="E211" s="36">
        <f t="shared" si="6"/>
        <v>0</v>
      </c>
      <c r="F211" s="33">
        <f t="shared" si="5"/>
        <v>0</v>
      </c>
      <c r="G211" s="1"/>
      <c r="H211" s="39"/>
      <c r="I211" s="38"/>
      <c r="J211" s="38"/>
    </row>
    <row r="212" spans="2:10" hidden="1" x14ac:dyDescent="0.25">
      <c r="B212" s="52"/>
      <c r="C212" s="51"/>
      <c r="D212" s="36"/>
      <c r="E212" s="36">
        <f t="shared" si="6"/>
        <v>0</v>
      </c>
      <c r="F212" s="33">
        <f t="shared" si="5"/>
        <v>0</v>
      </c>
      <c r="G212" s="1"/>
      <c r="H212" s="39"/>
      <c r="I212" s="38"/>
      <c r="J212" s="38"/>
    </row>
    <row r="213" spans="2:10" hidden="1" x14ac:dyDescent="0.25">
      <c r="B213" s="52"/>
      <c r="C213" s="51"/>
      <c r="D213" s="36"/>
      <c r="E213" s="36">
        <f t="shared" si="6"/>
        <v>0</v>
      </c>
      <c r="F213" s="33">
        <f t="shared" si="5"/>
        <v>0</v>
      </c>
      <c r="G213" s="1"/>
      <c r="H213" s="39"/>
      <c r="I213" s="38"/>
      <c r="J213" s="38"/>
    </row>
    <row r="214" spans="2:10" hidden="1" x14ac:dyDescent="0.25">
      <c r="B214" s="52"/>
      <c r="C214" s="51"/>
      <c r="D214" s="36"/>
      <c r="E214" s="36">
        <f t="shared" si="6"/>
        <v>0</v>
      </c>
      <c r="F214" s="33">
        <f t="shared" si="5"/>
        <v>0</v>
      </c>
      <c r="G214" s="1"/>
      <c r="H214" s="39"/>
      <c r="I214" s="38"/>
      <c r="J214" s="38"/>
    </row>
    <row r="215" spans="2:10" hidden="1" x14ac:dyDescent="0.25">
      <c r="B215" s="52"/>
      <c r="C215" s="51"/>
      <c r="D215" s="36"/>
      <c r="E215" s="36">
        <f t="shared" si="6"/>
        <v>0</v>
      </c>
      <c r="F215" s="33">
        <f t="shared" si="5"/>
        <v>0</v>
      </c>
      <c r="G215" s="1"/>
      <c r="H215" s="39"/>
      <c r="I215" s="38"/>
      <c r="J215" s="38"/>
    </row>
    <row r="216" spans="2:10" hidden="1" x14ac:dyDescent="0.25">
      <c r="B216" s="52"/>
      <c r="C216" s="51"/>
      <c r="D216" s="36"/>
      <c r="E216" s="36">
        <f t="shared" si="6"/>
        <v>0</v>
      </c>
      <c r="F216" s="33">
        <f t="shared" si="5"/>
        <v>0</v>
      </c>
      <c r="G216" s="1"/>
      <c r="H216" s="39"/>
      <c r="I216" s="38"/>
      <c r="J216" s="38"/>
    </row>
    <row r="217" spans="2:10" hidden="1" x14ac:dyDescent="0.25">
      <c r="B217" s="52"/>
      <c r="C217" s="51"/>
      <c r="D217" s="36"/>
      <c r="E217" s="36">
        <f t="shared" si="6"/>
        <v>0</v>
      </c>
      <c r="F217" s="33">
        <f t="shared" si="5"/>
        <v>0</v>
      </c>
      <c r="G217" s="1"/>
      <c r="H217" s="39"/>
      <c r="I217" s="38"/>
      <c r="J217" s="38"/>
    </row>
    <row r="218" spans="2:10" hidden="1" x14ac:dyDescent="0.25">
      <c r="B218" s="52"/>
      <c r="C218" s="51"/>
      <c r="D218" s="36"/>
      <c r="E218" s="36">
        <f t="shared" si="6"/>
        <v>0</v>
      </c>
      <c r="F218" s="33">
        <f t="shared" si="5"/>
        <v>0</v>
      </c>
      <c r="G218" s="1"/>
      <c r="H218" s="39"/>
      <c r="I218" s="38"/>
      <c r="J218" s="38"/>
    </row>
    <row r="219" spans="2:10" hidden="1" x14ac:dyDescent="0.25">
      <c r="B219" s="52"/>
      <c r="C219" s="51"/>
      <c r="D219" s="36"/>
      <c r="E219" s="36">
        <f t="shared" si="6"/>
        <v>0</v>
      </c>
      <c r="F219" s="33">
        <f t="shared" si="5"/>
        <v>0</v>
      </c>
      <c r="G219" s="1"/>
      <c r="H219" s="39"/>
      <c r="I219" s="38"/>
      <c r="J219" s="38"/>
    </row>
    <row r="220" spans="2:10" hidden="1" x14ac:dyDescent="0.25">
      <c r="B220" s="52"/>
      <c r="C220" s="51"/>
      <c r="D220" s="36"/>
      <c r="E220" s="36">
        <f t="shared" si="6"/>
        <v>0</v>
      </c>
      <c r="F220" s="33">
        <f t="shared" si="5"/>
        <v>0</v>
      </c>
      <c r="G220" s="1"/>
      <c r="H220" s="39"/>
      <c r="I220" s="38"/>
      <c r="J220" s="38"/>
    </row>
    <row r="221" spans="2:10" hidden="1" x14ac:dyDescent="0.25">
      <c r="B221" s="52"/>
      <c r="C221" s="51"/>
      <c r="D221" s="36"/>
      <c r="E221" s="36">
        <f t="shared" si="6"/>
        <v>0</v>
      </c>
      <c r="F221" s="33">
        <f t="shared" si="5"/>
        <v>0</v>
      </c>
      <c r="G221" s="1"/>
      <c r="H221" s="39"/>
      <c r="I221" s="38"/>
      <c r="J221" s="38"/>
    </row>
    <row r="222" spans="2:10" hidden="1" x14ac:dyDescent="0.25">
      <c r="B222" s="52"/>
      <c r="C222" s="51"/>
      <c r="D222" s="36"/>
      <c r="E222" s="36">
        <f t="shared" si="6"/>
        <v>0</v>
      </c>
      <c r="F222" s="33">
        <f t="shared" si="5"/>
        <v>0</v>
      </c>
      <c r="G222" s="1"/>
      <c r="H222" s="39"/>
      <c r="I222" s="38"/>
      <c r="J222" s="38"/>
    </row>
    <row r="223" spans="2:10" hidden="1" x14ac:dyDescent="0.25">
      <c r="B223" s="52"/>
      <c r="C223" s="51"/>
      <c r="D223" s="36"/>
      <c r="E223" s="36">
        <f t="shared" si="6"/>
        <v>0</v>
      </c>
      <c r="F223" s="33">
        <f t="shared" si="5"/>
        <v>0</v>
      </c>
      <c r="G223" s="1"/>
      <c r="H223" s="39"/>
      <c r="I223" s="38"/>
      <c r="J223" s="38"/>
    </row>
    <row r="224" spans="2:10" hidden="1" x14ac:dyDescent="0.25">
      <c r="B224" s="52"/>
      <c r="C224" s="51"/>
      <c r="D224" s="36"/>
      <c r="E224" s="36">
        <f t="shared" si="6"/>
        <v>0</v>
      </c>
      <c r="F224" s="33">
        <f t="shared" si="5"/>
        <v>0</v>
      </c>
      <c r="G224" s="1"/>
      <c r="H224" s="39"/>
      <c r="I224" s="38"/>
      <c r="J224" s="38"/>
    </row>
    <row r="225" spans="2:10" hidden="1" x14ac:dyDescent="0.25">
      <c r="B225" s="52"/>
      <c r="C225" s="51"/>
      <c r="D225" s="36"/>
      <c r="E225" s="36">
        <f t="shared" si="6"/>
        <v>0</v>
      </c>
      <c r="F225" s="33">
        <f t="shared" si="5"/>
        <v>0</v>
      </c>
      <c r="G225" s="1"/>
      <c r="H225" s="39"/>
      <c r="I225" s="38"/>
      <c r="J225" s="38"/>
    </row>
    <row r="226" spans="2:10" hidden="1" x14ac:dyDescent="0.25">
      <c r="B226" s="52"/>
      <c r="C226" s="51"/>
      <c r="D226" s="36"/>
      <c r="E226" s="36">
        <f t="shared" si="6"/>
        <v>0</v>
      </c>
      <c r="F226" s="33">
        <f t="shared" si="5"/>
        <v>0</v>
      </c>
      <c r="G226" s="1"/>
      <c r="H226" s="39"/>
      <c r="I226" s="38"/>
      <c r="J226" s="38"/>
    </row>
    <row r="227" spans="2:10" hidden="1" x14ac:dyDescent="0.25">
      <c r="B227" s="52"/>
      <c r="C227" s="51"/>
      <c r="D227" s="36"/>
      <c r="E227" s="36">
        <f t="shared" si="6"/>
        <v>0</v>
      </c>
      <c r="F227" s="33">
        <f t="shared" si="5"/>
        <v>0</v>
      </c>
      <c r="G227" s="1"/>
      <c r="H227" s="39"/>
      <c r="I227" s="38"/>
      <c r="J227" s="38"/>
    </row>
    <row r="228" spans="2:10" hidden="1" x14ac:dyDescent="0.25">
      <c r="B228" s="52"/>
      <c r="C228" s="51"/>
      <c r="D228" s="36"/>
      <c r="E228" s="36">
        <f t="shared" si="6"/>
        <v>0</v>
      </c>
      <c r="F228" s="33">
        <f t="shared" si="5"/>
        <v>0</v>
      </c>
      <c r="G228" s="1"/>
      <c r="H228" s="39"/>
      <c r="I228" s="38"/>
      <c r="J228" s="38"/>
    </row>
    <row r="229" spans="2:10" hidden="1" x14ac:dyDescent="0.25">
      <c r="B229" s="52"/>
      <c r="C229" s="51"/>
      <c r="D229" s="36"/>
      <c r="E229" s="36">
        <f t="shared" si="6"/>
        <v>0</v>
      </c>
      <c r="F229" s="33">
        <f t="shared" si="5"/>
        <v>0</v>
      </c>
      <c r="G229" s="1"/>
      <c r="H229" s="39"/>
      <c r="I229" s="38"/>
      <c r="J229" s="38"/>
    </row>
    <row r="230" spans="2:10" hidden="1" x14ac:dyDescent="0.25">
      <c r="B230" s="52"/>
      <c r="C230" s="51"/>
      <c r="D230" s="36"/>
      <c r="E230" s="36">
        <f t="shared" si="6"/>
        <v>0</v>
      </c>
      <c r="F230" s="33">
        <f t="shared" si="5"/>
        <v>0</v>
      </c>
      <c r="G230" s="1"/>
      <c r="H230" s="39"/>
      <c r="I230" s="38"/>
      <c r="J230" s="38"/>
    </row>
    <row r="231" spans="2:10" hidden="1" x14ac:dyDescent="0.25">
      <c r="B231" s="52"/>
      <c r="C231" s="51"/>
      <c r="D231" s="36"/>
      <c r="E231" s="36">
        <f t="shared" si="6"/>
        <v>0</v>
      </c>
      <c r="F231" s="33">
        <f t="shared" si="5"/>
        <v>0</v>
      </c>
      <c r="G231" s="1"/>
      <c r="H231" s="39"/>
      <c r="I231" s="38"/>
      <c r="J231" s="38"/>
    </row>
    <row r="232" spans="2:10" hidden="1" x14ac:dyDescent="0.25">
      <c r="B232" s="52"/>
      <c r="C232" s="51"/>
      <c r="D232" s="36"/>
      <c r="E232" s="36">
        <f t="shared" si="6"/>
        <v>0</v>
      </c>
      <c r="F232" s="33">
        <f t="shared" si="5"/>
        <v>0</v>
      </c>
      <c r="G232" s="1"/>
      <c r="H232" s="39"/>
      <c r="I232" s="38"/>
      <c r="J232" s="38"/>
    </row>
    <row r="233" spans="2:10" hidden="1" x14ac:dyDescent="0.25">
      <c r="B233" s="52"/>
      <c r="C233" s="51"/>
      <c r="D233" s="36"/>
      <c r="E233" s="36">
        <f t="shared" si="6"/>
        <v>0</v>
      </c>
      <c r="F233" s="33">
        <f t="shared" si="5"/>
        <v>0</v>
      </c>
      <c r="G233" s="1"/>
      <c r="H233" s="39"/>
      <c r="I233" s="38"/>
      <c r="J233" s="38"/>
    </row>
    <row r="234" spans="2:10" hidden="1" x14ac:dyDescent="0.25">
      <c r="B234" s="52"/>
      <c r="C234" s="51"/>
      <c r="D234" s="36"/>
      <c r="E234" s="36">
        <f t="shared" si="6"/>
        <v>0</v>
      </c>
      <c r="F234" s="33">
        <f t="shared" si="5"/>
        <v>0</v>
      </c>
      <c r="G234" s="1"/>
      <c r="H234" s="39"/>
      <c r="I234" s="38"/>
      <c r="J234" s="38"/>
    </row>
    <row r="235" spans="2:10" hidden="1" x14ac:dyDescent="0.25">
      <c r="B235" s="52"/>
      <c r="C235" s="51"/>
      <c r="D235" s="36"/>
      <c r="E235" s="36">
        <f t="shared" si="6"/>
        <v>0</v>
      </c>
      <c r="F235" s="33">
        <f t="shared" si="5"/>
        <v>0</v>
      </c>
      <c r="G235" s="1"/>
      <c r="H235" s="39"/>
      <c r="I235" s="38"/>
      <c r="J235" s="38"/>
    </row>
    <row r="236" spans="2:10" hidden="1" x14ac:dyDescent="0.25">
      <c r="B236" s="52"/>
      <c r="C236" s="51"/>
      <c r="D236" s="36"/>
      <c r="E236" s="36">
        <f t="shared" si="6"/>
        <v>0</v>
      </c>
      <c r="F236" s="33">
        <f t="shared" si="5"/>
        <v>0</v>
      </c>
      <c r="G236" s="1"/>
      <c r="H236" s="39"/>
      <c r="I236" s="38"/>
      <c r="J236" s="38"/>
    </row>
    <row r="237" spans="2:10" hidden="1" x14ac:dyDescent="0.25">
      <c r="B237" s="52"/>
      <c r="C237" s="51"/>
      <c r="D237" s="36"/>
      <c r="E237" s="36">
        <f t="shared" si="6"/>
        <v>0</v>
      </c>
      <c r="F237" s="33">
        <f t="shared" si="5"/>
        <v>0</v>
      </c>
      <c r="G237" s="1"/>
      <c r="H237" s="39"/>
      <c r="I237" s="38"/>
      <c r="J237" s="38"/>
    </row>
    <row r="238" spans="2:10" hidden="1" x14ac:dyDescent="0.25">
      <c r="B238" s="52"/>
      <c r="C238" s="51"/>
      <c r="D238" s="36"/>
      <c r="E238" s="36">
        <f t="shared" si="6"/>
        <v>0</v>
      </c>
      <c r="F238" s="33">
        <f t="shared" si="5"/>
        <v>0</v>
      </c>
      <c r="G238" s="1"/>
      <c r="H238" s="39"/>
      <c r="I238" s="38"/>
      <c r="J238" s="38"/>
    </row>
    <row r="239" spans="2:10" hidden="1" x14ac:dyDescent="0.25">
      <c r="B239" s="52"/>
      <c r="C239" s="51"/>
      <c r="D239" s="36"/>
      <c r="E239" s="36">
        <f t="shared" si="6"/>
        <v>0</v>
      </c>
      <c r="F239" s="33">
        <f t="shared" si="5"/>
        <v>0</v>
      </c>
      <c r="G239" s="1"/>
      <c r="H239" s="39"/>
      <c r="I239" s="38"/>
      <c r="J239" s="38"/>
    </row>
    <row r="240" spans="2:10" hidden="1" x14ac:dyDescent="0.25">
      <c r="B240" s="52"/>
      <c r="C240" s="51"/>
      <c r="D240" s="36"/>
      <c r="E240" s="36">
        <f t="shared" si="6"/>
        <v>0</v>
      </c>
      <c r="F240" s="33">
        <f t="shared" si="5"/>
        <v>0</v>
      </c>
      <c r="G240" s="1"/>
      <c r="H240" s="39"/>
      <c r="I240" s="38"/>
      <c r="J240" s="38"/>
    </row>
    <row r="241" spans="2:10" hidden="1" x14ac:dyDescent="0.25">
      <c r="B241" s="52"/>
      <c r="C241" s="51"/>
      <c r="D241" s="36"/>
      <c r="E241" s="36">
        <f t="shared" si="6"/>
        <v>0</v>
      </c>
      <c r="F241" s="33">
        <f t="shared" si="5"/>
        <v>0</v>
      </c>
      <c r="G241" s="1"/>
      <c r="H241" s="39"/>
      <c r="I241" s="38"/>
      <c r="J241" s="38"/>
    </row>
    <row r="242" spans="2:10" hidden="1" x14ac:dyDescent="0.25">
      <c r="B242" s="52"/>
      <c r="C242" s="51"/>
      <c r="D242" s="36"/>
      <c r="E242" s="36">
        <f t="shared" si="6"/>
        <v>0</v>
      </c>
      <c r="F242" s="33">
        <f t="shared" si="5"/>
        <v>0</v>
      </c>
      <c r="G242" s="1"/>
      <c r="H242" s="39"/>
      <c r="I242" s="38"/>
      <c r="J242" s="38"/>
    </row>
    <row r="243" spans="2:10" hidden="1" x14ac:dyDescent="0.25">
      <c r="B243" s="52"/>
      <c r="C243" s="51"/>
      <c r="D243" s="36"/>
      <c r="E243" s="36">
        <f t="shared" si="6"/>
        <v>0</v>
      </c>
      <c r="F243" s="33">
        <f t="shared" si="5"/>
        <v>0</v>
      </c>
      <c r="G243" s="1"/>
      <c r="H243" s="39"/>
      <c r="I243" s="38"/>
      <c r="J243" s="38"/>
    </row>
    <row r="244" spans="2:10" hidden="1" x14ac:dyDescent="0.25">
      <c r="B244" s="52"/>
      <c r="C244" s="51"/>
      <c r="D244" s="36"/>
      <c r="E244" s="36">
        <f t="shared" si="6"/>
        <v>0</v>
      </c>
      <c r="F244" s="33">
        <f t="shared" si="5"/>
        <v>0</v>
      </c>
      <c r="G244" s="1"/>
      <c r="H244" s="39"/>
      <c r="I244" s="38"/>
      <c r="J244" s="38"/>
    </row>
    <row r="245" spans="2:10" hidden="1" x14ac:dyDescent="0.25">
      <c r="B245" s="52"/>
      <c r="C245" s="51"/>
      <c r="D245" s="36"/>
      <c r="E245" s="36">
        <f t="shared" si="6"/>
        <v>0</v>
      </c>
      <c r="F245" s="33">
        <f t="shared" si="5"/>
        <v>0</v>
      </c>
      <c r="G245" s="1"/>
      <c r="H245" s="39"/>
      <c r="I245" s="38"/>
      <c r="J245" s="38"/>
    </row>
    <row r="246" spans="2:10" hidden="1" x14ac:dyDescent="0.25">
      <c r="B246" s="52"/>
      <c r="C246" s="51"/>
      <c r="D246" s="36"/>
      <c r="E246" s="36">
        <f t="shared" si="6"/>
        <v>0</v>
      </c>
      <c r="F246" s="33">
        <f t="shared" si="5"/>
        <v>0</v>
      </c>
      <c r="G246" s="1"/>
      <c r="H246" s="39"/>
      <c r="I246" s="38"/>
      <c r="J246" s="38"/>
    </row>
    <row r="247" spans="2:10" hidden="1" x14ac:dyDescent="0.25">
      <c r="B247" s="52"/>
      <c r="C247" s="51"/>
      <c r="D247" s="36"/>
      <c r="E247" s="36">
        <f t="shared" si="6"/>
        <v>0</v>
      </c>
      <c r="F247" s="33">
        <f t="shared" si="5"/>
        <v>0</v>
      </c>
      <c r="G247" s="1"/>
      <c r="H247" s="39"/>
      <c r="I247" s="38"/>
      <c r="J247" s="38"/>
    </row>
    <row r="248" spans="2:10" hidden="1" x14ac:dyDescent="0.25">
      <c r="B248" s="52"/>
      <c r="C248" s="51"/>
      <c r="D248" s="36"/>
      <c r="E248" s="36">
        <f t="shared" si="6"/>
        <v>0</v>
      </c>
      <c r="F248" s="33">
        <f t="shared" si="5"/>
        <v>0</v>
      </c>
      <c r="G248" s="1"/>
      <c r="H248" s="39"/>
      <c r="I248" s="38"/>
      <c r="J248" s="38"/>
    </row>
    <row r="249" spans="2:10" hidden="1" x14ac:dyDescent="0.25">
      <c r="B249" s="52"/>
      <c r="C249" s="51"/>
      <c r="D249" s="36"/>
      <c r="E249" s="36">
        <f t="shared" si="6"/>
        <v>0</v>
      </c>
      <c r="F249" s="33">
        <f t="shared" si="5"/>
        <v>0</v>
      </c>
      <c r="G249" s="1"/>
      <c r="H249" s="39"/>
      <c r="I249" s="38"/>
      <c r="J249" s="38"/>
    </row>
    <row r="250" spans="2:10" hidden="1" x14ac:dyDescent="0.25">
      <c r="B250" s="52"/>
      <c r="C250" s="51"/>
      <c r="D250" s="36"/>
      <c r="E250" s="36">
        <f t="shared" si="6"/>
        <v>0</v>
      </c>
      <c r="F250" s="33">
        <f t="shared" si="5"/>
        <v>0</v>
      </c>
      <c r="G250" s="1"/>
      <c r="H250" s="39"/>
      <c r="I250" s="38"/>
      <c r="J250" s="38"/>
    </row>
    <row r="251" spans="2:10" hidden="1" x14ac:dyDescent="0.25">
      <c r="B251" s="52"/>
      <c r="C251" s="51"/>
      <c r="D251" s="36"/>
      <c r="E251" s="36">
        <f t="shared" si="6"/>
        <v>0</v>
      </c>
      <c r="F251" s="33">
        <f t="shared" si="5"/>
        <v>0</v>
      </c>
      <c r="G251" s="1"/>
      <c r="H251" s="39"/>
      <c r="I251" s="38"/>
      <c r="J251" s="38"/>
    </row>
    <row r="252" spans="2:10" hidden="1" x14ac:dyDescent="0.25">
      <c r="B252" s="52"/>
      <c r="C252" s="51"/>
      <c r="D252" s="36"/>
      <c r="E252" s="36">
        <f t="shared" si="6"/>
        <v>0</v>
      </c>
      <c r="F252" s="33">
        <f t="shared" si="5"/>
        <v>0</v>
      </c>
      <c r="G252" s="1"/>
      <c r="H252" s="39"/>
      <c r="I252" s="38"/>
      <c r="J252" s="38"/>
    </row>
    <row r="253" spans="2:10" hidden="1" x14ac:dyDescent="0.25">
      <c r="B253" s="52"/>
      <c r="C253" s="51"/>
      <c r="D253" s="36"/>
      <c r="E253" s="36">
        <f t="shared" si="6"/>
        <v>0</v>
      </c>
      <c r="F253" s="33">
        <f t="shared" si="5"/>
        <v>0</v>
      </c>
      <c r="G253" s="1"/>
      <c r="H253" s="39"/>
      <c r="I253" s="38"/>
      <c r="J253" s="38"/>
    </row>
    <row r="254" spans="2:10" hidden="1" x14ac:dyDescent="0.25">
      <c r="B254" s="52"/>
      <c r="C254" s="51"/>
      <c r="D254" s="36"/>
      <c r="E254" s="36">
        <f t="shared" si="6"/>
        <v>0</v>
      </c>
      <c r="F254" s="33">
        <f t="shared" si="5"/>
        <v>0</v>
      </c>
      <c r="G254" s="1"/>
      <c r="H254" s="39"/>
      <c r="I254" s="38"/>
      <c r="J254" s="38"/>
    </row>
    <row r="255" spans="2:10" hidden="1" x14ac:dyDescent="0.25">
      <c r="B255" s="52"/>
      <c r="C255" s="51"/>
      <c r="D255" s="36"/>
      <c r="E255" s="36">
        <f t="shared" si="6"/>
        <v>0</v>
      </c>
      <c r="F255" s="33">
        <f t="shared" si="5"/>
        <v>0</v>
      </c>
      <c r="G255" s="1"/>
      <c r="H255" s="39"/>
      <c r="I255" s="38"/>
      <c r="J255" s="38"/>
    </row>
    <row r="256" spans="2:10" hidden="1" x14ac:dyDescent="0.25">
      <c r="B256" s="52"/>
      <c r="C256" s="51"/>
      <c r="D256" s="36"/>
      <c r="E256" s="36">
        <f t="shared" si="6"/>
        <v>0</v>
      </c>
      <c r="F256" s="33">
        <f t="shared" si="5"/>
        <v>0</v>
      </c>
      <c r="G256" s="1"/>
      <c r="H256" s="39"/>
      <c r="I256" s="38"/>
      <c r="J256" s="38"/>
    </row>
    <row r="257" spans="2:10" hidden="1" x14ac:dyDescent="0.25">
      <c r="B257" s="52"/>
      <c r="C257" s="51"/>
      <c r="D257" s="36"/>
      <c r="E257" s="36">
        <f t="shared" si="6"/>
        <v>0</v>
      </c>
      <c r="F257" s="33">
        <f t="shared" si="5"/>
        <v>0</v>
      </c>
      <c r="G257" s="1"/>
      <c r="H257" s="39"/>
      <c r="I257" s="38"/>
      <c r="J257" s="38"/>
    </row>
    <row r="258" spans="2:10" hidden="1" x14ac:dyDescent="0.25">
      <c r="B258" s="52"/>
      <c r="C258" s="51"/>
      <c r="D258" s="36"/>
      <c r="E258" s="36">
        <f t="shared" si="6"/>
        <v>0</v>
      </c>
      <c r="F258" s="33">
        <f t="shared" si="5"/>
        <v>0</v>
      </c>
      <c r="G258" s="1"/>
      <c r="H258" s="39"/>
      <c r="I258" s="38"/>
      <c r="J258" s="38"/>
    </row>
    <row r="259" spans="2:10" hidden="1" x14ac:dyDescent="0.25">
      <c r="B259" s="52"/>
      <c r="C259" s="51"/>
      <c r="D259" s="36"/>
      <c r="E259" s="36">
        <f t="shared" si="6"/>
        <v>0</v>
      </c>
      <c r="F259" s="33">
        <f t="shared" si="5"/>
        <v>0</v>
      </c>
      <c r="G259" s="1"/>
      <c r="H259" s="39"/>
      <c r="I259" s="38"/>
      <c r="J259" s="38"/>
    </row>
    <row r="260" spans="2:10" hidden="1" x14ac:dyDescent="0.25">
      <c r="B260" s="52"/>
      <c r="C260" s="51"/>
      <c r="D260" s="36"/>
      <c r="E260" s="36">
        <f t="shared" si="6"/>
        <v>0</v>
      </c>
      <c r="F260" s="33">
        <f t="shared" si="5"/>
        <v>0</v>
      </c>
      <c r="G260" s="1"/>
      <c r="H260" s="39"/>
      <c r="I260" s="38"/>
      <c r="J260" s="38"/>
    </row>
    <row r="261" spans="2:10" hidden="1" x14ac:dyDescent="0.25">
      <c r="B261" s="52"/>
      <c r="C261" s="51"/>
      <c r="D261" s="36"/>
      <c r="E261" s="36">
        <f t="shared" si="6"/>
        <v>0</v>
      </c>
      <c r="F261" s="33">
        <f t="shared" si="5"/>
        <v>0</v>
      </c>
      <c r="G261" s="1"/>
      <c r="H261" s="39"/>
      <c r="I261" s="38"/>
      <c r="J261" s="38"/>
    </row>
    <row r="262" spans="2:10" hidden="1" x14ac:dyDescent="0.25">
      <c r="B262" s="52"/>
      <c r="C262" s="51"/>
      <c r="D262" s="36"/>
      <c r="E262" s="36">
        <f t="shared" si="6"/>
        <v>0</v>
      </c>
      <c r="F262" s="33">
        <f t="shared" si="5"/>
        <v>0</v>
      </c>
      <c r="G262" s="1"/>
      <c r="H262" s="39"/>
      <c r="I262" s="38"/>
      <c r="J262" s="38"/>
    </row>
    <row r="263" spans="2:10" hidden="1" x14ac:dyDescent="0.25">
      <c r="B263" s="52"/>
      <c r="C263" s="51"/>
      <c r="D263" s="36"/>
      <c r="E263" s="36">
        <f t="shared" si="6"/>
        <v>0</v>
      </c>
      <c r="F263" s="33">
        <f t="shared" si="5"/>
        <v>0</v>
      </c>
      <c r="G263" s="1"/>
      <c r="H263" s="39"/>
      <c r="I263" s="38"/>
      <c r="J263" s="38"/>
    </row>
    <row r="264" spans="2:10" hidden="1" x14ac:dyDescent="0.25">
      <c r="B264" s="52"/>
      <c r="C264" s="51"/>
      <c r="D264" s="36"/>
      <c r="E264" s="36">
        <f t="shared" si="6"/>
        <v>0</v>
      </c>
      <c r="F264" s="33">
        <f t="shared" ref="F264:F278" si="7">F263-D264</f>
        <v>0</v>
      </c>
      <c r="G264" s="1"/>
      <c r="H264" s="39"/>
      <c r="I264" s="38"/>
      <c r="J264" s="38"/>
    </row>
    <row r="265" spans="2:10" hidden="1" x14ac:dyDescent="0.25">
      <c r="B265" s="52"/>
      <c r="C265" s="51"/>
      <c r="D265" s="36"/>
      <c r="E265" s="36">
        <f t="shared" ref="E265:E278" si="8">E264+D265</f>
        <v>0</v>
      </c>
      <c r="F265" s="33">
        <f t="shared" si="7"/>
        <v>0</v>
      </c>
      <c r="G265" s="1"/>
      <c r="H265" s="39"/>
      <c r="I265" s="38"/>
      <c r="J265" s="38"/>
    </row>
    <row r="266" spans="2:10" hidden="1" x14ac:dyDescent="0.25">
      <c r="B266" s="52"/>
      <c r="C266" s="51"/>
      <c r="D266" s="36"/>
      <c r="E266" s="36">
        <f t="shared" si="8"/>
        <v>0</v>
      </c>
      <c r="F266" s="33">
        <f t="shared" si="7"/>
        <v>0</v>
      </c>
      <c r="G266" s="1"/>
      <c r="H266" s="39"/>
      <c r="I266" s="38"/>
      <c r="J266" s="38"/>
    </row>
    <row r="267" spans="2:10" hidden="1" x14ac:dyDescent="0.25">
      <c r="B267" s="52"/>
      <c r="C267" s="51"/>
      <c r="D267" s="36"/>
      <c r="E267" s="36">
        <f t="shared" si="8"/>
        <v>0</v>
      </c>
      <c r="F267" s="33">
        <f t="shared" si="7"/>
        <v>0</v>
      </c>
      <c r="G267" s="1"/>
      <c r="H267" s="39"/>
      <c r="I267" s="38"/>
      <c r="J267" s="38"/>
    </row>
    <row r="268" spans="2:10" hidden="1" x14ac:dyDescent="0.25">
      <c r="B268" s="52"/>
      <c r="C268" s="51"/>
      <c r="D268" s="36"/>
      <c r="E268" s="36">
        <f t="shared" si="8"/>
        <v>0</v>
      </c>
      <c r="F268" s="33">
        <f t="shared" si="7"/>
        <v>0</v>
      </c>
      <c r="G268" s="1"/>
      <c r="H268" s="39"/>
      <c r="I268" s="38"/>
      <c r="J268" s="38"/>
    </row>
    <row r="269" spans="2:10" hidden="1" x14ac:dyDescent="0.25">
      <c r="B269" s="52"/>
      <c r="C269" s="51"/>
      <c r="D269" s="36"/>
      <c r="E269" s="36">
        <f t="shared" si="8"/>
        <v>0</v>
      </c>
      <c r="F269" s="33">
        <f t="shared" si="7"/>
        <v>0</v>
      </c>
      <c r="G269" s="1"/>
      <c r="H269" s="39"/>
      <c r="I269" s="38"/>
      <c r="J269" s="38"/>
    </row>
    <row r="270" spans="2:10" hidden="1" x14ac:dyDescent="0.25">
      <c r="B270" s="52"/>
      <c r="C270" s="51"/>
      <c r="D270" s="36"/>
      <c r="E270" s="36">
        <f t="shared" si="8"/>
        <v>0</v>
      </c>
      <c r="F270" s="33">
        <f t="shared" si="7"/>
        <v>0</v>
      </c>
      <c r="G270" s="1"/>
      <c r="H270" s="39"/>
      <c r="I270" s="38"/>
      <c r="J270" s="38"/>
    </row>
    <row r="271" spans="2:10" hidden="1" x14ac:dyDescent="0.25">
      <c r="B271" s="52"/>
      <c r="C271" s="51"/>
      <c r="D271" s="36"/>
      <c r="E271" s="36">
        <f t="shared" si="8"/>
        <v>0</v>
      </c>
      <c r="F271" s="33">
        <f t="shared" si="7"/>
        <v>0</v>
      </c>
      <c r="G271" s="1"/>
      <c r="H271" s="39"/>
      <c r="I271" s="38"/>
      <c r="J271" s="38"/>
    </row>
    <row r="272" spans="2:10" hidden="1" x14ac:dyDescent="0.25">
      <c r="B272" s="52"/>
      <c r="C272" s="51"/>
      <c r="D272" s="36"/>
      <c r="E272" s="36">
        <f t="shared" si="8"/>
        <v>0</v>
      </c>
      <c r="F272" s="33">
        <f t="shared" si="7"/>
        <v>0</v>
      </c>
      <c r="G272" s="1"/>
      <c r="H272" s="39"/>
      <c r="I272" s="38"/>
      <c r="J272" s="38"/>
    </row>
    <row r="273" spans="2:10" hidden="1" x14ac:dyDescent="0.25">
      <c r="B273" s="52"/>
      <c r="C273" s="51"/>
      <c r="D273" s="36"/>
      <c r="E273" s="36">
        <f t="shared" si="8"/>
        <v>0</v>
      </c>
      <c r="F273" s="33">
        <f t="shared" si="7"/>
        <v>0</v>
      </c>
      <c r="G273" s="1"/>
      <c r="H273" s="39"/>
      <c r="I273" s="38"/>
      <c r="J273" s="38"/>
    </row>
    <row r="274" spans="2:10" hidden="1" x14ac:dyDescent="0.25">
      <c r="B274" s="52"/>
      <c r="C274" s="51"/>
      <c r="D274" s="36"/>
      <c r="E274" s="36">
        <f t="shared" si="8"/>
        <v>0</v>
      </c>
      <c r="F274" s="33">
        <f t="shared" si="7"/>
        <v>0</v>
      </c>
      <c r="G274" s="1"/>
      <c r="H274" s="39"/>
      <c r="I274" s="38"/>
      <c r="J274" s="38"/>
    </row>
    <row r="275" spans="2:10" ht="15" hidden="1" customHeight="1" thickBot="1" x14ac:dyDescent="0.3">
      <c r="B275" s="52"/>
      <c r="C275" s="51"/>
      <c r="D275" s="36"/>
      <c r="E275" s="36">
        <f t="shared" si="8"/>
        <v>0</v>
      </c>
      <c r="F275" s="33">
        <f t="shared" si="7"/>
        <v>0</v>
      </c>
      <c r="G275" s="1"/>
      <c r="H275" s="39"/>
      <c r="I275" s="38"/>
      <c r="J275" s="38"/>
    </row>
    <row r="276" spans="2:10" hidden="1" x14ac:dyDescent="0.25">
      <c r="B276" s="52"/>
      <c r="C276" s="51"/>
      <c r="D276" s="36"/>
      <c r="E276" s="36">
        <f t="shared" si="8"/>
        <v>0</v>
      </c>
      <c r="F276" s="33">
        <f t="shared" si="7"/>
        <v>0</v>
      </c>
      <c r="G276" s="1"/>
      <c r="H276" s="39"/>
      <c r="I276" s="38"/>
      <c r="J276" s="38"/>
    </row>
    <row r="277" spans="2:10" hidden="1" x14ac:dyDescent="0.25">
      <c r="B277" s="52"/>
      <c r="C277" s="51"/>
      <c r="D277" s="36"/>
      <c r="E277" s="36">
        <f t="shared" si="8"/>
        <v>0</v>
      </c>
      <c r="F277" s="33">
        <f t="shared" si="7"/>
        <v>0</v>
      </c>
      <c r="G277" s="1"/>
      <c r="H277" s="39"/>
      <c r="I277" s="38"/>
      <c r="J277" s="38"/>
    </row>
    <row r="278" spans="2:10" hidden="1" x14ac:dyDescent="0.25">
      <c r="B278" s="59"/>
      <c r="C278" s="51"/>
      <c r="D278" s="36"/>
      <c r="E278" s="36">
        <f t="shared" si="8"/>
        <v>0</v>
      </c>
      <c r="F278" s="33">
        <f t="shared" si="7"/>
        <v>0</v>
      </c>
      <c r="G278" s="1"/>
      <c r="H278" s="39"/>
      <c r="I278" s="38"/>
      <c r="J278" s="38"/>
    </row>
    <row r="279" spans="2:10" x14ac:dyDescent="0.25">
      <c r="B279" s="40"/>
      <c r="C279" s="1"/>
      <c r="D279" s="4" t="s">
        <v>0</v>
      </c>
      <c r="E279" s="5">
        <f>E278</f>
        <v>0</v>
      </c>
      <c r="F279" s="4">
        <f>F278</f>
        <v>0</v>
      </c>
      <c r="G279" s="1"/>
      <c r="H279" s="40"/>
      <c r="I279" s="1"/>
      <c r="J279" s="4"/>
    </row>
    <row r="280" spans="2:10" x14ac:dyDescent="0.25">
      <c r="B280" s="40"/>
      <c r="C280" s="1"/>
      <c r="D280" s="4" t="s">
        <v>2</v>
      </c>
      <c r="E280" s="4"/>
      <c r="F280" s="4"/>
      <c r="G280" s="1"/>
      <c r="H280" s="1"/>
      <c r="I280" s="1"/>
      <c r="J280" s="4"/>
    </row>
    <row r="281" spans="2:10" ht="15.75" thickBot="1" x14ac:dyDescent="0.3">
      <c r="B281" s="40"/>
      <c r="D281" s="15" t="s">
        <v>3</v>
      </c>
      <c r="E281" s="16"/>
      <c r="F281" s="17"/>
      <c r="G281" s="1"/>
      <c r="H281" s="17"/>
      <c r="I281" s="17"/>
      <c r="J281" s="1"/>
    </row>
    <row r="282" spans="2:10" x14ac:dyDescent="0.25">
      <c r="B282" s="40"/>
      <c r="D282" s="4" t="s">
        <v>4</v>
      </c>
      <c r="E282" s="4">
        <f>E279</f>
        <v>0</v>
      </c>
      <c r="F282" s="19">
        <f>F279</f>
        <v>0</v>
      </c>
      <c r="G282" s="41" t="s">
        <v>12</v>
      </c>
      <c r="H282" s="1"/>
      <c r="I282" s="1"/>
      <c r="J282" s="4"/>
    </row>
    <row r="283" spans="2:10" x14ac:dyDescent="0.25">
      <c r="D283" s="4"/>
      <c r="E283" s="1"/>
      <c r="F283" s="1"/>
      <c r="G283" s="1"/>
      <c r="H283" s="1"/>
      <c r="I283" s="1"/>
      <c r="J283" s="1"/>
    </row>
    <row r="284" spans="2:10" x14ac:dyDescent="0.25">
      <c r="D284" s="4"/>
      <c r="E284" s="1"/>
      <c r="F284" s="1"/>
      <c r="G284" s="1"/>
      <c r="H284" s="1"/>
      <c r="I284" s="1"/>
      <c r="J284" s="4"/>
    </row>
    <row r="285" spans="2:10" x14ac:dyDescent="0.25">
      <c r="D285" s="4"/>
      <c r="E285" s="1"/>
      <c r="F285" s="1"/>
      <c r="G285" s="1"/>
      <c r="H285" s="1"/>
      <c r="I285" s="1"/>
      <c r="J285" s="1"/>
    </row>
    <row r="286" spans="2:10" x14ac:dyDescent="0.25">
      <c r="D286" s="4"/>
      <c r="E286" s="1"/>
      <c r="F286" s="1"/>
      <c r="G286" s="1"/>
      <c r="H286" s="1"/>
      <c r="I286" s="1"/>
      <c r="J286" s="1"/>
    </row>
    <row r="287" spans="2:10" x14ac:dyDescent="0.25">
      <c r="D287" s="4"/>
      <c r="E287" s="1"/>
      <c r="F287" s="1"/>
      <c r="G287" s="1"/>
      <c r="H287" s="1"/>
      <c r="I287" s="1"/>
      <c r="J287" s="1"/>
    </row>
    <row r="288" spans="2:10" x14ac:dyDescent="0.25">
      <c r="D288" s="4"/>
      <c r="E288" s="1"/>
      <c r="F288" s="1"/>
      <c r="G288" s="1"/>
      <c r="H288" s="1"/>
      <c r="I288" s="1"/>
      <c r="J288" s="1"/>
    </row>
    <row r="289" spans="4:10" x14ac:dyDescent="0.25">
      <c r="D289" s="4"/>
      <c r="E289" s="1"/>
      <c r="F289" s="1"/>
      <c r="G289" s="1"/>
      <c r="H289" s="1"/>
      <c r="I289" s="1"/>
      <c r="J289" s="1"/>
    </row>
    <row r="290" spans="4:10" x14ac:dyDescent="0.25">
      <c r="D290" s="4"/>
      <c r="E290" s="1"/>
      <c r="F290" s="1"/>
      <c r="G290" s="1"/>
      <c r="H290" s="1"/>
      <c r="I290" s="1"/>
      <c r="J290" s="1"/>
    </row>
    <row r="291" spans="4:10" x14ac:dyDescent="0.25">
      <c r="D291" s="4"/>
      <c r="E291" s="1"/>
      <c r="F291" s="1"/>
      <c r="G291" s="1"/>
      <c r="H291" s="1"/>
      <c r="I291" s="1"/>
      <c r="J291" s="1"/>
    </row>
    <row r="292" spans="4:10" x14ac:dyDescent="0.25">
      <c r="D292" s="4"/>
      <c r="E292" s="1"/>
      <c r="F292" s="1"/>
      <c r="G292" s="1"/>
      <c r="H292" s="1"/>
      <c r="I292" s="1"/>
      <c r="J292" s="1"/>
    </row>
    <row r="293" spans="4:10" x14ac:dyDescent="0.25">
      <c r="D293" s="4"/>
      <c r="E293" s="1"/>
      <c r="F293" s="1"/>
      <c r="G293" s="1"/>
      <c r="H293" s="1"/>
      <c r="I293" s="1"/>
      <c r="J293" s="1"/>
    </row>
    <row r="294" spans="4:10" x14ac:dyDescent="0.25">
      <c r="D294" s="4"/>
      <c r="E294" s="1"/>
      <c r="F294" s="1"/>
      <c r="G294" s="1"/>
      <c r="H294" s="1"/>
      <c r="I294" s="1"/>
      <c r="J294" s="1"/>
    </row>
    <row r="295" spans="4:10" x14ac:dyDescent="0.25">
      <c r="D295" s="4"/>
      <c r="E295" s="1"/>
      <c r="F295" s="1"/>
      <c r="G295" s="1"/>
      <c r="H295" s="1"/>
      <c r="I295" s="1"/>
      <c r="J295" s="1"/>
    </row>
    <row r="296" spans="4:10" x14ac:dyDescent="0.25">
      <c r="D296" s="4"/>
      <c r="E296" s="1"/>
      <c r="F296" s="1"/>
      <c r="G296" s="1"/>
      <c r="H296" s="1"/>
      <c r="I296" s="1"/>
      <c r="J296" s="1"/>
    </row>
    <row r="297" spans="4:10" x14ac:dyDescent="0.25">
      <c r="D297" s="4"/>
    </row>
    <row r="298" spans="4:10" x14ac:dyDescent="0.25">
      <c r="D298" s="4"/>
    </row>
    <row r="299" spans="4:10" x14ac:dyDescent="0.25">
      <c r="D299" s="4"/>
    </row>
    <row r="300" spans="4:10" x14ac:dyDescent="0.25">
      <c r="D300" s="4"/>
    </row>
    <row r="301" spans="4:10" x14ac:dyDescent="0.25">
      <c r="D301" s="4"/>
    </row>
    <row r="302" spans="4:10" x14ac:dyDescent="0.25">
      <c r="D302" s="4"/>
    </row>
    <row r="303" spans="4:10" x14ac:dyDescent="0.25">
      <c r="D303" s="4"/>
    </row>
    <row r="304" spans="4:10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1"/>
    </row>
    <row r="317" spans="4:4" x14ac:dyDescent="0.25">
      <c r="D317" s="1"/>
    </row>
    <row r="318" spans="4:4" x14ac:dyDescent="0.25">
      <c r="D318" s="1"/>
    </row>
    <row r="319" spans="4:4" x14ac:dyDescent="0.25">
      <c r="D319" s="1"/>
    </row>
    <row r="320" spans="4:4" x14ac:dyDescent="0.25">
      <c r="D320" s="1"/>
    </row>
    <row r="321" spans="4:4" x14ac:dyDescent="0.25">
      <c r="D321" s="1"/>
    </row>
    <row r="322" spans="4:4" x14ac:dyDescent="0.25">
      <c r="D322" s="1"/>
    </row>
    <row r="323" spans="4:4" x14ac:dyDescent="0.25">
      <c r="D323" s="1"/>
    </row>
    <row r="324" spans="4:4" x14ac:dyDescent="0.25">
      <c r="D324" s="1"/>
    </row>
    <row r="325" spans="4:4" x14ac:dyDescent="0.25">
      <c r="D325" s="1"/>
    </row>
    <row r="326" spans="4:4" x14ac:dyDescent="0.25">
      <c r="D326" s="1"/>
    </row>
  </sheetData>
  <mergeCells count="1">
    <mergeCell ref="C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48576"/>
  <sheetViews>
    <sheetView topLeftCell="A94" zoomScaleNormal="100" workbookViewId="0">
      <selection activeCell="D105" sqref="D105"/>
    </sheetView>
  </sheetViews>
  <sheetFormatPr baseColWidth="10" defaultRowHeight="15" x14ac:dyDescent="0.25"/>
  <cols>
    <col min="3" max="3" width="35" customWidth="1"/>
    <col min="5" max="5" width="12.28515625" bestFit="1" customWidth="1"/>
    <col min="6" max="6" width="14.85546875" customWidth="1"/>
    <col min="9" max="10" width="12.42578125" bestFit="1" customWidth="1"/>
  </cols>
  <sheetData>
    <row r="1" spans="2:11" ht="16.5" x14ac:dyDescent="0.3">
      <c r="B1" s="2"/>
      <c r="C1" s="49" t="s">
        <v>13</v>
      </c>
      <c r="D1" s="49"/>
      <c r="E1" s="3"/>
      <c r="F1" s="3"/>
      <c r="G1" s="3"/>
      <c r="H1" s="4" t="s">
        <v>0</v>
      </c>
      <c r="I1" s="5"/>
      <c r="J1" s="6"/>
      <c r="K1" s="3"/>
    </row>
    <row r="2" spans="2:11" ht="17.25" thickBot="1" x14ac:dyDescent="0.35">
      <c r="B2" s="8"/>
      <c r="C2" s="413" t="s">
        <v>1</v>
      </c>
      <c r="D2" s="413"/>
      <c r="E2" s="9"/>
      <c r="F2" s="10"/>
      <c r="G2" s="1"/>
      <c r="H2" s="4" t="s">
        <v>2</v>
      </c>
      <c r="I2" s="4"/>
      <c r="J2" s="4"/>
      <c r="K2" s="1"/>
    </row>
    <row r="3" spans="2:11" ht="15.75" thickBot="1" x14ac:dyDescent="0.3">
      <c r="B3" s="11"/>
      <c r="C3" s="12"/>
      <c r="D3" s="13"/>
      <c r="E3" s="14"/>
      <c r="F3" s="14"/>
      <c r="G3" s="1"/>
      <c r="H3" s="15" t="s">
        <v>3</v>
      </c>
      <c r="I3" s="16"/>
      <c r="J3" s="17"/>
      <c r="K3" s="1"/>
    </row>
    <row r="4" spans="2:11" ht="15.75" thickBot="1" x14ac:dyDescent="0.3">
      <c r="B4" s="18"/>
      <c r="C4" s="1"/>
      <c r="D4" s="13"/>
      <c r="E4" s="14"/>
      <c r="F4" s="14"/>
      <c r="G4" s="1"/>
      <c r="H4" s="4" t="s">
        <v>4</v>
      </c>
      <c r="I4" s="4"/>
      <c r="J4" s="19"/>
      <c r="K4" s="1"/>
    </row>
    <row r="5" spans="2:11" ht="16.5" thickBot="1" x14ac:dyDescent="0.35">
      <c r="B5" s="20"/>
      <c r="C5" s="21"/>
      <c r="D5" s="22"/>
      <c r="E5" s="20"/>
      <c r="F5" s="23" t="s">
        <v>5</v>
      </c>
      <c r="G5" s="24"/>
      <c r="H5" s="4"/>
      <c r="I5" s="7"/>
      <c r="J5" s="7"/>
      <c r="K5" s="7"/>
    </row>
    <row r="6" spans="2:11" ht="16.5" thickBot="1" x14ac:dyDescent="0.35">
      <c r="B6" s="25" t="s">
        <v>6</v>
      </c>
      <c r="C6" s="25" t="s">
        <v>7</v>
      </c>
      <c r="D6" s="26" t="s">
        <v>8</v>
      </c>
      <c r="E6" s="27" t="s">
        <v>9</v>
      </c>
      <c r="F6" s="28">
        <f>I8-J7</f>
        <v>59851.69</v>
      </c>
      <c r="G6" s="29"/>
      <c r="H6" s="30" t="s">
        <v>10</v>
      </c>
      <c r="I6" s="27" t="s">
        <v>8</v>
      </c>
      <c r="J6" s="31" t="s">
        <v>11</v>
      </c>
      <c r="K6" s="29"/>
    </row>
    <row r="7" spans="2:11" x14ac:dyDescent="0.25">
      <c r="B7" s="50" t="s">
        <v>14</v>
      </c>
      <c r="C7" s="43" t="s">
        <v>15</v>
      </c>
      <c r="D7" s="32">
        <v>253</v>
      </c>
      <c r="E7" s="32">
        <v>253</v>
      </c>
      <c r="F7" s="33">
        <f>F6-D7</f>
        <v>59598.69</v>
      </c>
      <c r="G7" s="1"/>
      <c r="H7" s="34"/>
      <c r="I7" s="35"/>
      <c r="J7" s="33">
        <v>148.31</v>
      </c>
      <c r="K7" s="1"/>
    </row>
    <row r="8" spans="2:11" ht="15.75" thickBot="1" x14ac:dyDescent="0.3">
      <c r="B8" s="50" t="s">
        <v>16</v>
      </c>
      <c r="C8" s="44" t="s">
        <v>17</v>
      </c>
      <c r="D8" s="36">
        <v>167.49</v>
      </c>
      <c r="E8" s="36">
        <f>E7+D8</f>
        <v>420.49</v>
      </c>
      <c r="F8" s="61">
        <f t="shared" ref="F8:F71" si="0">F7-D8</f>
        <v>59431.200000000004</v>
      </c>
      <c r="G8" s="1"/>
      <c r="H8" s="55"/>
      <c r="I8" s="42">
        <v>60000</v>
      </c>
      <c r="J8" s="56">
        <f>I8+I7</f>
        <v>60000</v>
      </c>
      <c r="K8" s="1"/>
    </row>
    <row r="9" spans="2:11" x14ac:dyDescent="0.25">
      <c r="B9" s="50" t="s">
        <v>18</v>
      </c>
      <c r="C9" s="44" t="s">
        <v>19</v>
      </c>
      <c r="D9" s="36">
        <v>299.7</v>
      </c>
      <c r="E9" s="36">
        <f t="shared" ref="E9:E72" si="1">E8+D9</f>
        <v>720.19</v>
      </c>
      <c r="F9" s="61">
        <f t="shared" si="0"/>
        <v>59131.500000000007</v>
      </c>
      <c r="G9" s="1"/>
      <c r="H9" s="37"/>
      <c r="I9" s="38"/>
      <c r="J9" s="38"/>
      <c r="K9" s="1"/>
    </row>
    <row r="10" spans="2:11" x14ac:dyDescent="0.25">
      <c r="B10" s="48" t="s">
        <v>20</v>
      </c>
      <c r="C10" s="48" t="s">
        <v>17</v>
      </c>
      <c r="D10" s="45">
        <v>142.66</v>
      </c>
      <c r="E10" s="36">
        <f t="shared" si="1"/>
        <v>862.85</v>
      </c>
      <c r="F10" s="61">
        <f t="shared" si="0"/>
        <v>58988.840000000004</v>
      </c>
      <c r="G10" s="1"/>
      <c r="H10" s="37"/>
      <c r="I10" s="38"/>
      <c r="J10" s="38"/>
      <c r="K10" s="1"/>
    </row>
    <row r="11" spans="2:11" x14ac:dyDescent="0.25">
      <c r="B11" s="46" t="s">
        <v>23</v>
      </c>
      <c r="C11" s="51" t="s">
        <v>24</v>
      </c>
      <c r="D11" s="36">
        <v>14</v>
      </c>
      <c r="E11" s="36">
        <f t="shared" si="1"/>
        <v>876.85</v>
      </c>
      <c r="F11" s="61">
        <f>F10-D11</f>
        <v>58974.840000000004</v>
      </c>
      <c r="G11" s="1"/>
      <c r="H11" s="37"/>
      <c r="I11" s="38"/>
      <c r="J11" s="38"/>
      <c r="K11" s="1"/>
    </row>
    <row r="12" spans="2:11" x14ac:dyDescent="0.25">
      <c r="B12" s="48" t="s">
        <v>21</v>
      </c>
      <c r="C12" s="48" t="s">
        <v>22</v>
      </c>
      <c r="D12" s="45">
        <v>163.52000000000001</v>
      </c>
      <c r="E12" s="36">
        <f t="shared" si="1"/>
        <v>1040.3700000000001</v>
      </c>
      <c r="F12" s="61">
        <f>F11-D12</f>
        <v>58811.320000000007</v>
      </c>
      <c r="G12" s="1"/>
      <c r="H12" s="37"/>
      <c r="I12" s="38"/>
      <c r="J12" s="38"/>
      <c r="K12" s="1"/>
    </row>
    <row r="13" spans="2:11" x14ac:dyDescent="0.25">
      <c r="B13" s="48" t="s">
        <v>25</v>
      </c>
      <c r="C13" s="48" t="s">
        <v>26</v>
      </c>
      <c r="D13" s="45">
        <v>222</v>
      </c>
      <c r="E13" s="36">
        <f t="shared" si="1"/>
        <v>1262.3700000000001</v>
      </c>
      <c r="F13" s="61">
        <f>F12-D13</f>
        <v>58589.320000000007</v>
      </c>
      <c r="G13" s="1"/>
      <c r="H13" s="37"/>
      <c r="I13" s="38"/>
      <c r="J13" s="38"/>
      <c r="K13" s="1"/>
    </row>
    <row r="14" spans="2:11" x14ac:dyDescent="0.25">
      <c r="B14" s="46" t="s">
        <v>27</v>
      </c>
      <c r="C14" s="48" t="s">
        <v>26</v>
      </c>
      <c r="D14" s="36">
        <v>2047.99</v>
      </c>
      <c r="E14" s="36">
        <f t="shared" si="1"/>
        <v>3310.36</v>
      </c>
      <c r="F14" s="61">
        <f>F13-D14</f>
        <v>56541.330000000009</v>
      </c>
      <c r="G14" s="1"/>
      <c r="H14" s="37"/>
      <c r="I14" s="38"/>
      <c r="J14" s="38"/>
      <c r="K14" s="1"/>
    </row>
    <row r="15" spans="2:11" x14ac:dyDescent="0.25">
      <c r="B15" s="46" t="s">
        <v>28</v>
      </c>
      <c r="C15" s="48" t="s">
        <v>29</v>
      </c>
      <c r="D15" s="36">
        <v>120</v>
      </c>
      <c r="E15" s="36">
        <f t="shared" si="1"/>
        <v>3430.36</v>
      </c>
      <c r="F15" s="61">
        <f t="shared" si="0"/>
        <v>56421.330000000009</v>
      </c>
      <c r="G15" s="1"/>
      <c r="H15" s="37"/>
      <c r="I15" s="38"/>
      <c r="J15" s="38"/>
      <c r="K15" s="1"/>
    </row>
    <row r="16" spans="2:11" x14ac:dyDescent="0.25">
      <c r="B16" s="46" t="s">
        <v>30</v>
      </c>
      <c r="C16" s="48" t="s">
        <v>29</v>
      </c>
      <c r="D16" s="36">
        <v>171</v>
      </c>
      <c r="E16" s="36">
        <f t="shared" si="1"/>
        <v>3601.36</v>
      </c>
      <c r="F16" s="61">
        <f t="shared" si="0"/>
        <v>56250.330000000009</v>
      </c>
      <c r="G16" s="1"/>
      <c r="H16" s="37"/>
      <c r="I16" s="38"/>
      <c r="J16" s="38"/>
      <c r="K16" s="1"/>
    </row>
    <row r="17" spans="2:10" x14ac:dyDescent="0.25">
      <c r="B17" s="46" t="s">
        <v>31</v>
      </c>
      <c r="C17" s="48" t="s">
        <v>32</v>
      </c>
      <c r="D17" s="36">
        <v>200</v>
      </c>
      <c r="E17" s="36">
        <f t="shared" si="1"/>
        <v>3801.36</v>
      </c>
      <c r="F17" s="61">
        <f t="shared" si="0"/>
        <v>56050.330000000009</v>
      </c>
      <c r="G17" s="1"/>
      <c r="H17" s="37"/>
      <c r="I17" s="38"/>
      <c r="J17" s="38"/>
    </row>
    <row r="18" spans="2:10" x14ac:dyDescent="0.25">
      <c r="B18" s="46" t="s">
        <v>33</v>
      </c>
      <c r="C18" s="48" t="s">
        <v>34</v>
      </c>
      <c r="D18" s="36">
        <v>406</v>
      </c>
      <c r="E18" s="36">
        <f t="shared" si="1"/>
        <v>4207.3600000000006</v>
      </c>
      <c r="F18" s="61">
        <f t="shared" si="0"/>
        <v>55644.330000000009</v>
      </c>
      <c r="G18" s="1"/>
      <c r="H18" s="37"/>
      <c r="I18" s="38"/>
      <c r="J18" s="38"/>
    </row>
    <row r="19" spans="2:10" x14ac:dyDescent="0.25">
      <c r="B19" s="46" t="s">
        <v>35</v>
      </c>
      <c r="C19" s="48" t="s">
        <v>36</v>
      </c>
      <c r="D19" s="36">
        <v>406</v>
      </c>
      <c r="E19" s="36">
        <f>E18+D19</f>
        <v>4613.3600000000006</v>
      </c>
      <c r="F19" s="61">
        <f t="shared" si="0"/>
        <v>55238.330000000009</v>
      </c>
      <c r="G19" s="1"/>
      <c r="H19" s="37"/>
      <c r="I19" s="38"/>
      <c r="J19" s="38"/>
    </row>
    <row r="20" spans="2:10" x14ac:dyDescent="0.25">
      <c r="B20" s="46" t="s">
        <v>37</v>
      </c>
      <c r="C20" s="48" t="s">
        <v>38</v>
      </c>
      <c r="D20" s="36">
        <v>350</v>
      </c>
      <c r="E20" s="36">
        <f t="shared" si="1"/>
        <v>4963.3600000000006</v>
      </c>
      <c r="F20" s="61">
        <f t="shared" si="0"/>
        <v>54888.330000000009</v>
      </c>
      <c r="G20" s="1"/>
      <c r="H20" s="37"/>
      <c r="I20" s="38"/>
      <c r="J20" s="38"/>
    </row>
    <row r="21" spans="2:10" x14ac:dyDescent="0.25">
      <c r="B21" s="46" t="s">
        <v>39</v>
      </c>
      <c r="C21" s="48" t="s">
        <v>40</v>
      </c>
      <c r="D21" s="36">
        <v>406</v>
      </c>
      <c r="E21" s="36">
        <f t="shared" si="1"/>
        <v>5369.3600000000006</v>
      </c>
      <c r="F21" s="61">
        <f t="shared" si="0"/>
        <v>54482.330000000009</v>
      </c>
      <c r="G21" s="1"/>
      <c r="H21" s="37"/>
      <c r="I21" s="38"/>
      <c r="J21" s="38"/>
    </row>
    <row r="22" spans="2:10" x14ac:dyDescent="0.25">
      <c r="B22" s="46" t="s">
        <v>41</v>
      </c>
      <c r="C22" s="48" t="s">
        <v>40</v>
      </c>
      <c r="D22" s="36">
        <v>406</v>
      </c>
      <c r="E22" s="36">
        <f t="shared" si="1"/>
        <v>5775.3600000000006</v>
      </c>
      <c r="F22" s="61">
        <f t="shared" si="0"/>
        <v>54076.330000000009</v>
      </c>
      <c r="G22" s="1"/>
      <c r="H22" s="37"/>
      <c r="I22" s="38"/>
      <c r="J22" s="38"/>
    </row>
    <row r="23" spans="2:10" x14ac:dyDescent="0.25">
      <c r="B23" s="46" t="s">
        <v>42</v>
      </c>
      <c r="C23" s="48" t="s">
        <v>32</v>
      </c>
      <c r="D23" s="36">
        <v>200</v>
      </c>
      <c r="E23" s="36">
        <f t="shared" si="1"/>
        <v>5975.3600000000006</v>
      </c>
      <c r="F23" s="61">
        <f t="shared" si="0"/>
        <v>53876.330000000009</v>
      </c>
      <c r="G23" s="1"/>
      <c r="H23" s="37"/>
      <c r="I23" s="38"/>
      <c r="J23" s="38"/>
    </row>
    <row r="24" spans="2:10" x14ac:dyDescent="0.25">
      <c r="B24" s="46" t="s">
        <v>43</v>
      </c>
      <c r="C24" s="48" t="s">
        <v>44</v>
      </c>
      <c r="D24" s="36">
        <v>290</v>
      </c>
      <c r="E24" s="36">
        <f>E23+D24</f>
        <v>6265.3600000000006</v>
      </c>
      <c r="F24" s="61">
        <f t="shared" si="0"/>
        <v>53586.330000000009</v>
      </c>
      <c r="G24" s="1"/>
      <c r="H24" s="37"/>
      <c r="I24" s="38"/>
      <c r="J24" s="38"/>
    </row>
    <row r="25" spans="2:10" x14ac:dyDescent="0.25">
      <c r="B25" s="46" t="s">
        <v>45</v>
      </c>
      <c r="C25" s="48" t="s">
        <v>46</v>
      </c>
      <c r="D25" s="36">
        <v>290</v>
      </c>
      <c r="E25" s="36">
        <f t="shared" si="1"/>
        <v>6555.3600000000006</v>
      </c>
      <c r="F25" s="61">
        <f t="shared" si="0"/>
        <v>53296.330000000009</v>
      </c>
      <c r="G25" s="1"/>
      <c r="H25" s="37"/>
      <c r="I25" s="38"/>
      <c r="J25" s="38"/>
    </row>
    <row r="26" spans="2:10" x14ac:dyDescent="0.25">
      <c r="B26" s="46" t="s">
        <v>47</v>
      </c>
      <c r="C26" s="48" t="s">
        <v>40</v>
      </c>
      <c r="D26" s="36">
        <v>406</v>
      </c>
      <c r="E26" s="36">
        <f t="shared" si="1"/>
        <v>6961.3600000000006</v>
      </c>
      <c r="F26" s="61">
        <f t="shared" si="0"/>
        <v>52890.330000000009</v>
      </c>
      <c r="G26" s="1"/>
      <c r="H26" s="37"/>
      <c r="I26" s="38"/>
      <c r="J26" s="38"/>
    </row>
    <row r="27" spans="2:10" x14ac:dyDescent="0.25">
      <c r="B27" s="46" t="s">
        <v>48</v>
      </c>
      <c r="C27" s="48" t="s">
        <v>49</v>
      </c>
      <c r="D27" s="36">
        <v>1972</v>
      </c>
      <c r="E27" s="36">
        <f t="shared" si="1"/>
        <v>8933.36</v>
      </c>
      <c r="F27" s="61">
        <f t="shared" si="0"/>
        <v>50918.330000000009</v>
      </c>
      <c r="G27" s="1"/>
      <c r="H27" s="37"/>
      <c r="I27" s="38"/>
      <c r="J27" s="38"/>
    </row>
    <row r="28" spans="2:10" x14ac:dyDescent="0.25">
      <c r="B28" s="46" t="s">
        <v>50</v>
      </c>
      <c r="C28" s="48" t="s">
        <v>51</v>
      </c>
      <c r="D28" s="36">
        <v>600</v>
      </c>
      <c r="E28" s="36">
        <f t="shared" si="1"/>
        <v>9533.36</v>
      </c>
      <c r="F28" s="61">
        <f t="shared" si="0"/>
        <v>50318.330000000009</v>
      </c>
      <c r="G28" s="1"/>
      <c r="H28" s="37"/>
      <c r="I28" s="38"/>
      <c r="J28" s="38"/>
    </row>
    <row r="29" spans="2:10" x14ac:dyDescent="0.25">
      <c r="B29" s="46" t="s">
        <v>52</v>
      </c>
      <c r="C29" s="51" t="s">
        <v>40</v>
      </c>
      <c r="D29" s="36">
        <v>406</v>
      </c>
      <c r="E29" s="36">
        <f t="shared" si="1"/>
        <v>9939.36</v>
      </c>
      <c r="F29" s="61">
        <f t="shared" si="0"/>
        <v>49912.330000000009</v>
      </c>
      <c r="G29" s="1"/>
      <c r="H29" s="37"/>
      <c r="I29" s="38"/>
      <c r="J29" s="38"/>
    </row>
    <row r="30" spans="2:10" x14ac:dyDescent="0.25">
      <c r="B30" s="46" t="s">
        <v>53</v>
      </c>
      <c r="C30" s="48" t="s">
        <v>40</v>
      </c>
      <c r="D30" s="36">
        <v>406</v>
      </c>
      <c r="E30" s="36">
        <f t="shared" si="1"/>
        <v>10345.36</v>
      </c>
      <c r="F30" s="61">
        <f t="shared" si="0"/>
        <v>49506.330000000009</v>
      </c>
      <c r="G30" s="1"/>
      <c r="H30" s="37"/>
      <c r="I30" s="38"/>
      <c r="J30" s="38"/>
    </row>
    <row r="31" spans="2:10" x14ac:dyDescent="0.25">
      <c r="B31" s="46" t="s">
        <v>54</v>
      </c>
      <c r="C31" s="48" t="s">
        <v>55</v>
      </c>
      <c r="D31" s="36">
        <v>696</v>
      </c>
      <c r="E31" s="36">
        <f>E30+D31</f>
        <v>11041.36</v>
      </c>
      <c r="F31" s="61">
        <f t="shared" si="0"/>
        <v>48810.330000000009</v>
      </c>
      <c r="G31" s="1"/>
      <c r="H31" s="37"/>
      <c r="I31" s="38"/>
      <c r="J31" s="38"/>
    </row>
    <row r="32" spans="2:10" x14ac:dyDescent="0.25">
      <c r="B32" s="46" t="s">
        <v>56</v>
      </c>
      <c r="C32" s="48" t="s">
        <v>57</v>
      </c>
      <c r="D32" s="36">
        <v>290</v>
      </c>
      <c r="E32" s="36">
        <f t="shared" si="1"/>
        <v>11331.36</v>
      </c>
      <c r="F32" s="61">
        <f t="shared" si="0"/>
        <v>48520.330000000009</v>
      </c>
      <c r="G32" s="1"/>
      <c r="H32" s="37"/>
      <c r="I32" s="38"/>
      <c r="J32" s="38"/>
    </row>
    <row r="33" spans="2:10" x14ac:dyDescent="0.25">
      <c r="B33" s="46" t="s">
        <v>58</v>
      </c>
      <c r="C33" s="48" t="s">
        <v>59</v>
      </c>
      <c r="D33" s="36">
        <v>145</v>
      </c>
      <c r="E33" s="36">
        <f t="shared" si="1"/>
        <v>11476.36</v>
      </c>
      <c r="F33" s="61">
        <f t="shared" si="0"/>
        <v>48375.330000000009</v>
      </c>
      <c r="G33" s="1"/>
      <c r="H33" s="37"/>
      <c r="I33" s="38"/>
      <c r="J33" s="38"/>
    </row>
    <row r="34" spans="2:10" x14ac:dyDescent="0.25">
      <c r="B34" s="46" t="s">
        <v>60</v>
      </c>
      <c r="C34" s="48" t="s">
        <v>61</v>
      </c>
      <c r="D34" s="36">
        <v>103.09</v>
      </c>
      <c r="E34" s="36">
        <f t="shared" si="1"/>
        <v>11579.45</v>
      </c>
      <c r="F34" s="61">
        <f t="shared" si="0"/>
        <v>48272.240000000013</v>
      </c>
      <c r="G34" s="1"/>
      <c r="H34" s="37"/>
      <c r="I34" s="38"/>
      <c r="J34" s="38"/>
    </row>
    <row r="35" spans="2:10" x14ac:dyDescent="0.25">
      <c r="B35" s="46" t="s">
        <v>62</v>
      </c>
      <c r="C35" s="48" t="s">
        <v>19</v>
      </c>
      <c r="D35" s="36">
        <v>324.8</v>
      </c>
      <c r="E35" s="36">
        <f t="shared" si="1"/>
        <v>11904.25</v>
      </c>
      <c r="F35" s="61">
        <f t="shared" si="0"/>
        <v>47947.44000000001</v>
      </c>
      <c r="G35" s="1"/>
      <c r="H35" s="37"/>
      <c r="I35" s="38"/>
      <c r="J35" s="38"/>
    </row>
    <row r="36" spans="2:10" x14ac:dyDescent="0.25">
      <c r="B36" s="46" t="s">
        <v>63</v>
      </c>
      <c r="C36" s="48" t="s">
        <v>17</v>
      </c>
      <c r="D36" s="36">
        <v>253</v>
      </c>
      <c r="E36" s="36">
        <f t="shared" si="1"/>
        <v>12157.25</v>
      </c>
      <c r="F36" s="61">
        <f t="shared" si="0"/>
        <v>47694.44000000001</v>
      </c>
      <c r="G36" s="1"/>
      <c r="H36" s="37"/>
      <c r="I36" s="38"/>
      <c r="J36" s="38"/>
    </row>
    <row r="37" spans="2:10" x14ac:dyDescent="0.25">
      <c r="B37" s="46" t="s">
        <v>64</v>
      </c>
      <c r="C37" s="48" t="s">
        <v>73</v>
      </c>
      <c r="D37" s="36">
        <v>50</v>
      </c>
      <c r="E37" s="36">
        <f>E36+D37</f>
        <v>12207.25</v>
      </c>
      <c r="F37" s="61">
        <f t="shared" si="0"/>
        <v>47644.44000000001</v>
      </c>
      <c r="G37" s="1"/>
      <c r="H37" s="37"/>
      <c r="I37" s="38"/>
      <c r="J37" s="38"/>
    </row>
    <row r="38" spans="2:10" x14ac:dyDescent="0.25">
      <c r="B38" s="46" t="s">
        <v>65</v>
      </c>
      <c r="C38" s="48" t="s">
        <v>74</v>
      </c>
      <c r="D38" s="36">
        <v>1013</v>
      </c>
      <c r="E38" s="36">
        <f t="shared" si="1"/>
        <v>13220.25</v>
      </c>
      <c r="F38" s="61">
        <f t="shared" si="0"/>
        <v>46631.44000000001</v>
      </c>
      <c r="G38" s="1"/>
      <c r="H38" s="37"/>
      <c r="I38" s="38"/>
      <c r="J38" s="38"/>
    </row>
    <row r="39" spans="2:10" x14ac:dyDescent="0.25">
      <c r="B39" s="46" t="s">
        <v>66</v>
      </c>
      <c r="C39" s="48" t="s">
        <v>72</v>
      </c>
      <c r="D39" s="36">
        <v>235</v>
      </c>
      <c r="E39" s="36">
        <f t="shared" si="1"/>
        <v>13455.25</v>
      </c>
      <c r="F39" s="61">
        <f t="shared" si="0"/>
        <v>46396.44000000001</v>
      </c>
      <c r="G39" s="1"/>
      <c r="H39" s="37"/>
      <c r="I39" s="38"/>
      <c r="J39" s="38"/>
    </row>
    <row r="40" spans="2:10" x14ac:dyDescent="0.25">
      <c r="B40" s="46" t="s">
        <v>67</v>
      </c>
      <c r="C40" s="48" t="s">
        <v>72</v>
      </c>
      <c r="D40" s="36">
        <v>1833.99</v>
      </c>
      <c r="E40" s="36">
        <f t="shared" si="1"/>
        <v>15289.24</v>
      </c>
      <c r="F40" s="61">
        <f t="shared" si="0"/>
        <v>44562.450000000012</v>
      </c>
      <c r="G40" s="1"/>
      <c r="H40" s="37"/>
      <c r="I40" s="38"/>
      <c r="J40" s="38"/>
    </row>
    <row r="41" spans="2:10" x14ac:dyDescent="0.25">
      <c r="B41" s="46" t="s">
        <v>68</v>
      </c>
      <c r="C41" s="48" t="s">
        <v>71</v>
      </c>
      <c r="D41" s="36">
        <v>60</v>
      </c>
      <c r="E41" s="36">
        <f t="shared" si="1"/>
        <v>15349.24</v>
      </c>
      <c r="F41" s="61">
        <f t="shared" si="0"/>
        <v>44502.450000000012</v>
      </c>
      <c r="G41" s="1"/>
      <c r="H41" s="37"/>
      <c r="I41" s="38"/>
      <c r="J41" s="38"/>
    </row>
    <row r="42" spans="2:10" x14ac:dyDescent="0.25">
      <c r="B42" s="46" t="s">
        <v>69</v>
      </c>
      <c r="C42" s="57" t="s">
        <v>70</v>
      </c>
      <c r="D42" s="54">
        <v>607.1</v>
      </c>
      <c r="E42" s="36">
        <f t="shared" si="1"/>
        <v>15956.34</v>
      </c>
      <c r="F42" s="61">
        <f t="shared" si="0"/>
        <v>43895.350000000013</v>
      </c>
      <c r="G42" s="1"/>
      <c r="H42" s="37"/>
      <c r="I42" s="38"/>
      <c r="J42" s="38"/>
    </row>
    <row r="43" spans="2:10" x14ac:dyDescent="0.25">
      <c r="B43" s="46" t="s">
        <v>75</v>
      </c>
      <c r="C43" s="58" t="s">
        <v>76</v>
      </c>
      <c r="D43" s="36">
        <v>1498</v>
      </c>
      <c r="E43" s="36">
        <f>E42+D43</f>
        <v>17454.34</v>
      </c>
      <c r="F43" s="61">
        <f t="shared" si="0"/>
        <v>42397.350000000013</v>
      </c>
      <c r="G43" s="1"/>
      <c r="H43" s="37"/>
      <c r="I43" s="38"/>
      <c r="J43" s="38"/>
    </row>
    <row r="44" spans="2:10" x14ac:dyDescent="0.25">
      <c r="B44" s="46" t="s">
        <v>77</v>
      </c>
      <c r="C44" s="58" t="s">
        <v>76</v>
      </c>
      <c r="D44" s="36">
        <v>97</v>
      </c>
      <c r="E44" s="36">
        <f t="shared" si="1"/>
        <v>17551.34</v>
      </c>
      <c r="F44" s="61">
        <f t="shared" si="0"/>
        <v>42300.350000000013</v>
      </c>
      <c r="G44" s="1"/>
      <c r="H44" s="37"/>
      <c r="I44" s="38"/>
      <c r="J44" s="38"/>
    </row>
    <row r="45" spans="2:10" x14ac:dyDescent="0.25">
      <c r="B45" s="46" t="s">
        <v>78</v>
      </c>
      <c r="C45" s="58" t="s">
        <v>79</v>
      </c>
      <c r="D45" s="36">
        <v>3538.8</v>
      </c>
      <c r="E45" s="36">
        <f t="shared" si="1"/>
        <v>21090.14</v>
      </c>
      <c r="F45" s="61">
        <f t="shared" si="0"/>
        <v>38761.55000000001</v>
      </c>
      <c r="G45" s="1"/>
      <c r="H45" s="37"/>
      <c r="I45" s="38"/>
      <c r="J45" s="38"/>
    </row>
    <row r="46" spans="2:10" x14ac:dyDescent="0.25">
      <c r="B46" s="46" t="s">
        <v>80</v>
      </c>
      <c r="C46" s="58" t="s">
        <v>79</v>
      </c>
      <c r="D46" s="36">
        <v>78</v>
      </c>
      <c r="E46" s="36">
        <f t="shared" si="1"/>
        <v>21168.14</v>
      </c>
      <c r="F46" s="61">
        <f t="shared" si="0"/>
        <v>38683.55000000001</v>
      </c>
      <c r="G46" s="1"/>
      <c r="H46" s="37"/>
      <c r="I46" s="38"/>
      <c r="J46" s="38"/>
    </row>
    <row r="47" spans="2:10" x14ac:dyDescent="0.25">
      <c r="B47" s="46" t="s">
        <v>81</v>
      </c>
      <c r="C47" s="47" t="s">
        <v>76</v>
      </c>
      <c r="D47" s="5">
        <v>1177.01</v>
      </c>
      <c r="E47" s="36">
        <f t="shared" si="1"/>
        <v>22345.149999999998</v>
      </c>
      <c r="F47" s="61">
        <f t="shared" si="0"/>
        <v>37506.540000000008</v>
      </c>
      <c r="G47" s="1"/>
      <c r="H47" s="37"/>
      <c r="I47" s="38"/>
      <c r="J47" s="38"/>
    </row>
    <row r="48" spans="2:10" x14ac:dyDescent="0.25">
      <c r="B48" s="46" t="s">
        <v>82</v>
      </c>
      <c r="C48" s="48" t="s">
        <v>76</v>
      </c>
      <c r="D48" s="36">
        <v>185</v>
      </c>
      <c r="E48" s="36">
        <f t="shared" si="1"/>
        <v>22530.149999999998</v>
      </c>
      <c r="F48" s="61">
        <f t="shared" si="0"/>
        <v>37321.540000000008</v>
      </c>
      <c r="G48" s="1"/>
      <c r="H48" s="37"/>
      <c r="I48" s="38"/>
      <c r="J48" s="38"/>
    </row>
    <row r="49" spans="2:10" x14ac:dyDescent="0.25">
      <c r="B49" s="46" t="s">
        <v>83</v>
      </c>
      <c r="C49" s="48" t="s">
        <v>76</v>
      </c>
      <c r="D49" s="36">
        <v>1576.16</v>
      </c>
      <c r="E49" s="36">
        <f t="shared" si="1"/>
        <v>24106.309999999998</v>
      </c>
      <c r="F49" s="61">
        <f t="shared" si="0"/>
        <v>35745.380000000005</v>
      </c>
      <c r="G49" s="1"/>
      <c r="H49" s="37"/>
      <c r="I49" s="38"/>
      <c r="J49" s="38"/>
    </row>
    <row r="50" spans="2:10" x14ac:dyDescent="0.25">
      <c r="B50" s="46" t="s">
        <v>84</v>
      </c>
      <c r="C50" s="48" t="s">
        <v>76</v>
      </c>
      <c r="D50" s="36">
        <v>131</v>
      </c>
      <c r="E50" s="36">
        <f t="shared" si="1"/>
        <v>24237.309999999998</v>
      </c>
      <c r="F50" s="61">
        <f t="shared" si="0"/>
        <v>35614.380000000005</v>
      </c>
      <c r="G50" s="1"/>
      <c r="H50" s="37"/>
      <c r="I50" s="38"/>
      <c r="J50" s="38"/>
    </row>
    <row r="51" spans="2:10" x14ac:dyDescent="0.25">
      <c r="B51" s="46" t="s">
        <v>85</v>
      </c>
      <c r="C51" s="48" t="s">
        <v>86</v>
      </c>
      <c r="D51" s="36">
        <v>525</v>
      </c>
      <c r="E51" s="36">
        <f t="shared" si="1"/>
        <v>24762.309999999998</v>
      </c>
      <c r="F51" s="61">
        <f t="shared" si="0"/>
        <v>35089.380000000005</v>
      </c>
      <c r="G51" s="1"/>
      <c r="H51" s="37"/>
      <c r="I51" s="38"/>
      <c r="J51" s="38"/>
    </row>
    <row r="52" spans="2:10" x14ac:dyDescent="0.25">
      <c r="B52" s="46" t="s">
        <v>87</v>
      </c>
      <c r="C52" s="48" t="s">
        <v>86</v>
      </c>
      <c r="D52" s="36">
        <v>208</v>
      </c>
      <c r="E52" s="36">
        <f t="shared" si="1"/>
        <v>24970.309999999998</v>
      </c>
      <c r="F52" s="61">
        <f t="shared" si="0"/>
        <v>34881.380000000005</v>
      </c>
      <c r="G52" s="1"/>
      <c r="H52" s="37"/>
      <c r="I52" s="38"/>
      <c r="J52" s="38"/>
    </row>
    <row r="53" spans="2:10" x14ac:dyDescent="0.25">
      <c r="B53" s="46" t="s">
        <v>88</v>
      </c>
      <c r="C53" s="48" t="s">
        <v>89</v>
      </c>
      <c r="D53" s="36">
        <v>330</v>
      </c>
      <c r="E53" s="36">
        <f>E52+D53</f>
        <v>25300.309999999998</v>
      </c>
      <c r="F53" s="61">
        <f t="shared" si="0"/>
        <v>34551.380000000005</v>
      </c>
      <c r="G53" s="1"/>
      <c r="H53" s="37"/>
      <c r="I53" s="38"/>
      <c r="J53" s="38"/>
    </row>
    <row r="54" spans="2:10" x14ac:dyDescent="0.25">
      <c r="B54" s="62" t="s">
        <v>90</v>
      </c>
      <c r="C54" s="63" t="s">
        <v>91</v>
      </c>
      <c r="D54" s="64">
        <v>2160</v>
      </c>
      <c r="E54" s="64">
        <f t="shared" si="1"/>
        <v>27460.309999999998</v>
      </c>
      <c r="F54" s="65">
        <f t="shared" si="0"/>
        <v>32391.380000000005</v>
      </c>
      <c r="G54" s="1"/>
      <c r="H54" s="37"/>
      <c r="I54" s="38"/>
      <c r="J54" s="38"/>
    </row>
    <row r="55" spans="2:10" x14ac:dyDescent="0.25">
      <c r="B55" s="46" t="s">
        <v>92</v>
      </c>
      <c r="C55" s="48" t="s">
        <v>93</v>
      </c>
      <c r="D55" s="36">
        <v>464</v>
      </c>
      <c r="E55" s="36">
        <f t="shared" si="1"/>
        <v>27924.309999999998</v>
      </c>
      <c r="F55" s="61">
        <f t="shared" si="0"/>
        <v>31927.380000000005</v>
      </c>
      <c r="G55" s="1"/>
      <c r="H55" s="37"/>
      <c r="I55" s="38"/>
      <c r="J55" s="38"/>
    </row>
    <row r="56" spans="2:10" x14ac:dyDescent="0.25">
      <c r="B56" s="46" t="s">
        <v>94</v>
      </c>
      <c r="C56" s="48" t="s">
        <v>95</v>
      </c>
      <c r="D56" s="36">
        <v>150.58000000000001</v>
      </c>
      <c r="E56" s="36">
        <f t="shared" si="1"/>
        <v>28074.89</v>
      </c>
      <c r="F56" s="61">
        <f t="shared" si="0"/>
        <v>31776.800000000003</v>
      </c>
      <c r="G56" s="1"/>
      <c r="H56" s="37"/>
      <c r="I56" s="38"/>
      <c r="J56" s="38"/>
    </row>
    <row r="57" spans="2:10" x14ac:dyDescent="0.25">
      <c r="B57" s="46" t="s">
        <v>96</v>
      </c>
      <c r="C57" s="48" t="s">
        <v>57</v>
      </c>
      <c r="D57" s="36">
        <v>290</v>
      </c>
      <c r="E57" s="36">
        <f t="shared" si="1"/>
        <v>28364.89</v>
      </c>
      <c r="F57" s="61">
        <f t="shared" si="0"/>
        <v>31486.800000000003</v>
      </c>
      <c r="G57" s="1"/>
      <c r="H57" s="37"/>
      <c r="I57" s="38"/>
      <c r="J57" s="38"/>
    </row>
    <row r="58" spans="2:10" x14ac:dyDescent="0.25">
      <c r="B58" s="46" t="s">
        <v>97</v>
      </c>
      <c r="C58" s="48" t="s">
        <v>15</v>
      </c>
      <c r="D58" s="36">
        <v>60.99</v>
      </c>
      <c r="E58" s="36">
        <f t="shared" si="1"/>
        <v>28425.88</v>
      </c>
      <c r="F58" s="61">
        <f t="shared" si="0"/>
        <v>31425.81</v>
      </c>
      <c r="G58" s="1"/>
      <c r="H58" s="37"/>
      <c r="I58" s="38"/>
      <c r="J58" s="38"/>
    </row>
    <row r="59" spans="2:10" x14ac:dyDescent="0.25">
      <c r="B59" s="46" t="s">
        <v>98</v>
      </c>
      <c r="C59" s="48" t="s">
        <v>99</v>
      </c>
      <c r="D59" s="36">
        <v>423.6</v>
      </c>
      <c r="E59" s="36">
        <f t="shared" si="1"/>
        <v>28849.48</v>
      </c>
      <c r="F59" s="61">
        <f t="shared" si="0"/>
        <v>31002.210000000003</v>
      </c>
      <c r="G59" s="1"/>
      <c r="H59" s="37"/>
      <c r="I59" s="38"/>
      <c r="J59" s="38"/>
    </row>
    <row r="60" spans="2:10" x14ac:dyDescent="0.25">
      <c r="B60" s="46" t="s">
        <v>100</v>
      </c>
      <c r="C60" s="48" t="s">
        <v>19</v>
      </c>
      <c r="D60" s="36">
        <v>455.5</v>
      </c>
      <c r="E60" s="36">
        <f t="shared" si="1"/>
        <v>29304.98</v>
      </c>
      <c r="F60" s="61">
        <f t="shared" si="0"/>
        <v>30546.710000000003</v>
      </c>
      <c r="G60" s="1"/>
      <c r="H60" s="37"/>
      <c r="I60" s="38"/>
      <c r="J60" s="38"/>
    </row>
    <row r="61" spans="2:10" x14ac:dyDescent="0.25">
      <c r="B61" s="46" t="s">
        <v>101</v>
      </c>
      <c r="C61" s="48" t="s">
        <v>102</v>
      </c>
      <c r="D61" s="36">
        <v>172</v>
      </c>
      <c r="E61" s="36">
        <f t="shared" si="1"/>
        <v>29476.98</v>
      </c>
      <c r="F61" s="61">
        <f t="shared" si="0"/>
        <v>30374.710000000003</v>
      </c>
      <c r="G61" s="1"/>
      <c r="H61" s="37"/>
      <c r="I61" s="38"/>
      <c r="J61" s="38"/>
    </row>
    <row r="62" spans="2:10" x14ac:dyDescent="0.25">
      <c r="B62" s="46" t="s">
        <v>103</v>
      </c>
      <c r="C62" s="48" t="s">
        <v>102</v>
      </c>
      <c r="D62" s="36">
        <v>100</v>
      </c>
      <c r="E62" s="36">
        <f>E61+D62</f>
        <v>29576.98</v>
      </c>
      <c r="F62" s="61">
        <f t="shared" si="0"/>
        <v>30274.710000000003</v>
      </c>
      <c r="G62" s="1"/>
      <c r="H62" s="37"/>
      <c r="I62" s="38"/>
      <c r="J62" s="38"/>
    </row>
    <row r="63" spans="2:10" x14ac:dyDescent="0.25">
      <c r="B63" s="46" t="s">
        <v>104</v>
      </c>
      <c r="C63" s="48" t="s">
        <v>105</v>
      </c>
      <c r="D63" s="36">
        <v>100.39</v>
      </c>
      <c r="E63" s="36">
        <f t="shared" si="1"/>
        <v>29677.37</v>
      </c>
      <c r="F63" s="61">
        <f t="shared" si="0"/>
        <v>30174.320000000003</v>
      </c>
      <c r="G63" s="1"/>
      <c r="H63" s="37"/>
      <c r="I63" s="38"/>
      <c r="J63" s="38"/>
    </row>
    <row r="64" spans="2:10" x14ac:dyDescent="0.25">
      <c r="B64" s="46" t="s">
        <v>106</v>
      </c>
      <c r="C64" s="48" t="s">
        <v>102</v>
      </c>
      <c r="D64" s="36">
        <v>1384.01</v>
      </c>
      <c r="E64" s="36">
        <f t="shared" si="1"/>
        <v>31061.379999999997</v>
      </c>
      <c r="F64" s="61">
        <f t="shared" si="0"/>
        <v>28790.310000000005</v>
      </c>
      <c r="G64" s="1"/>
      <c r="H64" s="37"/>
      <c r="I64" s="38"/>
      <c r="J64" s="38"/>
    </row>
    <row r="65" spans="2:10" x14ac:dyDescent="0.25">
      <c r="B65" s="46" t="s">
        <v>107</v>
      </c>
      <c r="C65" s="48" t="s">
        <v>108</v>
      </c>
      <c r="D65" s="36">
        <v>449.89</v>
      </c>
      <c r="E65" s="36">
        <f t="shared" si="1"/>
        <v>31511.269999999997</v>
      </c>
      <c r="F65" s="61">
        <f t="shared" si="0"/>
        <v>28340.420000000006</v>
      </c>
      <c r="G65" s="1"/>
      <c r="H65" s="37"/>
      <c r="I65" s="38"/>
      <c r="J65" s="38"/>
    </row>
    <row r="66" spans="2:10" x14ac:dyDescent="0.25">
      <c r="B66" s="46" t="s">
        <v>109</v>
      </c>
      <c r="C66" s="48" t="s">
        <v>19</v>
      </c>
      <c r="D66" s="36">
        <v>299.7</v>
      </c>
      <c r="E66" s="36">
        <f t="shared" si="1"/>
        <v>31810.969999999998</v>
      </c>
      <c r="F66" s="61">
        <f t="shared" si="0"/>
        <v>28040.720000000005</v>
      </c>
      <c r="G66" s="1"/>
      <c r="H66" s="37"/>
      <c r="I66" s="38"/>
      <c r="J66" s="38"/>
    </row>
    <row r="67" spans="2:10" x14ac:dyDescent="0.25">
      <c r="B67" s="46" t="s">
        <v>110</v>
      </c>
      <c r="C67" s="48" t="s">
        <v>111</v>
      </c>
      <c r="D67" s="36">
        <v>75.790000000000006</v>
      </c>
      <c r="E67" s="36">
        <f t="shared" si="1"/>
        <v>31886.76</v>
      </c>
      <c r="F67" s="61">
        <f t="shared" si="0"/>
        <v>27964.930000000004</v>
      </c>
      <c r="G67" s="1"/>
      <c r="H67" s="37"/>
      <c r="I67" s="38"/>
      <c r="J67" s="38"/>
    </row>
    <row r="68" spans="2:10" x14ac:dyDescent="0.25">
      <c r="B68" s="46" t="s">
        <v>112</v>
      </c>
      <c r="C68" s="48" t="s">
        <v>113</v>
      </c>
      <c r="D68" s="36">
        <v>30</v>
      </c>
      <c r="E68" s="36">
        <f t="shared" si="1"/>
        <v>31916.76</v>
      </c>
      <c r="F68" s="61">
        <f t="shared" si="0"/>
        <v>27934.930000000004</v>
      </c>
      <c r="G68" s="1"/>
      <c r="H68" s="37"/>
      <c r="I68" s="38"/>
      <c r="J68" s="38"/>
    </row>
    <row r="69" spans="2:10" x14ac:dyDescent="0.25">
      <c r="B69" s="46" t="s">
        <v>114</v>
      </c>
      <c r="C69" s="48" t="s">
        <v>115</v>
      </c>
      <c r="D69" s="36">
        <v>130</v>
      </c>
      <c r="E69" s="36">
        <f t="shared" si="1"/>
        <v>32046.76</v>
      </c>
      <c r="F69" s="61">
        <f t="shared" si="0"/>
        <v>27804.930000000004</v>
      </c>
      <c r="G69" s="1"/>
      <c r="H69" s="37"/>
      <c r="I69" s="38"/>
      <c r="J69" s="38"/>
    </row>
    <row r="70" spans="2:10" x14ac:dyDescent="0.25">
      <c r="B70" s="46" t="s">
        <v>116</v>
      </c>
      <c r="C70" s="48" t="s">
        <v>117</v>
      </c>
      <c r="D70" s="36">
        <v>78.88</v>
      </c>
      <c r="E70" s="36">
        <f>E69+D70</f>
        <v>32125.64</v>
      </c>
      <c r="F70" s="61">
        <f t="shared" si="0"/>
        <v>27726.050000000003</v>
      </c>
      <c r="G70" s="1"/>
      <c r="H70" s="37"/>
      <c r="I70" s="38"/>
      <c r="J70" s="38"/>
    </row>
    <row r="71" spans="2:10" x14ac:dyDescent="0.25">
      <c r="B71" s="46" t="s">
        <v>118</v>
      </c>
      <c r="C71" s="48" t="s">
        <v>119</v>
      </c>
      <c r="D71" s="36">
        <v>57.5</v>
      </c>
      <c r="E71" s="36">
        <f t="shared" si="1"/>
        <v>32183.14</v>
      </c>
      <c r="F71" s="61">
        <f t="shared" si="0"/>
        <v>27668.550000000003</v>
      </c>
      <c r="G71" s="1"/>
      <c r="H71" s="37"/>
      <c r="I71" s="38"/>
      <c r="J71" s="38"/>
    </row>
    <row r="72" spans="2:10" x14ac:dyDescent="0.25">
      <c r="B72" s="46" t="s">
        <v>120</v>
      </c>
      <c r="C72" s="48" t="s">
        <v>121</v>
      </c>
      <c r="D72" s="36">
        <v>279.79000000000002</v>
      </c>
      <c r="E72" s="36">
        <f t="shared" si="1"/>
        <v>32462.93</v>
      </c>
      <c r="F72" s="61">
        <f t="shared" ref="F72:F112" si="2">F71-D72</f>
        <v>27388.760000000002</v>
      </c>
      <c r="G72" s="1"/>
      <c r="H72" s="37"/>
      <c r="I72" s="38"/>
      <c r="J72" s="38"/>
    </row>
    <row r="73" spans="2:10" x14ac:dyDescent="0.25">
      <c r="B73" s="46" t="s">
        <v>122</v>
      </c>
      <c r="C73" s="48" t="s">
        <v>123</v>
      </c>
      <c r="D73" s="36">
        <v>98.72</v>
      </c>
      <c r="E73" s="36">
        <f t="shared" ref="E73:E78" si="3">E72+D73</f>
        <v>32561.65</v>
      </c>
      <c r="F73" s="61">
        <f t="shared" si="2"/>
        <v>27290.04</v>
      </c>
      <c r="G73" s="1"/>
      <c r="H73" s="37"/>
      <c r="I73" s="38"/>
      <c r="J73" s="38"/>
    </row>
    <row r="74" spans="2:10" x14ac:dyDescent="0.25">
      <c r="B74" s="46" t="s">
        <v>124</v>
      </c>
      <c r="C74" s="48" t="s">
        <v>125</v>
      </c>
      <c r="D74" s="36">
        <v>391.5</v>
      </c>
      <c r="E74" s="36">
        <f t="shared" si="3"/>
        <v>32953.15</v>
      </c>
      <c r="F74" s="61">
        <f t="shared" si="2"/>
        <v>26898.54</v>
      </c>
      <c r="G74" s="1"/>
      <c r="H74" s="37"/>
      <c r="I74" s="38"/>
      <c r="J74" s="38"/>
    </row>
    <row r="75" spans="2:10" x14ac:dyDescent="0.25">
      <c r="B75" s="46" t="s">
        <v>126</v>
      </c>
      <c r="C75" s="48" t="s">
        <v>61</v>
      </c>
      <c r="D75" s="36">
        <v>306.7</v>
      </c>
      <c r="E75" s="36">
        <f t="shared" si="3"/>
        <v>33259.85</v>
      </c>
      <c r="F75" s="61">
        <f t="shared" si="2"/>
        <v>26591.84</v>
      </c>
      <c r="G75" s="1"/>
      <c r="H75" s="37"/>
      <c r="I75" s="38"/>
      <c r="J75" s="38"/>
    </row>
    <row r="76" spans="2:10" x14ac:dyDescent="0.25">
      <c r="B76" s="46" t="s">
        <v>127</v>
      </c>
      <c r="C76" s="48" t="s">
        <v>128</v>
      </c>
      <c r="D76" s="36">
        <v>280.75</v>
      </c>
      <c r="E76" s="36">
        <f t="shared" si="3"/>
        <v>33540.6</v>
      </c>
      <c r="F76" s="61">
        <f t="shared" si="2"/>
        <v>26311.09</v>
      </c>
      <c r="G76" s="1"/>
      <c r="H76" s="37"/>
      <c r="I76" s="38"/>
      <c r="J76" s="38"/>
    </row>
    <row r="77" spans="2:10" x14ac:dyDescent="0.25">
      <c r="B77" s="46" t="s">
        <v>129</v>
      </c>
      <c r="C77" s="48" t="s">
        <v>130</v>
      </c>
      <c r="D77" s="36">
        <v>0</v>
      </c>
      <c r="E77" s="36">
        <f t="shared" si="3"/>
        <v>33540.6</v>
      </c>
      <c r="F77" s="61">
        <f t="shared" si="2"/>
        <v>26311.09</v>
      </c>
      <c r="G77" s="1"/>
      <c r="H77" s="37"/>
      <c r="I77" s="38"/>
      <c r="J77" s="38"/>
    </row>
    <row r="78" spans="2:10" x14ac:dyDescent="0.25">
      <c r="B78" s="46" t="s">
        <v>131</v>
      </c>
      <c r="C78" s="48" t="s">
        <v>130</v>
      </c>
      <c r="D78" s="36">
        <v>0</v>
      </c>
      <c r="E78" s="36">
        <f t="shared" si="3"/>
        <v>33540.6</v>
      </c>
      <c r="F78" s="61">
        <f t="shared" si="2"/>
        <v>26311.09</v>
      </c>
      <c r="G78" s="1"/>
      <c r="H78" s="37"/>
      <c r="I78" s="38"/>
      <c r="J78" s="38"/>
    </row>
    <row r="79" spans="2:10" x14ac:dyDescent="0.25">
      <c r="B79" s="46" t="s">
        <v>132</v>
      </c>
      <c r="C79" s="48" t="s">
        <v>133</v>
      </c>
      <c r="D79" s="36">
        <v>559.54999999999995</v>
      </c>
      <c r="E79" s="36">
        <f>E78+D79</f>
        <v>34100.15</v>
      </c>
      <c r="F79" s="61">
        <f t="shared" si="2"/>
        <v>25751.54</v>
      </c>
      <c r="G79" s="1"/>
      <c r="H79" s="37"/>
      <c r="I79" s="38"/>
      <c r="J79" s="38"/>
    </row>
    <row r="80" spans="2:10" x14ac:dyDescent="0.25">
      <c r="B80" s="46" t="s">
        <v>134</v>
      </c>
      <c r="C80" s="48" t="s">
        <v>135</v>
      </c>
      <c r="D80" s="36">
        <v>150.68</v>
      </c>
      <c r="E80" s="36">
        <f t="shared" ref="E80:E88" si="4">E79+D80</f>
        <v>34250.83</v>
      </c>
      <c r="F80" s="61">
        <f t="shared" si="2"/>
        <v>25600.86</v>
      </c>
      <c r="G80" s="1"/>
      <c r="H80" s="37"/>
      <c r="I80" s="38"/>
      <c r="J80" s="38"/>
    </row>
    <row r="81" spans="2:10" x14ac:dyDescent="0.25">
      <c r="B81" s="46" t="s">
        <v>136</v>
      </c>
      <c r="C81" s="48" t="s">
        <v>137</v>
      </c>
      <c r="D81" s="36">
        <v>0</v>
      </c>
      <c r="E81" s="36">
        <f t="shared" si="4"/>
        <v>34250.83</v>
      </c>
      <c r="F81" s="61">
        <f t="shared" si="2"/>
        <v>25600.86</v>
      </c>
      <c r="G81" s="1"/>
      <c r="H81" s="37"/>
      <c r="I81" s="38"/>
      <c r="J81" s="38"/>
    </row>
    <row r="82" spans="2:10" x14ac:dyDescent="0.25">
      <c r="B82" s="46" t="s">
        <v>138</v>
      </c>
      <c r="C82" s="46" t="s">
        <v>95</v>
      </c>
      <c r="D82" s="36">
        <v>100.27</v>
      </c>
      <c r="E82" s="36">
        <f t="shared" si="4"/>
        <v>34351.1</v>
      </c>
      <c r="F82" s="61">
        <f t="shared" si="2"/>
        <v>25500.59</v>
      </c>
      <c r="G82" s="1"/>
      <c r="H82" s="37"/>
      <c r="I82" s="38"/>
      <c r="J82" s="38"/>
    </row>
    <row r="83" spans="2:10" x14ac:dyDescent="0.25">
      <c r="B83" s="62" t="s">
        <v>139</v>
      </c>
      <c r="C83" s="62" t="s">
        <v>91</v>
      </c>
      <c r="D83" s="64">
        <v>0</v>
      </c>
      <c r="E83" s="64">
        <f t="shared" si="4"/>
        <v>34351.1</v>
      </c>
      <c r="F83" s="65">
        <f t="shared" si="2"/>
        <v>25500.59</v>
      </c>
      <c r="G83" s="1" t="s">
        <v>194</v>
      </c>
      <c r="H83" s="37"/>
      <c r="I83" s="38"/>
      <c r="J83" s="38"/>
    </row>
    <row r="84" spans="2:10" x14ac:dyDescent="0.25">
      <c r="B84" s="46" t="s">
        <v>140</v>
      </c>
      <c r="C84" s="46" t="s">
        <v>141</v>
      </c>
      <c r="D84" s="36">
        <v>512.64</v>
      </c>
      <c r="E84" s="36">
        <f t="shared" si="4"/>
        <v>34863.74</v>
      </c>
      <c r="F84" s="61">
        <f t="shared" si="2"/>
        <v>24987.95</v>
      </c>
      <c r="G84" s="1"/>
      <c r="H84" s="37"/>
      <c r="I84" s="38"/>
      <c r="J84" s="38"/>
    </row>
    <row r="85" spans="2:10" x14ac:dyDescent="0.25">
      <c r="B85" s="46" t="s">
        <v>142</v>
      </c>
      <c r="C85" s="48" t="s">
        <v>95</v>
      </c>
      <c r="D85" s="36">
        <v>100.39</v>
      </c>
      <c r="E85" s="36">
        <f t="shared" si="4"/>
        <v>34964.129999999997</v>
      </c>
      <c r="F85" s="61">
        <f t="shared" si="2"/>
        <v>24887.56</v>
      </c>
      <c r="G85" s="1"/>
      <c r="H85" s="37"/>
      <c r="I85" s="38"/>
      <c r="J85" s="38"/>
    </row>
    <row r="86" spans="2:10" x14ac:dyDescent="0.25">
      <c r="B86" s="46" t="s">
        <v>143</v>
      </c>
      <c r="C86" s="48" t="s">
        <v>144</v>
      </c>
      <c r="D86" s="36">
        <v>83</v>
      </c>
      <c r="E86" s="36">
        <f t="shared" si="4"/>
        <v>35047.129999999997</v>
      </c>
      <c r="F86" s="61">
        <f t="shared" si="2"/>
        <v>24804.560000000001</v>
      </c>
      <c r="G86" s="1"/>
      <c r="H86" s="37"/>
      <c r="I86" s="38"/>
      <c r="J86" s="38"/>
    </row>
    <row r="87" spans="2:10" x14ac:dyDescent="0.25">
      <c r="B87" s="46" t="s">
        <v>145</v>
      </c>
      <c r="C87" s="48" t="s">
        <v>146</v>
      </c>
      <c r="D87" s="36">
        <v>452.94</v>
      </c>
      <c r="E87" s="36">
        <f t="shared" si="4"/>
        <v>35500.07</v>
      </c>
      <c r="F87" s="61">
        <f t="shared" si="2"/>
        <v>24351.620000000003</v>
      </c>
      <c r="G87" s="1"/>
      <c r="H87" s="37"/>
      <c r="I87" s="38"/>
      <c r="J87" s="38"/>
    </row>
    <row r="88" spans="2:10" x14ac:dyDescent="0.25">
      <c r="B88" s="46" t="s">
        <v>147</v>
      </c>
      <c r="C88" s="48" t="s">
        <v>148</v>
      </c>
      <c r="D88" s="36">
        <v>55.52</v>
      </c>
      <c r="E88" s="36">
        <f t="shared" si="4"/>
        <v>35555.589999999997</v>
      </c>
      <c r="F88" s="61">
        <f t="shared" si="2"/>
        <v>24296.100000000002</v>
      </c>
      <c r="G88" s="1"/>
      <c r="H88" s="37"/>
      <c r="I88" s="38"/>
      <c r="J88" s="38"/>
    </row>
    <row r="89" spans="2:10" x14ac:dyDescent="0.25">
      <c r="B89" s="46" t="s">
        <v>149</v>
      </c>
      <c r="C89" s="48" t="s">
        <v>144</v>
      </c>
      <c r="D89" s="36">
        <v>78</v>
      </c>
      <c r="E89" s="36">
        <f>E88+D89</f>
        <v>35633.589999999997</v>
      </c>
      <c r="F89" s="61">
        <f t="shared" si="2"/>
        <v>24218.100000000002</v>
      </c>
      <c r="G89" s="1"/>
      <c r="H89" s="37"/>
      <c r="I89" s="38"/>
      <c r="J89" s="38"/>
    </row>
    <row r="90" spans="2:10" x14ac:dyDescent="0.25">
      <c r="B90" s="46" t="s">
        <v>150</v>
      </c>
      <c r="C90" s="48" t="s">
        <v>151</v>
      </c>
      <c r="D90" s="36">
        <v>71</v>
      </c>
      <c r="E90" s="36">
        <f t="shared" ref="E90:E101" si="5">E89+D90</f>
        <v>35704.589999999997</v>
      </c>
      <c r="F90" s="61">
        <f t="shared" si="2"/>
        <v>24147.100000000002</v>
      </c>
      <c r="G90" s="1"/>
      <c r="H90" s="37"/>
      <c r="I90" s="38"/>
      <c r="J90" s="38"/>
    </row>
    <row r="91" spans="2:10" x14ac:dyDescent="0.25">
      <c r="B91" s="46" t="s">
        <v>152</v>
      </c>
      <c r="C91" s="48" t="s">
        <v>151</v>
      </c>
      <c r="D91" s="36">
        <v>13</v>
      </c>
      <c r="E91" s="36">
        <f t="shared" si="5"/>
        <v>35717.589999999997</v>
      </c>
      <c r="F91" s="61">
        <f t="shared" si="2"/>
        <v>24134.100000000002</v>
      </c>
      <c r="G91" s="1"/>
      <c r="H91" s="37"/>
      <c r="I91" s="38"/>
      <c r="J91" s="38"/>
    </row>
    <row r="92" spans="2:10" x14ac:dyDescent="0.25">
      <c r="B92" s="46" t="s">
        <v>153</v>
      </c>
      <c r="C92" s="48" t="s">
        <v>151</v>
      </c>
      <c r="D92" s="36">
        <v>13</v>
      </c>
      <c r="E92" s="36">
        <f t="shared" si="5"/>
        <v>35730.589999999997</v>
      </c>
      <c r="F92" s="61">
        <f t="shared" si="2"/>
        <v>24121.100000000002</v>
      </c>
      <c r="G92" s="1"/>
      <c r="H92" s="37"/>
      <c r="I92" s="38"/>
      <c r="J92" s="38"/>
    </row>
    <row r="93" spans="2:10" x14ac:dyDescent="0.25">
      <c r="B93" s="46" t="s">
        <v>154</v>
      </c>
      <c r="C93" s="48" t="s">
        <v>151</v>
      </c>
      <c r="D93" s="36">
        <v>13</v>
      </c>
      <c r="E93" s="36">
        <f t="shared" si="5"/>
        <v>35743.589999999997</v>
      </c>
      <c r="F93" s="61">
        <f t="shared" si="2"/>
        <v>24108.100000000002</v>
      </c>
      <c r="G93" s="1"/>
      <c r="H93" s="37"/>
      <c r="I93" s="38"/>
      <c r="J93" s="38"/>
    </row>
    <row r="94" spans="2:10" x14ac:dyDescent="0.25">
      <c r="B94" s="46" t="s">
        <v>155</v>
      </c>
      <c r="C94" s="48" t="s">
        <v>141</v>
      </c>
      <c r="D94" s="36">
        <v>1122.5</v>
      </c>
      <c r="E94" s="36">
        <f t="shared" si="5"/>
        <v>36866.089999999997</v>
      </c>
      <c r="F94" s="61">
        <f t="shared" si="2"/>
        <v>22985.600000000002</v>
      </c>
      <c r="G94" s="1"/>
      <c r="H94" s="37"/>
      <c r="I94" s="38"/>
      <c r="J94" s="38"/>
    </row>
    <row r="95" spans="2:10" x14ac:dyDescent="0.25">
      <c r="B95" s="46" t="s">
        <v>156</v>
      </c>
      <c r="C95" s="48" t="s">
        <v>157</v>
      </c>
      <c r="D95" s="36">
        <v>1276</v>
      </c>
      <c r="E95" s="36">
        <f t="shared" si="5"/>
        <v>38142.089999999997</v>
      </c>
      <c r="F95" s="61">
        <f t="shared" si="2"/>
        <v>21709.600000000002</v>
      </c>
      <c r="G95" s="1"/>
      <c r="H95" s="37"/>
      <c r="I95" s="38"/>
      <c r="J95" s="38"/>
    </row>
    <row r="96" spans="2:10" x14ac:dyDescent="0.25">
      <c r="B96" s="46" t="s">
        <v>158</v>
      </c>
      <c r="C96" s="48" t="s">
        <v>141</v>
      </c>
      <c r="D96" s="36">
        <v>1262.5</v>
      </c>
      <c r="E96" s="36">
        <f t="shared" si="5"/>
        <v>39404.589999999997</v>
      </c>
      <c r="F96" s="61">
        <f t="shared" si="2"/>
        <v>20447.100000000002</v>
      </c>
      <c r="G96" s="1"/>
      <c r="H96" s="37"/>
      <c r="I96" s="38"/>
      <c r="J96" s="38"/>
    </row>
    <row r="97" spans="2:10" x14ac:dyDescent="0.25">
      <c r="B97" s="46" t="s">
        <v>159</v>
      </c>
      <c r="C97" s="48" t="s">
        <v>141</v>
      </c>
      <c r="D97" s="36">
        <v>816.48</v>
      </c>
      <c r="E97" s="36">
        <f t="shared" si="5"/>
        <v>40221.07</v>
      </c>
      <c r="F97" s="61">
        <f t="shared" si="2"/>
        <v>19630.620000000003</v>
      </c>
      <c r="G97" s="1"/>
      <c r="H97" s="37"/>
      <c r="I97" s="38"/>
      <c r="J97" s="38"/>
    </row>
    <row r="98" spans="2:10" x14ac:dyDescent="0.25">
      <c r="B98" s="52" t="s">
        <v>160</v>
      </c>
      <c r="C98" s="53" t="s">
        <v>141</v>
      </c>
      <c r="D98" s="36">
        <v>1111</v>
      </c>
      <c r="E98" s="36">
        <f t="shared" si="5"/>
        <v>41332.07</v>
      </c>
      <c r="F98" s="61">
        <f t="shared" si="2"/>
        <v>18519.620000000003</v>
      </c>
      <c r="G98" s="1"/>
      <c r="H98" s="37"/>
      <c r="I98" s="38"/>
      <c r="J98" s="38"/>
    </row>
    <row r="99" spans="2:10" x14ac:dyDescent="0.25">
      <c r="B99" s="52" t="s">
        <v>161</v>
      </c>
      <c r="C99" s="53" t="s">
        <v>162</v>
      </c>
      <c r="D99" s="36">
        <v>20.5</v>
      </c>
      <c r="E99" s="36">
        <f t="shared" si="5"/>
        <v>41352.57</v>
      </c>
      <c r="F99" s="61">
        <f t="shared" si="2"/>
        <v>18499.120000000003</v>
      </c>
      <c r="G99" s="1"/>
      <c r="H99" s="37"/>
      <c r="I99" s="38"/>
      <c r="J99" s="38"/>
    </row>
    <row r="100" spans="2:10" x14ac:dyDescent="0.25">
      <c r="B100" s="52" t="s">
        <v>163</v>
      </c>
      <c r="C100" s="53" t="s">
        <v>102</v>
      </c>
      <c r="D100" s="36">
        <v>233.01</v>
      </c>
      <c r="E100" s="36">
        <f>E99+D100</f>
        <v>41585.58</v>
      </c>
      <c r="F100" s="61">
        <f t="shared" si="2"/>
        <v>18266.110000000004</v>
      </c>
      <c r="G100" s="1"/>
      <c r="H100" s="37"/>
      <c r="I100" s="38"/>
      <c r="J100" s="38"/>
    </row>
    <row r="101" spans="2:10" x14ac:dyDescent="0.25">
      <c r="B101" s="52" t="s">
        <v>164</v>
      </c>
      <c r="C101" s="53" t="s">
        <v>15</v>
      </c>
      <c r="D101" s="36">
        <v>78</v>
      </c>
      <c r="E101" s="36">
        <f t="shared" si="5"/>
        <v>41663.58</v>
      </c>
      <c r="F101" s="61">
        <f t="shared" si="2"/>
        <v>18188.110000000004</v>
      </c>
      <c r="G101" s="1"/>
      <c r="H101" s="37"/>
      <c r="I101" s="38"/>
      <c r="J101" s="38"/>
    </row>
    <row r="102" spans="2:10" x14ac:dyDescent="0.25">
      <c r="B102" s="52" t="s">
        <v>165</v>
      </c>
      <c r="C102" s="53" t="s">
        <v>166</v>
      </c>
      <c r="D102" s="36">
        <v>243.03</v>
      </c>
      <c r="E102" s="36">
        <f t="shared" ref="E102:E112" si="6">E101+D102</f>
        <v>41906.61</v>
      </c>
      <c r="F102" s="61">
        <f t="shared" si="2"/>
        <v>17945.080000000005</v>
      </c>
      <c r="G102" s="1"/>
      <c r="H102" s="37"/>
      <c r="I102" s="38"/>
      <c r="J102" s="38"/>
    </row>
    <row r="103" spans="2:10" x14ac:dyDescent="0.25">
      <c r="B103" s="52" t="s">
        <v>167</v>
      </c>
      <c r="C103" s="53" t="s">
        <v>130</v>
      </c>
      <c r="D103" s="36">
        <v>0</v>
      </c>
      <c r="E103" s="36">
        <f t="shared" si="6"/>
        <v>41906.61</v>
      </c>
      <c r="F103" s="61">
        <f t="shared" si="2"/>
        <v>17945.080000000005</v>
      </c>
      <c r="G103" s="1"/>
      <c r="H103" s="37"/>
      <c r="I103" s="38"/>
      <c r="J103" s="38"/>
    </row>
    <row r="104" spans="2:10" x14ac:dyDescent="0.25">
      <c r="B104" s="52" t="s">
        <v>168</v>
      </c>
      <c r="C104" s="53" t="s">
        <v>130</v>
      </c>
      <c r="D104" s="36">
        <v>0</v>
      </c>
      <c r="E104" s="36">
        <f t="shared" si="6"/>
        <v>41906.61</v>
      </c>
      <c r="F104" s="61">
        <f t="shared" si="2"/>
        <v>17945.080000000005</v>
      </c>
      <c r="G104" s="1"/>
      <c r="H104" s="37"/>
      <c r="I104" s="38"/>
      <c r="J104" s="38"/>
    </row>
    <row r="105" spans="2:10" x14ac:dyDescent="0.25">
      <c r="B105" s="52" t="s">
        <v>169</v>
      </c>
      <c r="C105" s="53" t="s">
        <v>170</v>
      </c>
      <c r="D105" s="36">
        <v>2836</v>
      </c>
      <c r="E105" s="36">
        <f t="shared" si="6"/>
        <v>44742.61</v>
      </c>
      <c r="F105" s="61">
        <f t="shared" si="2"/>
        <v>15109.080000000005</v>
      </c>
      <c r="G105" s="1"/>
      <c r="H105" s="37"/>
      <c r="I105" s="38"/>
      <c r="J105" s="38"/>
    </row>
    <row r="106" spans="2:10" x14ac:dyDescent="0.25">
      <c r="B106" s="52" t="s">
        <v>171</v>
      </c>
      <c r="C106" s="53" t="s">
        <v>170</v>
      </c>
      <c r="D106" s="36">
        <v>100</v>
      </c>
      <c r="E106" s="36">
        <f t="shared" si="6"/>
        <v>44842.61</v>
      </c>
      <c r="F106" s="61">
        <f t="shared" si="2"/>
        <v>15009.080000000005</v>
      </c>
      <c r="G106" s="1"/>
      <c r="H106" s="37"/>
      <c r="I106" s="38"/>
      <c r="J106" s="38"/>
    </row>
    <row r="107" spans="2:10" x14ac:dyDescent="0.25">
      <c r="B107" s="52" t="s">
        <v>172</v>
      </c>
      <c r="C107" s="53" t="s">
        <v>173</v>
      </c>
      <c r="D107" s="36">
        <v>1061</v>
      </c>
      <c r="E107" s="36">
        <f t="shared" si="6"/>
        <v>45903.61</v>
      </c>
      <c r="F107" s="61">
        <f t="shared" si="2"/>
        <v>13948.080000000005</v>
      </c>
      <c r="G107" s="1"/>
      <c r="H107" s="37"/>
      <c r="I107" s="38"/>
      <c r="J107" s="38"/>
    </row>
    <row r="108" spans="2:10" x14ac:dyDescent="0.25">
      <c r="B108" s="52" t="s">
        <v>174</v>
      </c>
      <c r="C108" s="53" t="s">
        <v>173</v>
      </c>
      <c r="D108" s="36">
        <v>110</v>
      </c>
      <c r="E108" s="36">
        <f t="shared" si="6"/>
        <v>46013.61</v>
      </c>
      <c r="F108" s="61">
        <f t="shared" si="2"/>
        <v>13838.080000000005</v>
      </c>
      <c r="G108" s="1"/>
      <c r="H108" s="37"/>
      <c r="I108" s="38"/>
      <c r="J108" s="38"/>
    </row>
    <row r="109" spans="2:10" x14ac:dyDescent="0.25">
      <c r="B109" s="52" t="s">
        <v>175</v>
      </c>
      <c r="C109" s="53" t="s">
        <v>176</v>
      </c>
      <c r="D109" s="36">
        <v>2864.4</v>
      </c>
      <c r="E109" s="36">
        <f t="shared" si="6"/>
        <v>48878.01</v>
      </c>
      <c r="F109" s="61">
        <f t="shared" si="2"/>
        <v>10973.680000000006</v>
      </c>
      <c r="G109" s="1"/>
      <c r="H109" s="37"/>
      <c r="I109" s="38"/>
      <c r="J109" s="38"/>
    </row>
    <row r="110" spans="2:10" x14ac:dyDescent="0.25">
      <c r="B110" s="52" t="s">
        <v>177</v>
      </c>
      <c r="C110" s="53" t="s">
        <v>176</v>
      </c>
      <c r="D110" s="36">
        <v>90</v>
      </c>
      <c r="E110" s="36">
        <f t="shared" si="6"/>
        <v>48968.01</v>
      </c>
      <c r="F110" s="61">
        <f t="shared" si="2"/>
        <v>10883.680000000006</v>
      </c>
      <c r="G110" s="1"/>
      <c r="H110" s="37"/>
      <c r="I110" s="38"/>
      <c r="J110" s="38"/>
    </row>
    <row r="111" spans="2:10" x14ac:dyDescent="0.25">
      <c r="B111" s="52" t="s">
        <v>178</v>
      </c>
      <c r="C111" s="53" t="s">
        <v>180</v>
      </c>
      <c r="D111" s="36">
        <v>1360</v>
      </c>
      <c r="E111" s="36">
        <f t="shared" si="6"/>
        <v>50328.01</v>
      </c>
      <c r="F111" s="61">
        <f t="shared" si="2"/>
        <v>9523.6800000000057</v>
      </c>
      <c r="G111" s="1"/>
      <c r="H111" s="37"/>
      <c r="I111" s="38"/>
      <c r="J111" s="38"/>
    </row>
    <row r="112" spans="2:10" x14ac:dyDescent="0.25">
      <c r="B112" s="52" t="s">
        <v>179</v>
      </c>
      <c r="C112" s="53" t="s">
        <v>180</v>
      </c>
      <c r="D112" s="36">
        <v>55</v>
      </c>
      <c r="E112" s="36">
        <f t="shared" si="6"/>
        <v>50383.01</v>
      </c>
      <c r="F112" s="61">
        <f t="shared" si="2"/>
        <v>9468.6800000000057</v>
      </c>
      <c r="G112" s="1"/>
      <c r="H112" s="37"/>
      <c r="I112" s="38"/>
      <c r="J112" s="38"/>
    </row>
    <row r="113" spans="2:10" x14ac:dyDescent="0.25">
      <c r="G113" s="1" t="s">
        <v>195</v>
      </c>
      <c r="H113" s="37"/>
      <c r="I113" s="38"/>
      <c r="J113" s="38"/>
    </row>
    <row r="114" spans="2:10" x14ac:dyDescent="0.25">
      <c r="G114" s="1" t="s">
        <v>195</v>
      </c>
      <c r="H114" s="37"/>
      <c r="I114" s="38"/>
      <c r="J114" s="38"/>
    </row>
    <row r="115" spans="2:10" x14ac:dyDescent="0.25">
      <c r="G115" s="1" t="s">
        <v>195</v>
      </c>
      <c r="H115" s="37"/>
      <c r="I115" s="38"/>
      <c r="J115" s="38"/>
    </row>
    <row r="116" spans="2:10" x14ac:dyDescent="0.25">
      <c r="G116" s="1" t="s">
        <v>195</v>
      </c>
      <c r="H116" s="37"/>
      <c r="I116" s="38"/>
      <c r="J116" s="38"/>
    </row>
    <row r="117" spans="2:10" x14ac:dyDescent="0.25">
      <c r="G117" s="1" t="s">
        <v>195</v>
      </c>
      <c r="H117" s="37"/>
      <c r="I117" s="38"/>
      <c r="J117" s="38"/>
    </row>
    <row r="118" spans="2:10" x14ac:dyDescent="0.25">
      <c r="G118" s="1" t="s">
        <v>195</v>
      </c>
      <c r="H118" s="37"/>
      <c r="I118" s="38"/>
      <c r="J118" s="38"/>
    </row>
    <row r="119" spans="2:10" x14ac:dyDescent="0.25">
      <c r="G119" s="1" t="s">
        <v>195</v>
      </c>
      <c r="H119" s="37"/>
      <c r="I119" s="38"/>
      <c r="J119" s="38"/>
    </row>
    <row r="120" spans="2:10" x14ac:dyDescent="0.25">
      <c r="G120" s="1" t="s">
        <v>195</v>
      </c>
      <c r="H120" s="37"/>
      <c r="I120" s="38"/>
      <c r="J120" s="38"/>
    </row>
    <row r="121" spans="2:10" hidden="1" x14ac:dyDescent="0.25">
      <c r="B121" s="52"/>
      <c r="C121" s="53"/>
      <c r="D121" s="36"/>
      <c r="E121" s="36">
        <f>SEPTIEMBRE!E139+D121</f>
        <v>66930.259999999995</v>
      </c>
      <c r="F121" s="61">
        <f>SEPTIEMBRE!F139-D121</f>
        <v>29519.010000000024</v>
      </c>
      <c r="G121" s="1"/>
      <c r="H121" s="37"/>
      <c r="I121" s="38"/>
      <c r="J121" s="38"/>
    </row>
    <row r="122" spans="2:10" hidden="1" x14ac:dyDescent="0.25">
      <c r="B122" s="52"/>
      <c r="C122" s="53"/>
      <c r="D122" s="36"/>
      <c r="E122" s="36">
        <f t="shared" ref="E122:E166" si="7">E121+D122</f>
        <v>66930.259999999995</v>
      </c>
      <c r="F122" s="61">
        <f t="shared" ref="F122:F135" si="8">F121-D122</f>
        <v>29519.010000000024</v>
      </c>
      <c r="G122" s="1"/>
      <c r="H122" s="39"/>
      <c r="I122" s="38"/>
      <c r="J122" s="38"/>
    </row>
    <row r="123" spans="2:10" hidden="1" x14ac:dyDescent="0.25">
      <c r="B123" s="52"/>
      <c r="C123" s="53"/>
      <c r="D123" s="36"/>
      <c r="E123" s="36">
        <f t="shared" si="7"/>
        <v>66930.259999999995</v>
      </c>
      <c r="F123" s="61">
        <f t="shared" si="8"/>
        <v>29519.010000000024</v>
      </c>
      <c r="G123" s="1"/>
      <c r="H123" s="39"/>
      <c r="I123" s="38"/>
      <c r="J123" s="38"/>
    </row>
    <row r="124" spans="2:10" hidden="1" x14ac:dyDescent="0.25">
      <c r="B124" s="52"/>
      <c r="C124" s="53"/>
      <c r="D124" s="36"/>
      <c r="E124" s="36">
        <f t="shared" si="7"/>
        <v>66930.259999999995</v>
      </c>
      <c r="F124" s="61">
        <f t="shared" si="8"/>
        <v>29519.010000000024</v>
      </c>
      <c r="G124" s="1"/>
      <c r="H124" s="39"/>
      <c r="I124" s="38"/>
      <c r="J124" s="38"/>
    </row>
    <row r="125" spans="2:10" hidden="1" x14ac:dyDescent="0.25">
      <c r="B125" s="52"/>
      <c r="C125" s="53"/>
      <c r="D125" s="36"/>
      <c r="E125" s="36">
        <f t="shared" si="7"/>
        <v>66930.259999999995</v>
      </c>
      <c r="F125" s="61">
        <f t="shared" si="8"/>
        <v>29519.010000000024</v>
      </c>
      <c r="G125" s="1"/>
      <c r="H125" s="39"/>
      <c r="I125" s="38"/>
      <c r="J125" s="38"/>
    </row>
    <row r="126" spans="2:10" hidden="1" x14ac:dyDescent="0.25">
      <c r="B126" s="52"/>
      <c r="C126" s="53"/>
      <c r="D126" s="36"/>
      <c r="E126" s="36">
        <f t="shared" si="7"/>
        <v>66930.259999999995</v>
      </c>
      <c r="F126" s="61">
        <f t="shared" si="8"/>
        <v>29519.010000000024</v>
      </c>
      <c r="G126" s="1"/>
      <c r="H126" s="39"/>
      <c r="I126" s="38"/>
      <c r="J126" s="38"/>
    </row>
    <row r="127" spans="2:10" hidden="1" x14ac:dyDescent="0.25">
      <c r="B127" s="52"/>
      <c r="C127" s="53"/>
      <c r="D127" s="36"/>
      <c r="E127" s="36">
        <f t="shared" si="7"/>
        <v>66930.259999999995</v>
      </c>
      <c r="F127" s="61">
        <f t="shared" si="8"/>
        <v>29519.010000000024</v>
      </c>
      <c r="G127" s="1"/>
      <c r="H127" s="39"/>
      <c r="I127" s="38"/>
      <c r="J127" s="38"/>
    </row>
    <row r="128" spans="2:10" hidden="1" x14ac:dyDescent="0.25">
      <c r="B128" s="52"/>
      <c r="C128" s="53"/>
      <c r="D128" s="36"/>
      <c r="E128" s="36">
        <f t="shared" si="7"/>
        <v>66930.259999999995</v>
      </c>
      <c r="F128" s="61">
        <f t="shared" si="8"/>
        <v>29519.010000000024</v>
      </c>
      <c r="G128" s="1"/>
      <c r="H128" s="39"/>
      <c r="I128" s="38"/>
      <c r="J128" s="38"/>
    </row>
    <row r="129" spans="2:10" hidden="1" x14ac:dyDescent="0.25">
      <c r="B129" s="52"/>
      <c r="C129" s="53"/>
      <c r="D129" s="36"/>
      <c r="E129" s="36">
        <f t="shared" si="7"/>
        <v>66930.259999999995</v>
      </c>
      <c r="F129" s="61">
        <f t="shared" si="8"/>
        <v>29519.010000000024</v>
      </c>
      <c r="G129" s="1"/>
      <c r="H129" s="39"/>
      <c r="I129" s="38"/>
      <c r="J129" s="38"/>
    </row>
    <row r="130" spans="2:10" hidden="1" x14ac:dyDescent="0.25">
      <c r="B130" s="52"/>
      <c r="C130" s="53"/>
      <c r="D130" s="36"/>
      <c r="E130" s="36">
        <f t="shared" si="7"/>
        <v>66930.259999999995</v>
      </c>
      <c r="F130" s="61">
        <f t="shared" si="8"/>
        <v>29519.010000000024</v>
      </c>
      <c r="G130" s="1"/>
      <c r="H130" s="39"/>
      <c r="I130" s="38"/>
      <c r="J130" s="38"/>
    </row>
    <row r="131" spans="2:10" hidden="1" x14ac:dyDescent="0.25">
      <c r="B131" s="52"/>
      <c r="C131" s="53"/>
      <c r="D131" s="36"/>
      <c r="E131" s="36">
        <f t="shared" si="7"/>
        <v>66930.259999999995</v>
      </c>
      <c r="F131" s="61">
        <f t="shared" si="8"/>
        <v>29519.010000000024</v>
      </c>
      <c r="G131" s="1"/>
      <c r="H131" s="39"/>
      <c r="I131" s="38"/>
      <c r="J131" s="38"/>
    </row>
    <row r="132" spans="2:10" hidden="1" x14ac:dyDescent="0.25">
      <c r="B132" s="52"/>
      <c r="C132" s="53"/>
      <c r="D132" s="36"/>
      <c r="E132" s="36">
        <f t="shared" si="7"/>
        <v>66930.259999999995</v>
      </c>
      <c r="F132" s="61">
        <f t="shared" si="8"/>
        <v>29519.010000000024</v>
      </c>
      <c r="G132" s="1"/>
      <c r="H132" s="39"/>
      <c r="I132" s="38"/>
      <c r="J132" s="38"/>
    </row>
    <row r="133" spans="2:10" hidden="1" x14ac:dyDescent="0.25">
      <c r="B133" s="52"/>
      <c r="C133" s="53"/>
      <c r="D133" s="36"/>
      <c r="E133" s="36">
        <f t="shared" si="7"/>
        <v>66930.259999999995</v>
      </c>
      <c r="F133" s="61">
        <f t="shared" si="8"/>
        <v>29519.010000000024</v>
      </c>
      <c r="G133" s="1"/>
      <c r="H133" s="39"/>
      <c r="I133" s="38"/>
      <c r="J133" s="38"/>
    </row>
    <row r="134" spans="2:10" hidden="1" x14ac:dyDescent="0.25">
      <c r="B134" s="52"/>
      <c r="C134" s="53"/>
      <c r="D134" s="36"/>
      <c r="E134" s="36">
        <f t="shared" si="7"/>
        <v>66930.259999999995</v>
      </c>
      <c r="F134" s="61">
        <f t="shared" si="8"/>
        <v>29519.010000000024</v>
      </c>
      <c r="G134" s="1"/>
      <c r="H134" s="39"/>
      <c r="I134" s="38"/>
      <c r="J134" s="38"/>
    </row>
    <row r="135" spans="2:10" hidden="1" x14ac:dyDescent="0.25">
      <c r="B135" s="52"/>
      <c r="C135" s="53"/>
      <c r="D135" s="36"/>
      <c r="E135" s="36">
        <f t="shared" si="7"/>
        <v>66930.259999999995</v>
      </c>
      <c r="F135" s="61">
        <f t="shared" si="8"/>
        <v>29519.010000000024</v>
      </c>
      <c r="G135" s="1"/>
      <c r="H135" s="39"/>
      <c r="I135" s="38"/>
      <c r="J135" s="38"/>
    </row>
    <row r="136" spans="2:10" hidden="1" x14ac:dyDescent="0.25">
      <c r="B136" s="52"/>
      <c r="C136" s="53"/>
      <c r="D136" s="36"/>
      <c r="E136" s="36">
        <f t="shared" si="7"/>
        <v>66930.259999999995</v>
      </c>
      <c r="F136" s="61">
        <f t="shared" ref="F136:F199" si="9">F135-D136</f>
        <v>29519.010000000024</v>
      </c>
      <c r="G136" s="1"/>
      <c r="H136" s="39"/>
      <c r="I136" s="38"/>
      <c r="J136" s="38"/>
    </row>
    <row r="137" spans="2:10" hidden="1" x14ac:dyDescent="0.25">
      <c r="B137" s="52"/>
      <c r="C137" s="53"/>
      <c r="D137" s="36"/>
      <c r="E137" s="36">
        <f t="shared" si="7"/>
        <v>66930.259999999995</v>
      </c>
      <c r="F137" s="61">
        <f t="shared" si="9"/>
        <v>29519.010000000024</v>
      </c>
      <c r="G137" s="1"/>
      <c r="H137" s="39"/>
      <c r="I137" s="38"/>
      <c r="J137" s="38"/>
    </row>
    <row r="138" spans="2:10" hidden="1" x14ac:dyDescent="0.25">
      <c r="B138" s="52"/>
      <c r="C138" s="53"/>
      <c r="D138" s="36"/>
      <c r="E138" s="36">
        <f t="shared" si="7"/>
        <v>66930.259999999995</v>
      </c>
      <c r="F138" s="61">
        <f t="shared" si="9"/>
        <v>29519.010000000024</v>
      </c>
      <c r="G138" s="1"/>
      <c r="H138" s="39"/>
      <c r="I138" s="38"/>
      <c r="J138" s="38"/>
    </row>
    <row r="139" spans="2:10" hidden="1" x14ac:dyDescent="0.25">
      <c r="B139" s="52"/>
      <c r="C139" s="53"/>
      <c r="D139" s="36"/>
      <c r="E139" s="36">
        <f t="shared" si="7"/>
        <v>66930.259999999995</v>
      </c>
      <c r="F139" s="61">
        <f t="shared" si="9"/>
        <v>29519.010000000024</v>
      </c>
      <c r="G139" s="1"/>
      <c r="H139" s="39"/>
      <c r="I139" s="38"/>
      <c r="J139" s="38"/>
    </row>
    <row r="140" spans="2:10" hidden="1" x14ac:dyDescent="0.25">
      <c r="B140" s="52"/>
      <c r="C140" s="53"/>
      <c r="D140" s="36"/>
      <c r="E140" s="36">
        <f t="shared" si="7"/>
        <v>66930.259999999995</v>
      </c>
      <c r="F140" s="61">
        <f t="shared" si="9"/>
        <v>29519.010000000024</v>
      </c>
      <c r="G140" s="1"/>
      <c r="H140" s="39"/>
      <c r="I140" s="38"/>
      <c r="J140" s="38"/>
    </row>
    <row r="141" spans="2:10" hidden="1" x14ac:dyDescent="0.25">
      <c r="B141" s="52"/>
      <c r="C141" s="53"/>
      <c r="D141" s="36"/>
      <c r="E141" s="36">
        <f t="shared" si="7"/>
        <v>66930.259999999995</v>
      </c>
      <c r="F141" s="61">
        <f t="shared" si="9"/>
        <v>29519.010000000024</v>
      </c>
      <c r="G141" s="1"/>
      <c r="H141" s="39"/>
      <c r="I141" s="38"/>
      <c r="J141" s="38"/>
    </row>
    <row r="142" spans="2:10" hidden="1" x14ac:dyDescent="0.25">
      <c r="B142" s="52"/>
      <c r="C142" s="53"/>
      <c r="D142" s="36"/>
      <c r="E142" s="36">
        <f t="shared" si="7"/>
        <v>66930.259999999995</v>
      </c>
      <c r="F142" s="61">
        <f t="shared" si="9"/>
        <v>29519.010000000024</v>
      </c>
      <c r="G142" s="1"/>
      <c r="H142" s="39"/>
      <c r="I142" s="38"/>
      <c r="J142" s="38"/>
    </row>
    <row r="143" spans="2:10" hidden="1" x14ac:dyDescent="0.25">
      <c r="B143" s="52"/>
      <c r="C143" s="53"/>
      <c r="D143" s="36"/>
      <c r="E143" s="36">
        <f t="shared" si="7"/>
        <v>66930.259999999995</v>
      </c>
      <c r="F143" s="61">
        <f t="shared" si="9"/>
        <v>29519.010000000024</v>
      </c>
      <c r="G143" s="1"/>
      <c r="H143" s="39"/>
      <c r="I143" s="38"/>
      <c r="J143" s="38"/>
    </row>
    <row r="144" spans="2:10" hidden="1" x14ac:dyDescent="0.25">
      <c r="B144" s="52"/>
      <c r="C144" s="53"/>
      <c r="D144" s="36"/>
      <c r="E144" s="36">
        <f t="shared" si="7"/>
        <v>66930.259999999995</v>
      </c>
      <c r="F144" s="61">
        <f t="shared" si="9"/>
        <v>29519.010000000024</v>
      </c>
      <c r="G144" s="1"/>
      <c r="H144" s="39"/>
      <c r="I144" s="38"/>
      <c r="J144" s="38"/>
    </row>
    <row r="145" spans="2:10" hidden="1" x14ac:dyDescent="0.25">
      <c r="B145" s="52"/>
      <c r="C145" s="51"/>
      <c r="D145" s="36"/>
      <c r="E145" s="36">
        <f t="shared" si="7"/>
        <v>66930.259999999995</v>
      </c>
      <c r="F145" s="61">
        <f t="shared" si="9"/>
        <v>29519.010000000024</v>
      </c>
      <c r="G145" s="1"/>
      <c r="H145" s="39"/>
      <c r="I145" s="38"/>
      <c r="J145" s="38"/>
    </row>
    <row r="146" spans="2:10" hidden="1" x14ac:dyDescent="0.25">
      <c r="B146" s="52"/>
      <c r="C146" s="51"/>
      <c r="D146" s="36"/>
      <c r="E146" s="36">
        <f t="shared" si="7"/>
        <v>66930.259999999995</v>
      </c>
      <c r="F146" s="61">
        <f t="shared" si="9"/>
        <v>29519.010000000024</v>
      </c>
      <c r="G146" s="1"/>
      <c r="H146" s="39"/>
      <c r="I146" s="38"/>
      <c r="J146" s="38"/>
    </row>
    <row r="147" spans="2:10" hidden="1" x14ac:dyDescent="0.25">
      <c r="B147" s="52"/>
      <c r="C147" s="51"/>
      <c r="D147" s="36"/>
      <c r="E147" s="36">
        <f t="shared" si="7"/>
        <v>66930.259999999995</v>
      </c>
      <c r="F147" s="61">
        <f t="shared" si="9"/>
        <v>29519.010000000024</v>
      </c>
      <c r="G147" s="1"/>
      <c r="H147" s="39"/>
      <c r="I147" s="38"/>
      <c r="J147" s="38"/>
    </row>
    <row r="148" spans="2:10" hidden="1" x14ac:dyDescent="0.25">
      <c r="B148" s="52"/>
      <c r="C148" s="51"/>
      <c r="D148" s="36"/>
      <c r="E148" s="36">
        <f t="shared" si="7"/>
        <v>66930.259999999995</v>
      </c>
      <c r="F148" s="61">
        <f t="shared" si="9"/>
        <v>29519.010000000024</v>
      </c>
      <c r="G148" s="1"/>
      <c r="H148" s="39"/>
      <c r="I148" s="38"/>
      <c r="J148" s="38"/>
    </row>
    <row r="149" spans="2:10" hidden="1" x14ac:dyDescent="0.25">
      <c r="B149" s="52"/>
      <c r="C149" s="51"/>
      <c r="D149" s="36"/>
      <c r="E149" s="36">
        <f t="shared" si="7"/>
        <v>66930.259999999995</v>
      </c>
      <c r="F149" s="61">
        <f t="shared" si="9"/>
        <v>29519.010000000024</v>
      </c>
      <c r="G149" s="1"/>
      <c r="H149" s="39"/>
      <c r="I149" s="38"/>
      <c r="J149" s="38"/>
    </row>
    <row r="150" spans="2:10" hidden="1" x14ac:dyDescent="0.25">
      <c r="B150" s="52"/>
      <c r="C150" s="51"/>
      <c r="D150" s="36"/>
      <c r="E150" s="36">
        <f t="shared" si="7"/>
        <v>66930.259999999995</v>
      </c>
      <c r="F150" s="61">
        <f t="shared" si="9"/>
        <v>29519.010000000024</v>
      </c>
      <c r="G150" s="1"/>
      <c r="H150" s="39"/>
      <c r="I150" s="38"/>
      <c r="J150" s="38"/>
    </row>
    <row r="151" spans="2:10" hidden="1" x14ac:dyDescent="0.25">
      <c r="B151" s="52"/>
      <c r="C151" s="51"/>
      <c r="D151" s="36"/>
      <c r="E151" s="36">
        <f t="shared" si="7"/>
        <v>66930.259999999995</v>
      </c>
      <c r="F151" s="61">
        <f t="shared" si="9"/>
        <v>29519.010000000024</v>
      </c>
      <c r="G151" s="1"/>
      <c r="H151" s="39"/>
      <c r="I151" s="38"/>
      <c r="J151" s="38"/>
    </row>
    <row r="152" spans="2:10" hidden="1" x14ac:dyDescent="0.25">
      <c r="B152" s="52"/>
      <c r="C152" s="51"/>
      <c r="D152" s="36"/>
      <c r="E152" s="36">
        <f t="shared" si="7"/>
        <v>66930.259999999995</v>
      </c>
      <c r="F152" s="61">
        <f t="shared" si="9"/>
        <v>29519.010000000024</v>
      </c>
      <c r="G152" s="1"/>
      <c r="H152" s="39"/>
      <c r="I152" s="38"/>
      <c r="J152" s="38"/>
    </row>
    <row r="153" spans="2:10" hidden="1" x14ac:dyDescent="0.25">
      <c r="B153" s="52"/>
      <c r="C153" s="51"/>
      <c r="D153" s="36"/>
      <c r="E153" s="36">
        <f t="shared" si="7"/>
        <v>66930.259999999995</v>
      </c>
      <c r="F153" s="61">
        <f t="shared" si="9"/>
        <v>29519.010000000024</v>
      </c>
      <c r="G153" s="1"/>
      <c r="H153" s="39"/>
      <c r="I153" s="38"/>
      <c r="J153" s="38"/>
    </row>
    <row r="154" spans="2:10" hidden="1" x14ac:dyDescent="0.25">
      <c r="B154" s="52"/>
      <c r="C154" s="51"/>
      <c r="D154" s="36"/>
      <c r="E154" s="36">
        <f t="shared" si="7"/>
        <v>66930.259999999995</v>
      </c>
      <c r="F154" s="61">
        <f t="shared" si="9"/>
        <v>29519.010000000024</v>
      </c>
      <c r="G154" s="1"/>
      <c r="H154" s="39"/>
      <c r="I154" s="38"/>
      <c r="J154" s="38"/>
    </row>
    <row r="155" spans="2:10" hidden="1" x14ac:dyDescent="0.25">
      <c r="B155" s="52"/>
      <c r="C155" s="51"/>
      <c r="D155" s="36"/>
      <c r="E155" s="36">
        <f t="shared" si="7"/>
        <v>66930.259999999995</v>
      </c>
      <c r="F155" s="61">
        <f t="shared" si="9"/>
        <v>29519.010000000024</v>
      </c>
      <c r="G155" s="1"/>
      <c r="H155" s="39"/>
      <c r="I155" s="38"/>
      <c r="J155" s="38"/>
    </row>
    <row r="156" spans="2:10" hidden="1" x14ac:dyDescent="0.25">
      <c r="B156" s="52"/>
      <c r="C156" s="51"/>
      <c r="D156" s="36"/>
      <c r="E156" s="36">
        <f t="shared" si="7"/>
        <v>66930.259999999995</v>
      </c>
      <c r="F156" s="61">
        <f t="shared" si="9"/>
        <v>29519.010000000024</v>
      </c>
      <c r="G156" s="1"/>
      <c r="H156" s="39"/>
      <c r="I156" s="38"/>
      <c r="J156" s="38"/>
    </row>
    <row r="157" spans="2:10" hidden="1" x14ac:dyDescent="0.25">
      <c r="B157" s="52"/>
      <c r="C157" s="51"/>
      <c r="D157" s="36"/>
      <c r="E157" s="36">
        <f t="shared" si="7"/>
        <v>66930.259999999995</v>
      </c>
      <c r="F157" s="61">
        <f t="shared" si="9"/>
        <v>29519.010000000024</v>
      </c>
      <c r="G157" s="1"/>
      <c r="H157" s="39"/>
      <c r="I157" s="38"/>
      <c r="J157" s="38"/>
    </row>
    <row r="158" spans="2:10" hidden="1" x14ac:dyDescent="0.25">
      <c r="B158" s="52"/>
      <c r="C158" s="51"/>
      <c r="D158" s="36"/>
      <c r="E158" s="36">
        <f t="shared" si="7"/>
        <v>66930.259999999995</v>
      </c>
      <c r="F158" s="61">
        <f t="shared" si="9"/>
        <v>29519.010000000024</v>
      </c>
      <c r="G158" s="1"/>
      <c r="H158" s="39"/>
      <c r="I158" s="38"/>
      <c r="J158" s="38"/>
    </row>
    <row r="159" spans="2:10" hidden="1" x14ac:dyDescent="0.25">
      <c r="B159" s="52"/>
      <c r="C159" s="51"/>
      <c r="D159" s="36"/>
      <c r="E159" s="36">
        <f t="shared" si="7"/>
        <v>66930.259999999995</v>
      </c>
      <c r="F159" s="61">
        <f t="shared" si="9"/>
        <v>29519.010000000024</v>
      </c>
      <c r="G159" s="1"/>
      <c r="H159" s="39"/>
      <c r="I159" s="38"/>
      <c r="J159" s="38"/>
    </row>
    <row r="160" spans="2:10" hidden="1" x14ac:dyDescent="0.25">
      <c r="B160" s="52"/>
      <c r="C160" s="51"/>
      <c r="D160" s="36"/>
      <c r="E160" s="36">
        <f t="shared" si="7"/>
        <v>66930.259999999995</v>
      </c>
      <c r="F160" s="61">
        <f t="shared" si="9"/>
        <v>29519.010000000024</v>
      </c>
      <c r="G160" s="1"/>
      <c r="H160" s="39"/>
      <c r="I160" s="38"/>
      <c r="J160" s="38"/>
    </row>
    <row r="161" spans="2:10" hidden="1" x14ac:dyDescent="0.25">
      <c r="B161" s="52"/>
      <c r="C161" s="51"/>
      <c r="D161" s="36"/>
      <c r="E161" s="36">
        <f t="shared" si="7"/>
        <v>66930.259999999995</v>
      </c>
      <c r="F161" s="61">
        <f t="shared" si="9"/>
        <v>29519.010000000024</v>
      </c>
      <c r="G161" s="1"/>
      <c r="H161" s="39"/>
      <c r="I161" s="38"/>
      <c r="J161" s="38"/>
    </row>
    <row r="162" spans="2:10" hidden="1" x14ac:dyDescent="0.25">
      <c r="B162" s="52"/>
      <c r="C162" s="51"/>
      <c r="D162" s="36"/>
      <c r="E162" s="36">
        <f t="shared" si="7"/>
        <v>66930.259999999995</v>
      </c>
      <c r="F162" s="61">
        <f t="shared" si="9"/>
        <v>29519.010000000024</v>
      </c>
      <c r="G162" s="1"/>
      <c r="H162" s="39"/>
      <c r="I162" s="38"/>
      <c r="J162" s="38"/>
    </row>
    <row r="163" spans="2:10" hidden="1" x14ac:dyDescent="0.25">
      <c r="B163" s="52"/>
      <c r="C163" s="51"/>
      <c r="D163" s="36"/>
      <c r="E163" s="36">
        <f t="shared" si="7"/>
        <v>66930.259999999995</v>
      </c>
      <c r="F163" s="61">
        <f t="shared" si="9"/>
        <v>29519.010000000024</v>
      </c>
      <c r="G163" s="1"/>
      <c r="H163" s="39"/>
      <c r="I163" s="38"/>
      <c r="J163" s="38"/>
    </row>
    <row r="164" spans="2:10" hidden="1" x14ac:dyDescent="0.25">
      <c r="B164" s="52"/>
      <c r="C164" s="51"/>
      <c r="D164" s="36"/>
      <c r="E164" s="36">
        <f t="shared" si="7"/>
        <v>66930.259999999995</v>
      </c>
      <c r="F164" s="61">
        <f t="shared" si="9"/>
        <v>29519.010000000024</v>
      </c>
      <c r="G164" s="1"/>
      <c r="H164" s="39"/>
      <c r="I164" s="38"/>
      <c r="J164" s="38"/>
    </row>
    <row r="165" spans="2:10" hidden="1" x14ac:dyDescent="0.25">
      <c r="B165" s="52"/>
      <c r="C165" s="51"/>
      <c r="D165" s="36"/>
      <c r="E165" s="36">
        <f t="shared" si="7"/>
        <v>66930.259999999995</v>
      </c>
      <c r="F165" s="61">
        <f t="shared" si="9"/>
        <v>29519.010000000024</v>
      </c>
      <c r="G165" s="1"/>
      <c r="H165" s="39"/>
      <c r="I165" s="38"/>
      <c r="J165" s="38"/>
    </row>
    <row r="166" spans="2:10" hidden="1" x14ac:dyDescent="0.25">
      <c r="B166" s="52"/>
      <c r="C166" s="51"/>
      <c r="D166" s="36"/>
      <c r="E166" s="36">
        <f t="shared" si="7"/>
        <v>66930.259999999995</v>
      </c>
      <c r="F166" s="61">
        <f t="shared" si="9"/>
        <v>29519.010000000024</v>
      </c>
      <c r="G166" s="1"/>
      <c r="H166" s="39"/>
      <c r="I166" s="38"/>
      <c r="J166" s="38"/>
    </row>
    <row r="167" spans="2:10" hidden="1" x14ac:dyDescent="0.25">
      <c r="B167" s="52"/>
      <c r="C167" s="51"/>
      <c r="D167" s="36"/>
      <c r="E167" s="36">
        <f t="shared" ref="E167:E230" si="10">E166+D167</f>
        <v>66930.259999999995</v>
      </c>
      <c r="F167" s="61">
        <f t="shared" si="9"/>
        <v>29519.010000000024</v>
      </c>
      <c r="G167" s="1"/>
      <c r="H167" s="39"/>
      <c r="I167" s="38"/>
      <c r="J167" s="38"/>
    </row>
    <row r="168" spans="2:10" hidden="1" x14ac:dyDescent="0.25">
      <c r="B168" s="52"/>
      <c r="C168" s="51"/>
      <c r="D168" s="36"/>
      <c r="E168" s="36">
        <f t="shared" si="10"/>
        <v>66930.259999999995</v>
      </c>
      <c r="F168" s="61">
        <f t="shared" si="9"/>
        <v>29519.010000000024</v>
      </c>
      <c r="G168" s="1"/>
      <c r="H168" s="39"/>
      <c r="I168" s="38"/>
      <c r="J168" s="38"/>
    </row>
    <row r="169" spans="2:10" hidden="1" x14ac:dyDescent="0.25">
      <c r="B169" s="52"/>
      <c r="C169" s="51"/>
      <c r="D169" s="36"/>
      <c r="E169" s="36">
        <f t="shared" si="10"/>
        <v>66930.259999999995</v>
      </c>
      <c r="F169" s="61">
        <f t="shared" si="9"/>
        <v>29519.010000000024</v>
      </c>
      <c r="G169" s="1"/>
      <c r="H169" s="39"/>
      <c r="I169" s="38"/>
      <c r="J169" s="38"/>
    </row>
    <row r="170" spans="2:10" hidden="1" x14ac:dyDescent="0.25">
      <c r="B170" s="52"/>
      <c r="C170" s="51"/>
      <c r="D170" s="36"/>
      <c r="E170" s="36">
        <f t="shared" si="10"/>
        <v>66930.259999999995</v>
      </c>
      <c r="F170" s="61">
        <f t="shared" si="9"/>
        <v>29519.010000000024</v>
      </c>
      <c r="G170" s="1"/>
      <c r="H170" s="39"/>
      <c r="I170" s="38"/>
      <c r="J170" s="38"/>
    </row>
    <row r="171" spans="2:10" hidden="1" x14ac:dyDescent="0.25">
      <c r="B171" s="52"/>
      <c r="C171" s="51"/>
      <c r="D171" s="36"/>
      <c r="E171" s="36">
        <f t="shared" si="10"/>
        <v>66930.259999999995</v>
      </c>
      <c r="F171" s="61">
        <f t="shared" si="9"/>
        <v>29519.010000000024</v>
      </c>
      <c r="G171" s="1"/>
      <c r="H171" s="39"/>
      <c r="I171" s="38"/>
      <c r="J171" s="38"/>
    </row>
    <row r="172" spans="2:10" hidden="1" x14ac:dyDescent="0.25">
      <c r="B172" s="52"/>
      <c r="C172" s="51"/>
      <c r="D172" s="36"/>
      <c r="E172" s="36">
        <f t="shared" si="10"/>
        <v>66930.259999999995</v>
      </c>
      <c r="F172" s="61">
        <f t="shared" si="9"/>
        <v>29519.010000000024</v>
      </c>
      <c r="G172" s="1"/>
      <c r="H172" s="39"/>
      <c r="I172" s="38"/>
      <c r="J172" s="38"/>
    </row>
    <row r="173" spans="2:10" hidden="1" x14ac:dyDescent="0.25">
      <c r="B173" s="52"/>
      <c r="C173" s="51"/>
      <c r="D173" s="36"/>
      <c r="E173" s="36">
        <f t="shared" si="10"/>
        <v>66930.259999999995</v>
      </c>
      <c r="F173" s="61">
        <f t="shared" si="9"/>
        <v>29519.010000000024</v>
      </c>
      <c r="G173" s="1"/>
      <c r="H173" s="39"/>
      <c r="I173" s="38"/>
      <c r="J173" s="38"/>
    </row>
    <row r="174" spans="2:10" hidden="1" x14ac:dyDescent="0.25">
      <c r="B174" s="52"/>
      <c r="C174" s="51"/>
      <c r="D174" s="36"/>
      <c r="E174" s="36">
        <f t="shared" si="10"/>
        <v>66930.259999999995</v>
      </c>
      <c r="F174" s="61">
        <f t="shared" si="9"/>
        <v>29519.010000000024</v>
      </c>
      <c r="G174" s="1"/>
      <c r="H174" s="39"/>
      <c r="I174" s="38"/>
      <c r="J174" s="38"/>
    </row>
    <row r="175" spans="2:10" hidden="1" x14ac:dyDescent="0.25">
      <c r="B175" s="52"/>
      <c r="C175" s="51"/>
      <c r="D175" s="36"/>
      <c r="E175" s="36">
        <f t="shared" si="10"/>
        <v>66930.259999999995</v>
      </c>
      <c r="F175" s="61">
        <f t="shared" si="9"/>
        <v>29519.010000000024</v>
      </c>
      <c r="G175" s="1"/>
      <c r="H175" s="39"/>
      <c r="I175" s="38"/>
      <c r="J175" s="38"/>
    </row>
    <row r="176" spans="2:10" hidden="1" x14ac:dyDescent="0.25">
      <c r="B176" s="52"/>
      <c r="C176" s="51"/>
      <c r="D176" s="36"/>
      <c r="E176" s="36">
        <f t="shared" si="10"/>
        <v>66930.259999999995</v>
      </c>
      <c r="F176" s="61">
        <f t="shared" si="9"/>
        <v>29519.010000000024</v>
      </c>
      <c r="G176" s="1"/>
      <c r="H176" s="39"/>
      <c r="I176" s="38"/>
      <c r="J176" s="38"/>
    </row>
    <row r="177" spans="2:10" hidden="1" x14ac:dyDescent="0.25">
      <c r="B177" s="52"/>
      <c r="C177" s="51"/>
      <c r="D177" s="36"/>
      <c r="E177" s="36">
        <f t="shared" si="10"/>
        <v>66930.259999999995</v>
      </c>
      <c r="F177" s="61">
        <f t="shared" si="9"/>
        <v>29519.010000000024</v>
      </c>
      <c r="G177" s="1"/>
      <c r="H177" s="39"/>
      <c r="I177" s="38"/>
      <c r="J177" s="38"/>
    </row>
    <row r="178" spans="2:10" hidden="1" x14ac:dyDescent="0.25">
      <c r="B178" s="52"/>
      <c r="C178" s="51"/>
      <c r="D178" s="36"/>
      <c r="E178" s="36">
        <f t="shared" si="10"/>
        <v>66930.259999999995</v>
      </c>
      <c r="F178" s="61">
        <f t="shared" si="9"/>
        <v>29519.010000000024</v>
      </c>
      <c r="G178" s="1"/>
      <c r="H178" s="39"/>
      <c r="I178" s="38"/>
      <c r="J178" s="38"/>
    </row>
    <row r="179" spans="2:10" ht="15.75" hidden="1" thickBot="1" x14ac:dyDescent="0.3">
      <c r="B179" s="52"/>
      <c r="C179" s="51"/>
      <c r="D179" s="36"/>
      <c r="E179" s="36">
        <f t="shared" si="10"/>
        <v>66930.259999999995</v>
      </c>
      <c r="F179" s="61">
        <f t="shared" si="9"/>
        <v>29519.010000000024</v>
      </c>
      <c r="G179" s="1"/>
      <c r="H179" s="39"/>
      <c r="I179" s="38"/>
      <c r="J179" s="38"/>
    </row>
    <row r="180" spans="2:10" hidden="1" x14ac:dyDescent="0.25">
      <c r="B180" s="52"/>
      <c r="C180" s="51"/>
      <c r="D180" s="36"/>
      <c r="E180" s="36">
        <f t="shared" si="10"/>
        <v>66930.259999999995</v>
      </c>
      <c r="F180" s="61">
        <f t="shared" si="9"/>
        <v>29519.010000000024</v>
      </c>
      <c r="G180" s="1"/>
      <c r="H180" s="39"/>
      <c r="I180" s="38"/>
      <c r="J180" s="38"/>
    </row>
    <row r="181" spans="2:10" hidden="1" x14ac:dyDescent="0.25">
      <c r="B181" s="52"/>
      <c r="C181" s="51"/>
      <c r="D181" s="36"/>
      <c r="E181" s="36">
        <f t="shared" si="10"/>
        <v>66930.259999999995</v>
      </c>
      <c r="F181" s="61">
        <f t="shared" si="9"/>
        <v>29519.010000000024</v>
      </c>
      <c r="G181" s="1"/>
      <c r="H181" s="39"/>
      <c r="I181" s="38"/>
      <c r="J181" s="38"/>
    </row>
    <row r="182" spans="2:10" hidden="1" x14ac:dyDescent="0.25">
      <c r="B182" s="52"/>
      <c r="C182" s="51"/>
      <c r="D182" s="36"/>
      <c r="E182" s="36">
        <f t="shared" si="10"/>
        <v>66930.259999999995</v>
      </c>
      <c r="F182" s="61">
        <f t="shared" si="9"/>
        <v>29519.010000000024</v>
      </c>
      <c r="G182" s="1"/>
      <c r="H182" s="39"/>
      <c r="I182" s="38"/>
      <c r="J182" s="38"/>
    </row>
    <row r="183" spans="2:10" hidden="1" x14ac:dyDescent="0.25">
      <c r="B183" s="52"/>
      <c r="C183" s="51"/>
      <c r="D183" s="36"/>
      <c r="E183" s="36">
        <f t="shared" si="10"/>
        <v>66930.259999999995</v>
      </c>
      <c r="F183" s="61">
        <f t="shared" si="9"/>
        <v>29519.010000000024</v>
      </c>
      <c r="G183" s="1"/>
      <c r="H183" s="39"/>
      <c r="I183" s="38"/>
      <c r="J183" s="38"/>
    </row>
    <row r="184" spans="2:10" ht="15.75" hidden="1" thickBot="1" x14ac:dyDescent="0.3">
      <c r="B184" s="52"/>
      <c r="C184" s="51"/>
      <c r="D184" s="36"/>
      <c r="E184" s="36">
        <f t="shared" si="10"/>
        <v>66930.259999999995</v>
      </c>
      <c r="F184" s="61">
        <f t="shared" si="9"/>
        <v>29519.010000000024</v>
      </c>
      <c r="G184" s="1"/>
      <c r="H184" s="39"/>
      <c r="I184" s="38"/>
      <c r="J184" s="38"/>
    </row>
    <row r="185" spans="2:10" ht="15.75" hidden="1" thickBot="1" x14ac:dyDescent="0.3">
      <c r="B185" s="52"/>
      <c r="C185" s="51"/>
      <c r="D185" s="36"/>
      <c r="E185" s="36">
        <f t="shared" si="10"/>
        <v>66930.259999999995</v>
      </c>
      <c r="F185" s="33">
        <f t="shared" si="9"/>
        <v>29519.010000000024</v>
      </c>
      <c r="G185" s="1"/>
      <c r="H185" s="39"/>
      <c r="I185" s="38"/>
      <c r="J185" s="38"/>
    </row>
    <row r="186" spans="2:10" ht="15.75" hidden="1" thickBot="1" x14ac:dyDescent="0.3">
      <c r="B186" s="52"/>
      <c r="C186" s="51"/>
      <c r="D186" s="36"/>
      <c r="E186" s="36">
        <f t="shared" si="10"/>
        <v>66930.259999999995</v>
      </c>
      <c r="F186" s="33">
        <f t="shared" si="9"/>
        <v>29519.010000000024</v>
      </c>
      <c r="G186" s="1"/>
      <c r="H186" s="39"/>
      <c r="I186" s="38"/>
      <c r="J186" s="38"/>
    </row>
    <row r="187" spans="2:10" ht="15.75" hidden="1" thickBot="1" x14ac:dyDescent="0.3">
      <c r="B187" s="52"/>
      <c r="C187" s="51"/>
      <c r="D187" s="36"/>
      <c r="E187" s="36">
        <f t="shared" si="10"/>
        <v>66930.259999999995</v>
      </c>
      <c r="F187" s="33">
        <f t="shared" si="9"/>
        <v>29519.010000000024</v>
      </c>
      <c r="G187" s="1"/>
      <c r="H187" s="39"/>
      <c r="I187" s="38"/>
      <c r="J187" s="38"/>
    </row>
    <row r="188" spans="2:10" ht="15.75" hidden="1" thickBot="1" x14ac:dyDescent="0.3">
      <c r="B188" s="52"/>
      <c r="C188" s="51"/>
      <c r="D188" s="36"/>
      <c r="E188" s="36">
        <f t="shared" si="10"/>
        <v>66930.259999999995</v>
      </c>
      <c r="F188" s="33">
        <f t="shared" si="9"/>
        <v>29519.010000000024</v>
      </c>
      <c r="G188" s="1"/>
      <c r="H188" s="39"/>
      <c r="I188" s="38"/>
      <c r="J188" s="38"/>
    </row>
    <row r="189" spans="2:10" ht="15.75" hidden="1" thickBot="1" x14ac:dyDescent="0.3">
      <c r="B189" s="52"/>
      <c r="C189" s="51"/>
      <c r="D189" s="36"/>
      <c r="E189" s="36">
        <f t="shared" si="10"/>
        <v>66930.259999999995</v>
      </c>
      <c r="F189" s="33">
        <f t="shared" si="9"/>
        <v>29519.010000000024</v>
      </c>
      <c r="G189" s="1"/>
      <c r="H189" s="39"/>
      <c r="I189" s="38"/>
      <c r="J189" s="38"/>
    </row>
    <row r="190" spans="2:10" ht="15.75" hidden="1" thickBot="1" x14ac:dyDescent="0.3">
      <c r="B190" s="52"/>
      <c r="C190" s="51"/>
      <c r="D190" s="36"/>
      <c r="E190" s="36">
        <f t="shared" si="10"/>
        <v>66930.259999999995</v>
      </c>
      <c r="F190" s="33">
        <f t="shared" si="9"/>
        <v>29519.010000000024</v>
      </c>
      <c r="G190" s="1"/>
      <c r="H190" s="39"/>
      <c r="I190" s="38"/>
      <c r="J190" s="38"/>
    </row>
    <row r="191" spans="2:10" ht="15.75" hidden="1" thickBot="1" x14ac:dyDescent="0.3">
      <c r="B191" s="52"/>
      <c r="C191" s="51"/>
      <c r="D191" s="36"/>
      <c r="E191" s="36">
        <f t="shared" si="10"/>
        <v>66930.259999999995</v>
      </c>
      <c r="F191" s="33">
        <f t="shared" si="9"/>
        <v>29519.010000000024</v>
      </c>
      <c r="G191" s="1"/>
      <c r="H191" s="39"/>
      <c r="I191" s="38"/>
      <c r="J191" s="38"/>
    </row>
    <row r="192" spans="2:10" ht="15.75" hidden="1" thickBot="1" x14ac:dyDescent="0.3">
      <c r="B192" s="52"/>
      <c r="C192" s="51"/>
      <c r="D192" s="36"/>
      <c r="E192" s="36">
        <f t="shared" si="10"/>
        <v>66930.259999999995</v>
      </c>
      <c r="F192" s="33">
        <f t="shared" si="9"/>
        <v>29519.010000000024</v>
      </c>
      <c r="G192" s="1"/>
      <c r="H192" s="39"/>
      <c r="I192" s="38"/>
      <c r="J192" s="38"/>
    </row>
    <row r="193" spans="2:10" ht="15.75" hidden="1" thickBot="1" x14ac:dyDescent="0.3">
      <c r="B193" s="52"/>
      <c r="C193" s="51"/>
      <c r="D193" s="36"/>
      <c r="E193" s="36">
        <f t="shared" si="10"/>
        <v>66930.259999999995</v>
      </c>
      <c r="F193" s="33">
        <f t="shared" si="9"/>
        <v>29519.010000000024</v>
      </c>
      <c r="G193" s="1"/>
      <c r="H193" s="39"/>
      <c r="I193" s="38"/>
      <c r="J193" s="38"/>
    </row>
    <row r="194" spans="2:10" ht="15.75" hidden="1" thickBot="1" x14ac:dyDescent="0.3">
      <c r="B194" s="52"/>
      <c r="C194" s="51"/>
      <c r="D194" s="36"/>
      <c r="E194" s="36">
        <f t="shared" si="10"/>
        <v>66930.259999999995</v>
      </c>
      <c r="F194" s="33">
        <f t="shared" si="9"/>
        <v>29519.010000000024</v>
      </c>
      <c r="G194" s="1"/>
      <c r="H194" s="39"/>
      <c r="I194" s="38"/>
      <c r="J194" s="38"/>
    </row>
    <row r="195" spans="2:10" ht="15.75" hidden="1" thickBot="1" x14ac:dyDescent="0.3">
      <c r="B195" s="52"/>
      <c r="C195" s="51"/>
      <c r="D195" s="36"/>
      <c r="E195" s="36">
        <f t="shared" si="10"/>
        <v>66930.259999999995</v>
      </c>
      <c r="F195" s="33">
        <f t="shared" si="9"/>
        <v>29519.010000000024</v>
      </c>
      <c r="G195" s="1"/>
      <c r="H195" s="39"/>
      <c r="I195" s="38"/>
      <c r="J195" s="38"/>
    </row>
    <row r="196" spans="2:10" ht="15.75" hidden="1" thickBot="1" x14ac:dyDescent="0.3">
      <c r="B196" s="52"/>
      <c r="C196" s="51"/>
      <c r="D196" s="36"/>
      <c r="E196" s="36">
        <f t="shared" si="10"/>
        <v>66930.259999999995</v>
      </c>
      <c r="F196" s="33">
        <f t="shared" si="9"/>
        <v>29519.010000000024</v>
      </c>
      <c r="G196" s="1"/>
      <c r="H196" s="39"/>
      <c r="I196" s="38"/>
      <c r="J196" s="38"/>
    </row>
    <row r="197" spans="2:10" ht="15.75" hidden="1" thickBot="1" x14ac:dyDescent="0.3">
      <c r="B197" s="52"/>
      <c r="C197" s="51"/>
      <c r="D197" s="36"/>
      <c r="E197" s="36">
        <f t="shared" si="10"/>
        <v>66930.259999999995</v>
      </c>
      <c r="F197" s="33">
        <f t="shared" si="9"/>
        <v>29519.010000000024</v>
      </c>
      <c r="G197" s="1"/>
      <c r="H197" s="39"/>
      <c r="I197" s="38"/>
      <c r="J197" s="38"/>
    </row>
    <row r="198" spans="2:10" ht="15.75" hidden="1" thickBot="1" x14ac:dyDescent="0.3">
      <c r="B198" s="52"/>
      <c r="C198" s="51"/>
      <c r="D198" s="36"/>
      <c r="E198" s="36">
        <f t="shared" si="10"/>
        <v>66930.259999999995</v>
      </c>
      <c r="F198" s="33">
        <f t="shared" si="9"/>
        <v>29519.010000000024</v>
      </c>
      <c r="G198" s="1"/>
      <c r="H198" s="39"/>
      <c r="I198" s="38"/>
      <c r="J198" s="38"/>
    </row>
    <row r="199" spans="2:10" ht="15.75" hidden="1" thickBot="1" x14ac:dyDescent="0.3">
      <c r="B199" s="52"/>
      <c r="C199" s="51"/>
      <c r="D199" s="36"/>
      <c r="E199" s="36">
        <f t="shared" si="10"/>
        <v>66930.259999999995</v>
      </c>
      <c r="F199" s="33">
        <f t="shared" si="9"/>
        <v>29519.010000000024</v>
      </c>
      <c r="G199" s="1"/>
      <c r="H199" s="39"/>
      <c r="I199" s="38"/>
      <c r="J199" s="38"/>
    </row>
    <row r="200" spans="2:10" ht="15.75" hidden="1" thickBot="1" x14ac:dyDescent="0.3">
      <c r="B200" s="52"/>
      <c r="C200" s="51"/>
      <c r="D200" s="36"/>
      <c r="E200" s="36">
        <f t="shared" si="10"/>
        <v>66930.259999999995</v>
      </c>
      <c r="F200" s="33">
        <f t="shared" ref="F200:F263" si="11">F199-D200</f>
        <v>29519.010000000024</v>
      </c>
      <c r="G200" s="1"/>
      <c r="H200" s="39"/>
      <c r="I200" s="38"/>
      <c r="J200" s="38"/>
    </row>
    <row r="201" spans="2:10" ht="15.75" hidden="1" thickBot="1" x14ac:dyDescent="0.3">
      <c r="B201" s="52"/>
      <c r="C201" s="51"/>
      <c r="D201" s="36"/>
      <c r="E201" s="36">
        <f t="shared" si="10"/>
        <v>66930.259999999995</v>
      </c>
      <c r="F201" s="33">
        <f t="shared" si="11"/>
        <v>29519.010000000024</v>
      </c>
      <c r="G201" s="1"/>
      <c r="H201" s="39"/>
      <c r="I201" s="38"/>
      <c r="J201" s="38"/>
    </row>
    <row r="202" spans="2:10" ht="15.75" hidden="1" thickBot="1" x14ac:dyDescent="0.3">
      <c r="B202" s="52"/>
      <c r="C202" s="51"/>
      <c r="D202" s="36"/>
      <c r="E202" s="36">
        <f t="shared" si="10"/>
        <v>66930.259999999995</v>
      </c>
      <c r="F202" s="33">
        <f t="shared" si="11"/>
        <v>29519.010000000024</v>
      </c>
      <c r="G202" s="1"/>
      <c r="H202" s="39"/>
      <c r="I202" s="38"/>
      <c r="J202" s="38"/>
    </row>
    <row r="203" spans="2:10" ht="15.75" hidden="1" thickBot="1" x14ac:dyDescent="0.3">
      <c r="B203" s="52"/>
      <c r="C203" s="51"/>
      <c r="D203" s="36"/>
      <c r="E203" s="36">
        <f t="shared" si="10"/>
        <v>66930.259999999995</v>
      </c>
      <c r="F203" s="33">
        <f t="shared" si="11"/>
        <v>29519.010000000024</v>
      </c>
      <c r="G203" s="1"/>
      <c r="H203" s="39"/>
      <c r="I203" s="38"/>
      <c r="J203" s="38"/>
    </row>
    <row r="204" spans="2:10" ht="15.75" hidden="1" thickBot="1" x14ac:dyDescent="0.3">
      <c r="B204" s="52"/>
      <c r="C204" s="51"/>
      <c r="D204" s="36"/>
      <c r="E204" s="36">
        <f t="shared" si="10"/>
        <v>66930.259999999995</v>
      </c>
      <c r="F204" s="33">
        <f t="shared" si="11"/>
        <v>29519.010000000024</v>
      </c>
      <c r="G204" s="1"/>
      <c r="H204" s="39"/>
      <c r="I204" s="38"/>
      <c r="J204" s="38"/>
    </row>
    <row r="205" spans="2:10" ht="15.75" hidden="1" thickBot="1" x14ac:dyDescent="0.3">
      <c r="B205" s="52"/>
      <c r="C205" s="51"/>
      <c r="D205" s="36"/>
      <c r="E205" s="36">
        <f t="shared" si="10"/>
        <v>66930.259999999995</v>
      </c>
      <c r="F205" s="33">
        <f t="shared" si="11"/>
        <v>29519.010000000024</v>
      </c>
      <c r="G205" s="1"/>
      <c r="H205" s="39"/>
      <c r="I205" s="38"/>
      <c r="J205" s="38"/>
    </row>
    <row r="206" spans="2:10" ht="15.75" hidden="1" thickBot="1" x14ac:dyDescent="0.3">
      <c r="B206" s="52"/>
      <c r="C206" s="51"/>
      <c r="D206" s="36"/>
      <c r="E206" s="36">
        <f t="shared" si="10"/>
        <v>66930.259999999995</v>
      </c>
      <c r="F206" s="33">
        <f t="shared" si="11"/>
        <v>29519.010000000024</v>
      </c>
      <c r="G206" s="1"/>
      <c r="H206" s="39"/>
      <c r="I206" s="38"/>
      <c r="J206" s="38"/>
    </row>
    <row r="207" spans="2:10" ht="15.75" hidden="1" thickBot="1" x14ac:dyDescent="0.3">
      <c r="B207" s="52"/>
      <c r="C207" s="51"/>
      <c r="D207" s="36"/>
      <c r="E207" s="36">
        <f t="shared" si="10"/>
        <v>66930.259999999995</v>
      </c>
      <c r="F207" s="33">
        <f t="shared" si="11"/>
        <v>29519.010000000024</v>
      </c>
      <c r="G207" s="1"/>
      <c r="H207" s="39"/>
      <c r="I207" s="38"/>
      <c r="J207" s="38"/>
    </row>
    <row r="208" spans="2:10" ht="15.75" hidden="1" thickBot="1" x14ac:dyDescent="0.3">
      <c r="B208" s="52"/>
      <c r="C208" s="51"/>
      <c r="D208" s="36"/>
      <c r="E208" s="36">
        <f t="shared" si="10"/>
        <v>66930.259999999995</v>
      </c>
      <c r="F208" s="33">
        <f t="shared" si="11"/>
        <v>29519.010000000024</v>
      </c>
      <c r="G208" s="1"/>
      <c r="H208" s="39"/>
      <c r="I208" s="38"/>
      <c r="J208" s="38"/>
    </row>
    <row r="209" spans="2:10" ht="15.75" hidden="1" thickBot="1" x14ac:dyDescent="0.3">
      <c r="B209" s="52"/>
      <c r="C209" s="51"/>
      <c r="D209" s="36"/>
      <c r="E209" s="36">
        <f t="shared" si="10"/>
        <v>66930.259999999995</v>
      </c>
      <c r="F209" s="33">
        <f t="shared" si="11"/>
        <v>29519.010000000024</v>
      </c>
      <c r="G209" s="1"/>
      <c r="H209" s="39"/>
      <c r="I209" s="38"/>
      <c r="J209" s="38"/>
    </row>
    <row r="210" spans="2:10" ht="15.75" hidden="1" thickBot="1" x14ac:dyDescent="0.3">
      <c r="B210" s="52"/>
      <c r="C210" s="51"/>
      <c r="D210" s="36"/>
      <c r="E210" s="36">
        <f t="shared" si="10"/>
        <v>66930.259999999995</v>
      </c>
      <c r="F210" s="33">
        <f t="shared" si="11"/>
        <v>29519.010000000024</v>
      </c>
      <c r="G210" s="1"/>
      <c r="H210" s="39"/>
      <c r="I210" s="38"/>
      <c r="J210" s="38"/>
    </row>
    <row r="211" spans="2:10" ht="15.75" hidden="1" thickBot="1" x14ac:dyDescent="0.3">
      <c r="B211" s="52"/>
      <c r="C211" s="51"/>
      <c r="D211" s="36"/>
      <c r="E211" s="36">
        <f t="shared" si="10"/>
        <v>66930.259999999995</v>
      </c>
      <c r="F211" s="33">
        <f t="shared" si="11"/>
        <v>29519.010000000024</v>
      </c>
      <c r="G211" s="1"/>
      <c r="H211" s="39"/>
      <c r="I211" s="38"/>
      <c r="J211" s="38"/>
    </row>
    <row r="212" spans="2:10" ht="15.75" hidden="1" thickBot="1" x14ac:dyDescent="0.3">
      <c r="B212" s="52"/>
      <c r="C212" s="51"/>
      <c r="D212" s="36"/>
      <c r="E212" s="36">
        <f t="shared" si="10"/>
        <v>66930.259999999995</v>
      </c>
      <c r="F212" s="33">
        <f t="shared" si="11"/>
        <v>29519.010000000024</v>
      </c>
      <c r="G212" s="1"/>
      <c r="H212" s="39"/>
      <c r="I212" s="38"/>
      <c r="J212" s="38"/>
    </row>
    <row r="213" spans="2:10" ht="15.75" hidden="1" thickBot="1" x14ac:dyDescent="0.3">
      <c r="B213" s="52"/>
      <c r="C213" s="51"/>
      <c r="D213" s="36"/>
      <c r="E213" s="36">
        <f t="shared" si="10"/>
        <v>66930.259999999995</v>
      </c>
      <c r="F213" s="33">
        <f t="shared" si="11"/>
        <v>29519.010000000024</v>
      </c>
      <c r="G213" s="1"/>
      <c r="H213" s="39"/>
      <c r="I213" s="38"/>
      <c r="J213" s="38"/>
    </row>
    <row r="214" spans="2:10" ht="15.75" hidden="1" thickBot="1" x14ac:dyDescent="0.3">
      <c r="B214" s="52"/>
      <c r="C214" s="51"/>
      <c r="D214" s="36"/>
      <c r="E214" s="36">
        <f t="shared" si="10"/>
        <v>66930.259999999995</v>
      </c>
      <c r="F214" s="33">
        <f t="shared" si="11"/>
        <v>29519.010000000024</v>
      </c>
      <c r="G214" s="1"/>
      <c r="H214" s="39"/>
      <c r="I214" s="38"/>
      <c r="J214" s="38"/>
    </row>
    <row r="215" spans="2:10" ht="15.75" hidden="1" thickBot="1" x14ac:dyDescent="0.3">
      <c r="B215" s="52"/>
      <c r="C215" s="51"/>
      <c r="D215" s="36"/>
      <c r="E215" s="36">
        <f t="shared" si="10"/>
        <v>66930.259999999995</v>
      </c>
      <c r="F215" s="33">
        <f t="shared" si="11"/>
        <v>29519.010000000024</v>
      </c>
      <c r="G215" s="1"/>
      <c r="H215" s="39"/>
      <c r="I215" s="38"/>
      <c r="J215" s="38"/>
    </row>
    <row r="216" spans="2:10" ht="15.75" hidden="1" thickBot="1" x14ac:dyDescent="0.3">
      <c r="B216" s="52"/>
      <c r="C216" s="51"/>
      <c r="D216" s="36"/>
      <c r="E216" s="36">
        <f t="shared" si="10"/>
        <v>66930.259999999995</v>
      </c>
      <c r="F216" s="33">
        <f t="shared" si="11"/>
        <v>29519.010000000024</v>
      </c>
      <c r="G216" s="1"/>
      <c r="H216" s="39"/>
      <c r="I216" s="38"/>
      <c r="J216" s="38"/>
    </row>
    <row r="217" spans="2:10" ht="15.75" hidden="1" thickBot="1" x14ac:dyDescent="0.3">
      <c r="B217" s="52"/>
      <c r="C217" s="51"/>
      <c r="D217" s="36"/>
      <c r="E217" s="36">
        <f t="shared" si="10"/>
        <v>66930.259999999995</v>
      </c>
      <c r="F217" s="33">
        <f t="shared" si="11"/>
        <v>29519.010000000024</v>
      </c>
      <c r="G217" s="1"/>
      <c r="H217" s="39"/>
      <c r="I217" s="38"/>
      <c r="J217" s="38"/>
    </row>
    <row r="218" spans="2:10" ht="15.75" hidden="1" thickBot="1" x14ac:dyDescent="0.3">
      <c r="B218" s="52"/>
      <c r="C218" s="51"/>
      <c r="D218" s="36"/>
      <c r="E218" s="36">
        <f t="shared" si="10"/>
        <v>66930.259999999995</v>
      </c>
      <c r="F218" s="33">
        <f t="shared" si="11"/>
        <v>29519.010000000024</v>
      </c>
      <c r="G218" s="1"/>
      <c r="H218" s="39"/>
      <c r="I218" s="38"/>
      <c r="J218" s="38"/>
    </row>
    <row r="219" spans="2:10" ht="15.75" hidden="1" thickBot="1" x14ac:dyDescent="0.3">
      <c r="B219" s="52"/>
      <c r="C219" s="51"/>
      <c r="D219" s="36"/>
      <c r="E219" s="36">
        <f t="shared" si="10"/>
        <v>66930.259999999995</v>
      </c>
      <c r="F219" s="33">
        <f t="shared" si="11"/>
        <v>29519.010000000024</v>
      </c>
      <c r="G219" s="1"/>
      <c r="H219" s="39"/>
      <c r="I219" s="38"/>
      <c r="J219" s="38"/>
    </row>
    <row r="220" spans="2:10" ht="15.75" hidden="1" thickBot="1" x14ac:dyDescent="0.3">
      <c r="B220" s="52"/>
      <c r="C220" s="51"/>
      <c r="D220" s="36"/>
      <c r="E220" s="36">
        <f t="shared" si="10"/>
        <v>66930.259999999995</v>
      </c>
      <c r="F220" s="33">
        <f t="shared" si="11"/>
        <v>29519.010000000024</v>
      </c>
      <c r="G220" s="1"/>
      <c r="H220" s="39"/>
      <c r="I220" s="38"/>
      <c r="J220" s="38"/>
    </row>
    <row r="221" spans="2:10" ht="15.75" hidden="1" thickBot="1" x14ac:dyDescent="0.3">
      <c r="B221" s="52"/>
      <c r="C221" s="51"/>
      <c r="D221" s="36"/>
      <c r="E221" s="36">
        <f t="shared" si="10"/>
        <v>66930.259999999995</v>
      </c>
      <c r="F221" s="33">
        <f t="shared" si="11"/>
        <v>29519.010000000024</v>
      </c>
      <c r="G221" s="1"/>
      <c r="H221" s="39"/>
      <c r="I221" s="38"/>
      <c r="J221" s="38"/>
    </row>
    <row r="222" spans="2:10" ht="15.75" hidden="1" thickBot="1" x14ac:dyDescent="0.3">
      <c r="B222" s="52"/>
      <c r="C222" s="51"/>
      <c r="D222" s="36"/>
      <c r="E222" s="36">
        <f t="shared" si="10"/>
        <v>66930.259999999995</v>
      </c>
      <c r="F222" s="33">
        <f t="shared" si="11"/>
        <v>29519.010000000024</v>
      </c>
      <c r="G222" s="1"/>
      <c r="H222" s="39"/>
      <c r="I222" s="38"/>
      <c r="J222" s="38"/>
    </row>
    <row r="223" spans="2:10" ht="15.75" hidden="1" thickBot="1" x14ac:dyDescent="0.3">
      <c r="B223" s="52"/>
      <c r="C223" s="51"/>
      <c r="D223" s="36"/>
      <c r="E223" s="36">
        <f t="shared" si="10"/>
        <v>66930.259999999995</v>
      </c>
      <c r="F223" s="33">
        <f t="shared" si="11"/>
        <v>29519.010000000024</v>
      </c>
      <c r="G223" s="1"/>
      <c r="H223" s="39"/>
      <c r="I223" s="38"/>
      <c r="J223" s="38"/>
    </row>
    <row r="224" spans="2:10" ht="15.75" hidden="1" thickBot="1" x14ac:dyDescent="0.3">
      <c r="B224" s="52"/>
      <c r="C224" s="51"/>
      <c r="D224" s="36"/>
      <c r="E224" s="36">
        <f t="shared" si="10"/>
        <v>66930.259999999995</v>
      </c>
      <c r="F224" s="33">
        <f t="shared" si="11"/>
        <v>29519.010000000024</v>
      </c>
      <c r="G224" s="1"/>
      <c r="H224" s="39"/>
      <c r="I224" s="38"/>
      <c r="J224" s="38"/>
    </row>
    <row r="225" spans="2:10" ht="15.75" hidden="1" thickBot="1" x14ac:dyDescent="0.3">
      <c r="B225" s="52"/>
      <c r="C225" s="51"/>
      <c r="D225" s="36"/>
      <c r="E225" s="36">
        <f t="shared" si="10"/>
        <v>66930.259999999995</v>
      </c>
      <c r="F225" s="33">
        <f t="shared" si="11"/>
        <v>29519.010000000024</v>
      </c>
      <c r="G225" s="1"/>
      <c r="H225" s="39"/>
      <c r="I225" s="38"/>
      <c r="J225" s="38"/>
    </row>
    <row r="226" spans="2:10" ht="15.75" hidden="1" thickBot="1" x14ac:dyDescent="0.3">
      <c r="B226" s="52"/>
      <c r="C226" s="51"/>
      <c r="D226" s="36"/>
      <c r="E226" s="36">
        <f t="shared" si="10"/>
        <v>66930.259999999995</v>
      </c>
      <c r="F226" s="33">
        <f t="shared" si="11"/>
        <v>29519.010000000024</v>
      </c>
      <c r="G226" s="1"/>
      <c r="H226" s="39"/>
      <c r="I226" s="38"/>
      <c r="J226" s="38"/>
    </row>
    <row r="227" spans="2:10" ht="15.75" hidden="1" thickBot="1" x14ac:dyDescent="0.3">
      <c r="B227" s="52"/>
      <c r="C227" s="51"/>
      <c r="D227" s="36"/>
      <c r="E227" s="36">
        <f t="shared" si="10"/>
        <v>66930.259999999995</v>
      </c>
      <c r="F227" s="33">
        <f t="shared" si="11"/>
        <v>29519.010000000024</v>
      </c>
      <c r="G227" s="1"/>
      <c r="H227" s="39"/>
      <c r="I227" s="38"/>
      <c r="J227" s="38"/>
    </row>
    <row r="228" spans="2:10" ht="15.75" hidden="1" thickBot="1" x14ac:dyDescent="0.3">
      <c r="B228" s="52"/>
      <c r="C228" s="51"/>
      <c r="D228" s="36"/>
      <c r="E228" s="36">
        <f t="shared" si="10"/>
        <v>66930.259999999995</v>
      </c>
      <c r="F228" s="33">
        <f t="shared" si="11"/>
        <v>29519.010000000024</v>
      </c>
      <c r="G228" s="1"/>
      <c r="H228" s="39"/>
      <c r="I228" s="38"/>
      <c r="J228" s="38"/>
    </row>
    <row r="229" spans="2:10" ht="15.75" hidden="1" thickBot="1" x14ac:dyDescent="0.3">
      <c r="B229" s="52"/>
      <c r="C229" s="51"/>
      <c r="D229" s="36"/>
      <c r="E229" s="36">
        <f t="shared" si="10"/>
        <v>66930.259999999995</v>
      </c>
      <c r="F229" s="33">
        <f t="shared" si="11"/>
        <v>29519.010000000024</v>
      </c>
      <c r="G229" s="1"/>
      <c r="H229" s="39"/>
      <c r="I229" s="38"/>
      <c r="J229" s="38"/>
    </row>
    <row r="230" spans="2:10" ht="15.75" hidden="1" thickBot="1" x14ac:dyDescent="0.3">
      <c r="B230" s="52"/>
      <c r="C230" s="51"/>
      <c r="D230" s="36"/>
      <c r="E230" s="36">
        <f t="shared" si="10"/>
        <v>66930.259999999995</v>
      </c>
      <c r="F230" s="33">
        <f t="shared" si="11"/>
        <v>29519.010000000024</v>
      </c>
      <c r="G230" s="1"/>
      <c r="H230" s="39"/>
      <c r="I230" s="38"/>
      <c r="J230" s="38"/>
    </row>
    <row r="231" spans="2:10" ht="15.75" hidden="1" thickBot="1" x14ac:dyDescent="0.3">
      <c r="B231" s="52"/>
      <c r="C231" s="51"/>
      <c r="D231" s="36"/>
      <c r="E231" s="36">
        <f t="shared" ref="E231:E278" si="12">E230+D231</f>
        <v>66930.259999999995</v>
      </c>
      <c r="F231" s="33">
        <f t="shared" si="11"/>
        <v>29519.010000000024</v>
      </c>
      <c r="G231" s="1"/>
      <c r="H231" s="39"/>
      <c r="I231" s="38"/>
      <c r="J231" s="38"/>
    </row>
    <row r="232" spans="2:10" ht="15.75" hidden="1" thickBot="1" x14ac:dyDescent="0.3">
      <c r="B232" s="52"/>
      <c r="C232" s="51"/>
      <c r="D232" s="36"/>
      <c r="E232" s="36">
        <f t="shared" si="12"/>
        <v>66930.259999999995</v>
      </c>
      <c r="F232" s="33">
        <f t="shared" si="11"/>
        <v>29519.010000000024</v>
      </c>
      <c r="G232" s="1"/>
      <c r="H232" s="39"/>
      <c r="I232" s="38"/>
      <c r="J232" s="38"/>
    </row>
    <row r="233" spans="2:10" ht="15.75" hidden="1" thickBot="1" x14ac:dyDescent="0.3">
      <c r="B233" s="52"/>
      <c r="C233" s="51"/>
      <c r="D233" s="36"/>
      <c r="E233" s="36">
        <f t="shared" si="12"/>
        <v>66930.259999999995</v>
      </c>
      <c r="F233" s="33">
        <f t="shared" si="11"/>
        <v>29519.010000000024</v>
      </c>
      <c r="G233" s="1"/>
      <c r="H233" s="39"/>
      <c r="I233" s="38"/>
      <c r="J233" s="38"/>
    </row>
    <row r="234" spans="2:10" ht="15.75" hidden="1" thickBot="1" x14ac:dyDescent="0.3">
      <c r="B234" s="52"/>
      <c r="C234" s="51"/>
      <c r="D234" s="36"/>
      <c r="E234" s="36">
        <f t="shared" si="12"/>
        <v>66930.259999999995</v>
      </c>
      <c r="F234" s="33">
        <f t="shared" si="11"/>
        <v>29519.010000000024</v>
      </c>
      <c r="G234" s="1"/>
      <c r="H234" s="39"/>
      <c r="I234" s="38"/>
      <c r="J234" s="38"/>
    </row>
    <row r="235" spans="2:10" ht="15.75" hidden="1" thickBot="1" x14ac:dyDescent="0.3">
      <c r="B235" s="52"/>
      <c r="C235" s="51"/>
      <c r="D235" s="36"/>
      <c r="E235" s="36">
        <f t="shared" si="12"/>
        <v>66930.259999999995</v>
      </c>
      <c r="F235" s="33">
        <f t="shared" si="11"/>
        <v>29519.010000000024</v>
      </c>
      <c r="G235" s="1"/>
      <c r="H235" s="39"/>
      <c r="I235" s="38"/>
      <c r="J235" s="38"/>
    </row>
    <row r="236" spans="2:10" ht="15.75" hidden="1" thickBot="1" x14ac:dyDescent="0.3">
      <c r="B236" s="52"/>
      <c r="C236" s="51"/>
      <c r="D236" s="36"/>
      <c r="E236" s="36">
        <f t="shared" si="12"/>
        <v>66930.259999999995</v>
      </c>
      <c r="F236" s="33">
        <f t="shared" si="11"/>
        <v>29519.010000000024</v>
      </c>
      <c r="G236" s="1"/>
      <c r="H236" s="39"/>
      <c r="I236" s="38"/>
      <c r="J236" s="38"/>
    </row>
    <row r="237" spans="2:10" ht="15.75" hidden="1" thickBot="1" x14ac:dyDescent="0.3">
      <c r="B237" s="52"/>
      <c r="C237" s="51"/>
      <c r="D237" s="36"/>
      <c r="E237" s="36">
        <f t="shared" si="12"/>
        <v>66930.259999999995</v>
      </c>
      <c r="F237" s="33">
        <f t="shared" si="11"/>
        <v>29519.010000000024</v>
      </c>
      <c r="G237" s="1"/>
      <c r="H237" s="39"/>
      <c r="I237" s="38"/>
      <c r="J237" s="38"/>
    </row>
    <row r="238" spans="2:10" ht="15.75" hidden="1" thickBot="1" x14ac:dyDescent="0.3">
      <c r="B238" s="52"/>
      <c r="C238" s="51"/>
      <c r="D238" s="36"/>
      <c r="E238" s="36">
        <f t="shared" si="12"/>
        <v>66930.259999999995</v>
      </c>
      <c r="F238" s="33">
        <f t="shared" si="11"/>
        <v>29519.010000000024</v>
      </c>
      <c r="G238" s="1"/>
      <c r="H238" s="39"/>
      <c r="I238" s="38"/>
      <c r="J238" s="38"/>
    </row>
    <row r="239" spans="2:10" ht="15.75" hidden="1" thickBot="1" x14ac:dyDescent="0.3">
      <c r="B239" s="52"/>
      <c r="C239" s="51"/>
      <c r="D239" s="36"/>
      <c r="E239" s="36">
        <f t="shared" si="12"/>
        <v>66930.259999999995</v>
      </c>
      <c r="F239" s="33">
        <f t="shared" si="11"/>
        <v>29519.010000000024</v>
      </c>
      <c r="G239" s="1"/>
      <c r="H239" s="39"/>
      <c r="I239" s="38"/>
      <c r="J239" s="38"/>
    </row>
    <row r="240" spans="2:10" ht="15.75" hidden="1" thickBot="1" x14ac:dyDescent="0.3">
      <c r="B240" s="52"/>
      <c r="C240" s="51"/>
      <c r="D240" s="36"/>
      <c r="E240" s="36">
        <f t="shared" si="12"/>
        <v>66930.259999999995</v>
      </c>
      <c r="F240" s="33">
        <f t="shared" si="11"/>
        <v>29519.010000000024</v>
      </c>
      <c r="G240" s="1"/>
      <c r="H240" s="39"/>
      <c r="I240" s="38"/>
      <c r="J240" s="38"/>
    </row>
    <row r="241" spans="2:10" ht="15.75" hidden="1" thickBot="1" x14ac:dyDescent="0.3">
      <c r="B241" s="52"/>
      <c r="C241" s="51"/>
      <c r="D241" s="36"/>
      <c r="E241" s="36">
        <f t="shared" si="12"/>
        <v>66930.259999999995</v>
      </c>
      <c r="F241" s="33">
        <f t="shared" si="11"/>
        <v>29519.010000000024</v>
      </c>
      <c r="G241" s="1"/>
      <c r="H241" s="39"/>
      <c r="I241" s="38"/>
      <c r="J241" s="38"/>
    </row>
    <row r="242" spans="2:10" ht="15.75" hidden="1" thickBot="1" x14ac:dyDescent="0.3">
      <c r="B242" s="52"/>
      <c r="C242" s="51"/>
      <c r="D242" s="36"/>
      <c r="E242" s="36">
        <f t="shared" si="12"/>
        <v>66930.259999999995</v>
      </c>
      <c r="F242" s="33">
        <f t="shared" si="11"/>
        <v>29519.010000000024</v>
      </c>
      <c r="G242" s="1"/>
      <c r="H242" s="39"/>
      <c r="I242" s="38"/>
      <c r="J242" s="38"/>
    </row>
    <row r="243" spans="2:10" ht="15.75" hidden="1" thickBot="1" x14ac:dyDescent="0.3">
      <c r="B243" s="52"/>
      <c r="C243" s="51"/>
      <c r="D243" s="36"/>
      <c r="E243" s="36">
        <f t="shared" si="12"/>
        <v>66930.259999999995</v>
      </c>
      <c r="F243" s="33">
        <f t="shared" si="11"/>
        <v>29519.010000000024</v>
      </c>
      <c r="G243" s="1"/>
      <c r="H243" s="39"/>
      <c r="I243" s="38"/>
      <c r="J243" s="38"/>
    </row>
    <row r="244" spans="2:10" ht="15.75" hidden="1" thickBot="1" x14ac:dyDescent="0.3">
      <c r="B244" s="52"/>
      <c r="C244" s="51"/>
      <c r="D244" s="36"/>
      <c r="E244" s="36">
        <f t="shared" si="12"/>
        <v>66930.259999999995</v>
      </c>
      <c r="F244" s="33">
        <f t="shared" si="11"/>
        <v>29519.010000000024</v>
      </c>
      <c r="G244" s="1"/>
      <c r="H244" s="39"/>
      <c r="I244" s="38"/>
      <c r="J244" s="38"/>
    </row>
    <row r="245" spans="2:10" ht="15.75" hidden="1" thickBot="1" x14ac:dyDescent="0.3">
      <c r="B245" s="52"/>
      <c r="C245" s="51"/>
      <c r="D245" s="36"/>
      <c r="E245" s="36">
        <f t="shared" si="12"/>
        <v>66930.259999999995</v>
      </c>
      <c r="F245" s="33">
        <f t="shared" si="11"/>
        <v>29519.010000000024</v>
      </c>
      <c r="G245" s="1"/>
      <c r="H245" s="39"/>
      <c r="I245" s="38"/>
      <c r="J245" s="38"/>
    </row>
    <row r="246" spans="2:10" ht="15.75" hidden="1" thickBot="1" x14ac:dyDescent="0.3">
      <c r="B246" s="52"/>
      <c r="C246" s="51"/>
      <c r="D246" s="36"/>
      <c r="E246" s="36">
        <f t="shared" si="12"/>
        <v>66930.259999999995</v>
      </c>
      <c r="F246" s="33">
        <f t="shared" si="11"/>
        <v>29519.010000000024</v>
      </c>
      <c r="G246" s="1"/>
      <c r="H246" s="39"/>
      <c r="I246" s="38"/>
      <c r="J246" s="38"/>
    </row>
    <row r="247" spans="2:10" ht="15.75" hidden="1" thickBot="1" x14ac:dyDescent="0.3">
      <c r="B247" s="52"/>
      <c r="C247" s="51"/>
      <c r="D247" s="36"/>
      <c r="E247" s="36">
        <f t="shared" si="12"/>
        <v>66930.259999999995</v>
      </c>
      <c r="F247" s="33">
        <f t="shared" si="11"/>
        <v>29519.010000000024</v>
      </c>
      <c r="G247" s="1"/>
      <c r="H247" s="39"/>
      <c r="I247" s="38"/>
      <c r="J247" s="38"/>
    </row>
    <row r="248" spans="2:10" ht="15.75" hidden="1" thickBot="1" x14ac:dyDescent="0.3">
      <c r="B248" s="52"/>
      <c r="C248" s="51"/>
      <c r="D248" s="36"/>
      <c r="E248" s="36">
        <f t="shared" si="12"/>
        <v>66930.259999999995</v>
      </c>
      <c r="F248" s="33">
        <f t="shared" si="11"/>
        <v>29519.010000000024</v>
      </c>
      <c r="G248" s="1"/>
      <c r="H248" s="39"/>
      <c r="I248" s="38"/>
      <c r="J248" s="38"/>
    </row>
    <row r="249" spans="2:10" ht="15.75" hidden="1" thickBot="1" x14ac:dyDescent="0.3">
      <c r="B249" s="52"/>
      <c r="C249" s="51"/>
      <c r="D249" s="36"/>
      <c r="E249" s="36">
        <f t="shared" si="12"/>
        <v>66930.259999999995</v>
      </c>
      <c r="F249" s="33">
        <f t="shared" si="11"/>
        <v>29519.010000000024</v>
      </c>
      <c r="G249" s="1"/>
      <c r="H249" s="39"/>
      <c r="I249" s="38"/>
      <c r="J249" s="38"/>
    </row>
    <row r="250" spans="2:10" ht="15.75" hidden="1" thickBot="1" x14ac:dyDescent="0.3">
      <c r="B250" s="52"/>
      <c r="C250" s="51"/>
      <c r="D250" s="36"/>
      <c r="E250" s="36">
        <f t="shared" si="12"/>
        <v>66930.259999999995</v>
      </c>
      <c r="F250" s="33">
        <f t="shared" si="11"/>
        <v>29519.010000000024</v>
      </c>
      <c r="G250" s="1"/>
      <c r="H250" s="39"/>
      <c r="I250" s="38"/>
      <c r="J250" s="38"/>
    </row>
    <row r="251" spans="2:10" ht="15.75" hidden="1" thickBot="1" x14ac:dyDescent="0.3">
      <c r="B251" s="52"/>
      <c r="C251" s="51"/>
      <c r="D251" s="36"/>
      <c r="E251" s="36">
        <f t="shared" si="12"/>
        <v>66930.259999999995</v>
      </c>
      <c r="F251" s="33">
        <f t="shared" si="11"/>
        <v>29519.010000000024</v>
      </c>
      <c r="G251" s="1"/>
      <c r="H251" s="39"/>
      <c r="I251" s="38"/>
      <c r="J251" s="38"/>
    </row>
    <row r="252" spans="2:10" ht="15.75" hidden="1" thickBot="1" x14ac:dyDescent="0.3">
      <c r="B252" s="52"/>
      <c r="C252" s="51"/>
      <c r="D252" s="36"/>
      <c r="E252" s="36">
        <f t="shared" si="12"/>
        <v>66930.259999999995</v>
      </c>
      <c r="F252" s="33">
        <f t="shared" si="11"/>
        <v>29519.010000000024</v>
      </c>
      <c r="G252" s="1"/>
      <c r="H252" s="39"/>
      <c r="I252" s="38"/>
      <c r="J252" s="38"/>
    </row>
    <row r="253" spans="2:10" ht="15.75" hidden="1" thickBot="1" x14ac:dyDescent="0.3">
      <c r="B253" s="52"/>
      <c r="C253" s="51"/>
      <c r="D253" s="36"/>
      <c r="E253" s="36">
        <f t="shared" si="12"/>
        <v>66930.259999999995</v>
      </c>
      <c r="F253" s="33">
        <f t="shared" si="11"/>
        <v>29519.010000000024</v>
      </c>
      <c r="G253" s="1"/>
      <c r="H253" s="39"/>
      <c r="I253" s="38"/>
      <c r="J253" s="38"/>
    </row>
    <row r="254" spans="2:10" ht="15.75" hidden="1" thickBot="1" x14ac:dyDescent="0.3">
      <c r="B254" s="52"/>
      <c r="C254" s="51"/>
      <c r="D254" s="36"/>
      <c r="E254" s="36">
        <f t="shared" si="12"/>
        <v>66930.259999999995</v>
      </c>
      <c r="F254" s="33">
        <f t="shared" si="11"/>
        <v>29519.010000000024</v>
      </c>
      <c r="G254" s="1"/>
      <c r="H254" s="39"/>
      <c r="I254" s="38"/>
      <c r="J254" s="38"/>
    </row>
    <row r="255" spans="2:10" ht="15.75" hidden="1" thickBot="1" x14ac:dyDescent="0.3">
      <c r="B255" s="52"/>
      <c r="C255" s="51"/>
      <c r="D255" s="36"/>
      <c r="E255" s="36">
        <f t="shared" si="12"/>
        <v>66930.259999999995</v>
      </c>
      <c r="F255" s="33">
        <f t="shared" si="11"/>
        <v>29519.010000000024</v>
      </c>
      <c r="G255" s="1"/>
      <c r="H255" s="39"/>
      <c r="I255" s="38"/>
      <c r="J255" s="38"/>
    </row>
    <row r="256" spans="2:10" ht="15.75" hidden="1" thickBot="1" x14ac:dyDescent="0.3">
      <c r="B256" s="52"/>
      <c r="C256" s="51"/>
      <c r="D256" s="36"/>
      <c r="E256" s="36">
        <f t="shared" si="12"/>
        <v>66930.259999999995</v>
      </c>
      <c r="F256" s="33">
        <f t="shared" si="11"/>
        <v>29519.010000000024</v>
      </c>
      <c r="G256" s="1"/>
      <c r="H256" s="39"/>
      <c r="I256" s="38"/>
      <c r="J256" s="38"/>
    </row>
    <row r="257" spans="2:10" ht="15.75" hidden="1" thickBot="1" x14ac:dyDescent="0.3">
      <c r="B257" s="52"/>
      <c r="C257" s="51"/>
      <c r="D257" s="36"/>
      <c r="E257" s="36">
        <f t="shared" si="12"/>
        <v>66930.259999999995</v>
      </c>
      <c r="F257" s="33">
        <f t="shared" si="11"/>
        <v>29519.010000000024</v>
      </c>
      <c r="G257" s="1"/>
      <c r="H257" s="39"/>
      <c r="I257" s="38"/>
      <c r="J257" s="38"/>
    </row>
    <row r="258" spans="2:10" ht="15.75" hidden="1" thickBot="1" x14ac:dyDescent="0.3">
      <c r="B258" s="52"/>
      <c r="C258" s="51"/>
      <c r="D258" s="36"/>
      <c r="E258" s="36">
        <f t="shared" si="12"/>
        <v>66930.259999999995</v>
      </c>
      <c r="F258" s="33">
        <f t="shared" si="11"/>
        <v>29519.010000000024</v>
      </c>
      <c r="G258" s="1"/>
      <c r="H258" s="39"/>
      <c r="I258" s="38"/>
      <c r="J258" s="38"/>
    </row>
    <row r="259" spans="2:10" ht="15.75" hidden="1" thickBot="1" x14ac:dyDescent="0.3">
      <c r="B259" s="52"/>
      <c r="C259" s="51"/>
      <c r="D259" s="36"/>
      <c r="E259" s="36">
        <f t="shared" si="12"/>
        <v>66930.259999999995</v>
      </c>
      <c r="F259" s="33">
        <f t="shared" si="11"/>
        <v>29519.010000000024</v>
      </c>
      <c r="G259" s="1"/>
      <c r="H259" s="39"/>
      <c r="I259" s="38"/>
      <c r="J259" s="38"/>
    </row>
    <row r="260" spans="2:10" ht="15.75" hidden="1" thickBot="1" x14ac:dyDescent="0.3">
      <c r="B260" s="52"/>
      <c r="C260" s="51"/>
      <c r="D260" s="36"/>
      <c r="E260" s="36">
        <f t="shared" si="12"/>
        <v>66930.259999999995</v>
      </c>
      <c r="F260" s="33">
        <f t="shared" si="11"/>
        <v>29519.010000000024</v>
      </c>
      <c r="G260" s="1"/>
      <c r="H260" s="39"/>
      <c r="I260" s="38"/>
      <c r="J260" s="38"/>
    </row>
    <row r="261" spans="2:10" ht="15.75" hidden="1" thickBot="1" x14ac:dyDescent="0.3">
      <c r="B261" s="52"/>
      <c r="C261" s="51"/>
      <c r="D261" s="36"/>
      <c r="E261" s="36">
        <f t="shared" si="12"/>
        <v>66930.259999999995</v>
      </c>
      <c r="F261" s="33">
        <f t="shared" si="11"/>
        <v>29519.010000000024</v>
      </c>
      <c r="G261" s="1"/>
      <c r="H261" s="39"/>
      <c r="I261" s="38"/>
      <c r="J261" s="38"/>
    </row>
    <row r="262" spans="2:10" ht="15.75" hidden="1" thickBot="1" x14ac:dyDescent="0.3">
      <c r="B262" s="52"/>
      <c r="C262" s="51"/>
      <c r="D262" s="36"/>
      <c r="E262" s="36">
        <f t="shared" si="12"/>
        <v>66930.259999999995</v>
      </c>
      <c r="F262" s="33">
        <f t="shared" si="11"/>
        <v>29519.010000000024</v>
      </c>
      <c r="G262" s="1"/>
      <c r="H262" s="39"/>
      <c r="I262" s="38"/>
      <c r="J262" s="38"/>
    </row>
    <row r="263" spans="2:10" ht="15.75" hidden="1" thickBot="1" x14ac:dyDescent="0.3">
      <c r="B263" s="52"/>
      <c r="C263" s="51"/>
      <c r="D263" s="36"/>
      <c r="E263" s="36">
        <f t="shared" si="12"/>
        <v>66930.259999999995</v>
      </c>
      <c r="F263" s="33">
        <f t="shared" si="11"/>
        <v>29519.010000000024</v>
      </c>
      <c r="G263" s="1"/>
      <c r="H263" s="39"/>
      <c r="I263" s="38"/>
      <c r="J263" s="38"/>
    </row>
    <row r="264" spans="2:10" ht="15.75" hidden="1" thickBot="1" x14ac:dyDescent="0.3">
      <c r="B264" s="52"/>
      <c r="C264" s="51"/>
      <c r="D264" s="36"/>
      <c r="E264" s="36">
        <f t="shared" si="12"/>
        <v>66930.259999999995</v>
      </c>
      <c r="F264" s="33">
        <f t="shared" ref="F264:F278" si="13">F263-D264</f>
        <v>29519.010000000024</v>
      </c>
      <c r="G264" s="1"/>
      <c r="H264" s="39"/>
      <c r="I264" s="38"/>
      <c r="J264" s="38"/>
    </row>
    <row r="265" spans="2:10" ht="15.75" hidden="1" thickBot="1" x14ac:dyDescent="0.3">
      <c r="B265" s="52"/>
      <c r="C265" s="51"/>
      <c r="D265" s="36"/>
      <c r="E265" s="36">
        <f t="shared" si="12"/>
        <v>66930.259999999995</v>
      </c>
      <c r="F265" s="33">
        <f t="shared" si="13"/>
        <v>29519.010000000024</v>
      </c>
      <c r="G265" s="1"/>
      <c r="H265" s="39"/>
      <c r="I265" s="38"/>
      <c r="J265" s="38"/>
    </row>
    <row r="266" spans="2:10" ht="15.75" hidden="1" thickBot="1" x14ac:dyDescent="0.3">
      <c r="B266" s="52"/>
      <c r="C266" s="51"/>
      <c r="D266" s="36"/>
      <c r="E266" s="36">
        <f t="shared" si="12"/>
        <v>66930.259999999995</v>
      </c>
      <c r="F266" s="33">
        <f t="shared" si="13"/>
        <v>29519.010000000024</v>
      </c>
      <c r="G266" s="1"/>
      <c r="H266" s="39"/>
      <c r="I266" s="38"/>
      <c r="J266" s="38"/>
    </row>
    <row r="267" spans="2:10" ht="15.75" hidden="1" thickBot="1" x14ac:dyDescent="0.3">
      <c r="B267" s="52"/>
      <c r="C267" s="51"/>
      <c r="D267" s="36"/>
      <c r="E267" s="36">
        <f t="shared" si="12"/>
        <v>66930.259999999995</v>
      </c>
      <c r="F267" s="33">
        <f t="shared" si="13"/>
        <v>29519.010000000024</v>
      </c>
      <c r="G267" s="1"/>
      <c r="H267" s="39"/>
      <c r="I267" s="38"/>
      <c r="J267" s="38"/>
    </row>
    <row r="268" spans="2:10" ht="15.75" hidden="1" thickBot="1" x14ac:dyDescent="0.3">
      <c r="B268" s="52"/>
      <c r="C268" s="51"/>
      <c r="D268" s="36"/>
      <c r="E268" s="36">
        <f t="shared" si="12"/>
        <v>66930.259999999995</v>
      </c>
      <c r="F268" s="33">
        <f t="shared" si="13"/>
        <v>29519.010000000024</v>
      </c>
      <c r="G268" s="1"/>
      <c r="H268" s="39"/>
      <c r="I268" s="38"/>
      <c r="J268" s="38"/>
    </row>
    <row r="269" spans="2:10" ht="15.75" hidden="1" thickBot="1" x14ac:dyDescent="0.3">
      <c r="B269" s="52"/>
      <c r="C269" s="51"/>
      <c r="D269" s="36"/>
      <c r="E269" s="36">
        <f t="shared" si="12"/>
        <v>66930.259999999995</v>
      </c>
      <c r="F269" s="33">
        <f t="shared" si="13"/>
        <v>29519.010000000024</v>
      </c>
      <c r="G269" s="1"/>
      <c r="H269" s="39"/>
      <c r="I269" s="38"/>
      <c r="J269" s="38"/>
    </row>
    <row r="270" spans="2:10" ht="15.75" hidden="1" thickBot="1" x14ac:dyDescent="0.3">
      <c r="B270" s="52"/>
      <c r="C270" s="51"/>
      <c r="D270" s="36"/>
      <c r="E270" s="36">
        <f t="shared" si="12"/>
        <v>66930.259999999995</v>
      </c>
      <c r="F270" s="33">
        <f t="shared" si="13"/>
        <v>29519.010000000024</v>
      </c>
      <c r="G270" s="1"/>
      <c r="H270" s="39"/>
      <c r="I270" s="38"/>
      <c r="J270" s="38"/>
    </row>
    <row r="271" spans="2:10" ht="15.75" hidden="1" thickBot="1" x14ac:dyDescent="0.3">
      <c r="B271" s="52"/>
      <c r="C271" s="51"/>
      <c r="D271" s="36"/>
      <c r="E271" s="36">
        <f t="shared" si="12"/>
        <v>66930.259999999995</v>
      </c>
      <c r="F271" s="33">
        <f t="shared" si="13"/>
        <v>29519.010000000024</v>
      </c>
      <c r="G271" s="1"/>
      <c r="H271" s="39"/>
      <c r="I271" s="38"/>
      <c r="J271" s="38"/>
    </row>
    <row r="272" spans="2:10" ht="15.75" hidden="1" thickBot="1" x14ac:dyDescent="0.3">
      <c r="B272" s="52"/>
      <c r="C272" s="51"/>
      <c r="D272" s="36"/>
      <c r="E272" s="36">
        <f t="shared" si="12"/>
        <v>66930.259999999995</v>
      </c>
      <c r="F272" s="33">
        <f t="shared" si="13"/>
        <v>29519.010000000024</v>
      </c>
      <c r="G272" s="1"/>
      <c r="H272" s="39"/>
      <c r="I272" s="38"/>
      <c r="J272" s="38"/>
    </row>
    <row r="273" spans="2:10" ht="15.75" hidden="1" thickBot="1" x14ac:dyDescent="0.3">
      <c r="B273" s="52"/>
      <c r="C273" s="51"/>
      <c r="D273" s="36"/>
      <c r="E273" s="36">
        <f t="shared" si="12"/>
        <v>66930.259999999995</v>
      </c>
      <c r="F273" s="33">
        <f t="shared" si="13"/>
        <v>29519.010000000024</v>
      </c>
      <c r="G273" s="1"/>
      <c r="H273" s="39"/>
      <c r="I273" s="38"/>
      <c r="J273" s="38"/>
    </row>
    <row r="274" spans="2:10" ht="15.75" hidden="1" thickBot="1" x14ac:dyDescent="0.3">
      <c r="B274" s="52"/>
      <c r="C274" s="51"/>
      <c r="D274" s="36"/>
      <c r="E274" s="36">
        <f t="shared" si="12"/>
        <v>66930.259999999995</v>
      </c>
      <c r="F274" s="33">
        <f t="shared" si="13"/>
        <v>29519.010000000024</v>
      </c>
      <c r="G274" s="1"/>
      <c r="H274" s="39"/>
      <c r="I274" s="38"/>
      <c r="J274" s="38"/>
    </row>
    <row r="275" spans="2:10" ht="15" hidden="1" customHeight="1" thickBot="1" x14ac:dyDescent="0.3">
      <c r="B275" s="52"/>
      <c r="C275" s="51"/>
      <c r="D275" s="36"/>
      <c r="E275" s="36">
        <f t="shared" si="12"/>
        <v>66930.259999999995</v>
      </c>
      <c r="F275" s="33">
        <f t="shared" si="13"/>
        <v>29519.010000000024</v>
      </c>
      <c r="G275" s="1"/>
      <c r="H275" s="39"/>
      <c r="I275" s="38"/>
      <c r="J275" s="38"/>
    </row>
    <row r="276" spans="2:10" ht="15.75" hidden="1" thickBot="1" x14ac:dyDescent="0.3">
      <c r="B276" s="52"/>
      <c r="C276" s="51"/>
      <c r="D276" s="36"/>
      <c r="E276" s="36">
        <f t="shared" si="12"/>
        <v>66930.259999999995</v>
      </c>
      <c r="F276" s="33">
        <f t="shared" si="13"/>
        <v>29519.010000000024</v>
      </c>
      <c r="G276" s="1"/>
      <c r="H276" s="39"/>
      <c r="I276" s="38"/>
      <c r="J276" s="38"/>
    </row>
    <row r="277" spans="2:10" ht="15.75" hidden="1" thickBot="1" x14ac:dyDescent="0.3">
      <c r="B277" s="52"/>
      <c r="C277" s="51"/>
      <c r="D277" s="36"/>
      <c r="E277" s="36">
        <f t="shared" si="12"/>
        <v>66930.259999999995</v>
      </c>
      <c r="F277" s="33">
        <f t="shared" si="13"/>
        <v>29519.010000000024</v>
      </c>
      <c r="G277" s="1"/>
      <c r="H277" s="39"/>
      <c r="I277" s="38"/>
      <c r="J277" s="38"/>
    </row>
    <row r="278" spans="2:10" hidden="1" x14ac:dyDescent="0.25">
      <c r="B278" s="59"/>
      <c r="C278" s="51"/>
      <c r="D278" s="36"/>
      <c r="E278" s="36">
        <f t="shared" si="12"/>
        <v>66930.259999999995</v>
      </c>
      <c r="F278" s="33">
        <f t="shared" si="13"/>
        <v>29519.010000000024</v>
      </c>
      <c r="G278" s="1"/>
      <c r="H278" s="39"/>
      <c r="I278" s="38"/>
      <c r="J278" s="38"/>
    </row>
    <row r="279" spans="2:10" x14ac:dyDescent="0.25">
      <c r="B279" s="40"/>
      <c r="C279" s="1"/>
      <c r="D279" s="4" t="s">
        <v>0</v>
      </c>
      <c r="E279" s="36">
        <f>E278</f>
        <v>66930.259999999995</v>
      </c>
      <c r="F279" s="4">
        <f>F278</f>
        <v>29519.010000000024</v>
      </c>
      <c r="G279" s="1"/>
      <c r="H279" s="40"/>
      <c r="I279" s="1"/>
      <c r="J279" s="4"/>
    </row>
    <row r="280" spans="2:10" x14ac:dyDescent="0.25">
      <c r="B280" s="40"/>
      <c r="C280" s="1"/>
      <c r="D280" s="4" t="s">
        <v>2</v>
      </c>
      <c r="E280" s="4"/>
      <c r="F280" s="4"/>
      <c r="G280" s="1"/>
      <c r="H280" s="1"/>
      <c r="I280" s="1"/>
      <c r="J280" s="4"/>
    </row>
    <row r="281" spans="2:10" ht="15.75" thickBot="1" x14ac:dyDescent="0.3">
      <c r="B281" s="40"/>
      <c r="D281" s="15" t="s">
        <v>3</v>
      </c>
      <c r="E281" s="16">
        <v>1332</v>
      </c>
      <c r="F281" s="17"/>
      <c r="G281" s="1"/>
      <c r="H281" s="17"/>
      <c r="I281" s="17"/>
      <c r="J281" s="1"/>
    </row>
    <row r="282" spans="2:10" x14ac:dyDescent="0.25">
      <c r="B282" s="40"/>
      <c r="D282" s="4" t="s">
        <v>4</v>
      </c>
      <c r="E282" s="4">
        <f>E279</f>
        <v>66930.259999999995</v>
      </c>
      <c r="F282" s="19">
        <f>F279-E280-E281</f>
        <v>28187.010000000024</v>
      </c>
      <c r="G282" s="41" t="s">
        <v>12</v>
      </c>
      <c r="H282" s="1"/>
      <c r="I282" s="1"/>
      <c r="J282" s="4"/>
    </row>
    <row r="283" spans="2:10" x14ac:dyDescent="0.25">
      <c r="D283" s="4"/>
      <c r="E283" s="1"/>
      <c r="F283" s="1"/>
      <c r="G283" s="1"/>
      <c r="H283" s="1"/>
      <c r="I283" s="1"/>
      <c r="J283" s="1"/>
    </row>
    <row r="284" spans="2:10" x14ac:dyDescent="0.25">
      <c r="D284" s="4"/>
      <c r="E284" s="1"/>
      <c r="F284" s="1"/>
      <c r="G284" s="1"/>
      <c r="H284" s="1"/>
      <c r="I284" s="1"/>
      <c r="J284" s="4"/>
    </row>
    <row r="285" spans="2:10" x14ac:dyDescent="0.25">
      <c r="D285" s="4"/>
      <c r="E285" s="1"/>
      <c r="F285" s="1"/>
      <c r="G285" s="1"/>
      <c r="H285" s="1"/>
      <c r="I285" s="1"/>
      <c r="J285" s="1"/>
    </row>
    <row r="286" spans="2:10" x14ac:dyDescent="0.25">
      <c r="D286" s="4"/>
      <c r="E286" s="1"/>
      <c r="F286" s="1"/>
      <c r="G286" s="1"/>
      <c r="H286" s="1"/>
      <c r="I286" s="1"/>
      <c r="J286" s="1"/>
    </row>
    <row r="287" spans="2:10" x14ac:dyDescent="0.25">
      <c r="D287" s="4"/>
      <c r="E287" s="1"/>
      <c r="F287" s="1"/>
      <c r="G287" s="1"/>
      <c r="H287" s="1"/>
      <c r="I287" s="1"/>
      <c r="J287" s="1"/>
    </row>
    <row r="288" spans="2:10" x14ac:dyDescent="0.25">
      <c r="D288" s="4"/>
      <c r="E288" s="1"/>
      <c r="F288" s="1"/>
      <c r="G288" s="1"/>
      <c r="H288" s="1"/>
      <c r="I288" s="1"/>
      <c r="J288" s="1"/>
    </row>
    <row r="289" spans="4:10" x14ac:dyDescent="0.25">
      <c r="D289" s="4"/>
      <c r="E289" s="1"/>
      <c r="F289" s="1"/>
      <c r="G289" s="1"/>
      <c r="H289" s="1"/>
      <c r="I289" s="1"/>
      <c r="J289" s="1"/>
    </row>
    <row r="290" spans="4:10" x14ac:dyDescent="0.25">
      <c r="D290" s="4"/>
      <c r="E290" s="1"/>
      <c r="F290" s="1"/>
      <c r="G290" s="1"/>
      <c r="H290" s="1"/>
      <c r="I290" s="1"/>
      <c r="J290" s="1"/>
    </row>
    <row r="291" spans="4:10" x14ac:dyDescent="0.25">
      <c r="D291" s="4"/>
      <c r="E291" s="1"/>
      <c r="F291" s="1"/>
      <c r="G291" s="1"/>
      <c r="H291" s="1"/>
      <c r="I291" s="1"/>
      <c r="J291" s="1"/>
    </row>
    <row r="292" spans="4:10" x14ac:dyDescent="0.25">
      <c r="D292" s="4"/>
      <c r="E292" s="1"/>
      <c r="F292" s="1"/>
      <c r="G292" s="1"/>
      <c r="H292" s="1"/>
      <c r="I292" s="1"/>
      <c r="J292" s="1"/>
    </row>
    <row r="293" spans="4:10" x14ac:dyDescent="0.25">
      <c r="D293" s="4"/>
      <c r="E293" s="1"/>
      <c r="F293" s="1"/>
      <c r="G293" s="1"/>
      <c r="H293" s="1"/>
      <c r="I293" s="1"/>
      <c r="J293" s="1"/>
    </row>
    <row r="294" spans="4:10" x14ac:dyDescent="0.25">
      <c r="D294" s="4"/>
      <c r="E294" s="1"/>
      <c r="F294" s="1"/>
      <c r="G294" s="1"/>
      <c r="H294" s="1"/>
      <c r="I294" s="1"/>
      <c r="J294" s="1"/>
    </row>
    <row r="295" spans="4:10" x14ac:dyDescent="0.25">
      <c r="D295" s="4"/>
      <c r="E295" s="1"/>
      <c r="F295" s="1"/>
      <c r="G295" s="1"/>
      <c r="H295" s="1"/>
      <c r="I295" s="1"/>
      <c r="J295" s="1"/>
    </row>
    <row r="296" spans="4:10" x14ac:dyDescent="0.25">
      <c r="D296" s="4"/>
      <c r="E296" s="1"/>
      <c r="F296" s="1"/>
      <c r="G296" s="1"/>
      <c r="H296" s="1"/>
      <c r="I296" s="1"/>
      <c r="J296" s="1"/>
    </row>
    <row r="297" spans="4:10" x14ac:dyDescent="0.25">
      <c r="D297" s="4"/>
    </row>
    <row r="298" spans="4:10" x14ac:dyDescent="0.25">
      <c r="D298" s="4"/>
    </row>
    <row r="299" spans="4:10" x14ac:dyDescent="0.25">
      <c r="D299" s="4"/>
    </row>
    <row r="300" spans="4:10" x14ac:dyDescent="0.25">
      <c r="D300" s="4"/>
    </row>
    <row r="301" spans="4:10" x14ac:dyDescent="0.25">
      <c r="D301" s="4"/>
    </row>
    <row r="302" spans="4:10" x14ac:dyDescent="0.25">
      <c r="D302" s="4"/>
    </row>
    <row r="303" spans="4:10" x14ac:dyDescent="0.25">
      <c r="D303" s="4"/>
    </row>
    <row r="304" spans="4:10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1"/>
    </row>
    <row r="317" spans="4:4" x14ac:dyDescent="0.25">
      <c r="D317" s="1"/>
    </row>
    <row r="318" spans="4:4" x14ac:dyDescent="0.25">
      <c r="D318" s="1"/>
    </row>
    <row r="319" spans="4:4" x14ac:dyDescent="0.25">
      <c r="D319" s="1"/>
    </row>
    <row r="320" spans="4:4" x14ac:dyDescent="0.25">
      <c r="D320" s="1"/>
    </row>
    <row r="321" spans="4:4" x14ac:dyDescent="0.25">
      <c r="D321" s="1"/>
    </row>
    <row r="322" spans="4:4" x14ac:dyDescent="0.25">
      <c r="D322" s="1"/>
    </row>
    <row r="323" spans="4:4" x14ac:dyDescent="0.25">
      <c r="D323" s="1"/>
    </row>
    <row r="324" spans="4:4" x14ac:dyDescent="0.25">
      <c r="D324" s="1"/>
    </row>
    <row r="325" spans="4:4" x14ac:dyDescent="0.25">
      <c r="D325" s="1"/>
    </row>
    <row r="326" spans="4:4" x14ac:dyDescent="0.25">
      <c r="D326" s="1"/>
    </row>
    <row r="1048576" spans="3:3" x14ac:dyDescent="0.25">
      <c r="C1048576" s="53" t="s">
        <v>173</v>
      </c>
    </row>
  </sheetData>
  <mergeCells count="1">
    <mergeCell ref="C2:D2"/>
  </mergeCells>
  <pageMargins left="0.7" right="0.7" top="0.75" bottom="0.75" header="0.3" footer="0.3"/>
  <pageSetup scale="6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5"/>
  <sheetViews>
    <sheetView topLeftCell="A109" workbookViewId="0">
      <selection activeCell="D128" sqref="D128"/>
    </sheetView>
  </sheetViews>
  <sheetFormatPr baseColWidth="10" defaultRowHeight="15" x14ac:dyDescent="0.25"/>
  <cols>
    <col min="3" max="3" width="35" customWidth="1"/>
    <col min="5" max="5" width="12.28515625" bestFit="1" customWidth="1"/>
    <col min="6" max="6" width="13.7109375" bestFit="1" customWidth="1"/>
    <col min="9" max="10" width="12.42578125" bestFit="1" customWidth="1"/>
  </cols>
  <sheetData>
    <row r="1" spans="2:11" ht="16.5" x14ac:dyDescent="0.3">
      <c r="B1" s="2"/>
      <c r="C1" s="49" t="s">
        <v>13</v>
      </c>
      <c r="D1" s="49"/>
      <c r="E1" s="3"/>
      <c r="F1" s="3"/>
      <c r="G1" s="3"/>
      <c r="H1" s="4" t="s">
        <v>0</v>
      </c>
      <c r="I1" s="5"/>
      <c r="J1" s="6"/>
      <c r="K1" s="3"/>
    </row>
    <row r="2" spans="2:11" ht="17.25" thickBot="1" x14ac:dyDescent="0.35">
      <c r="B2" s="8"/>
      <c r="C2" s="413" t="s">
        <v>1</v>
      </c>
      <c r="D2" s="413"/>
      <c r="E2" s="9"/>
      <c r="F2" s="10"/>
      <c r="G2" s="1"/>
      <c r="H2" s="4" t="s">
        <v>2</v>
      </c>
      <c r="I2" s="4"/>
      <c r="J2" s="4"/>
      <c r="K2" s="1"/>
    </row>
    <row r="3" spans="2:11" ht="15.75" thickBot="1" x14ac:dyDescent="0.3">
      <c r="B3" s="11"/>
      <c r="C3" s="12"/>
      <c r="D3" s="13"/>
      <c r="E3" s="14"/>
      <c r="F3" s="14"/>
      <c r="G3" s="1"/>
      <c r="H3" s="15" t="s">
        <v>3</v>
      </c>
      <c r="I3" s="16"/>
      <c r="J3" s="17"/>
      <c r="K3" s="1"/>
    </row>
    <row r="4" spans="2:11" ht="15.75" thickBot="1" x14ac:dyDescent="0.3">
      <c r="B4" s="18"/>
      <c r="C4" s="1"/>
      <c r="D4" s="13"/>
      <c r="E4" s="14"/>
      <c r="F4" s="14"/>
      <c r="G4" s="1"/>
      <c r="H4" s="4" t="s">
        <v>4</v>
      </c>
      <c r="I4" s="4"/>
      <c r="J4" s="19"/>
      <c r="K4" s="1"/>
    </row>
    <row r="5" spans="2:11" ht="16.5" thickBot="1" x14ac:dyDescent="0.35">
      <c r="B5" s="20"/>
      <c r="C5" s="21"/>
      <c r="D5" s="22"/>
      <c r="E5" s="20"/>
      <c r="F5" s="23" t="s">
        <v>5</v>
      </c>
      <c r="G5" s="24"/>
      <c r="H5" s="4"/>
      <c r="I5" s="7"/>
      <c r="J5" s="7"/>
      <c r="K5" s="7"/>
    </row>
    <row r="6" spans="2:11" ht="16.5" thickBot="1" x14ac:dyDescent="0.35">
      <c r="B6" s="25" t="s">
        <v>6</v>
      </c>
      <c r="C6" s="25" t="s">
        <v>7</v>
      </c>
      <c r="D6" s="26" t="s">
        <v>8</v>
      </c>
      <c r="E6" s="27" t="s">
        <v>9</v>
      </c>
      <c r="F6" s="28">
        <f>J8</f>
        <v>96449.27</v>
      </c>
      <c r="G6" s="29"/>
      <c r="H6" s="30" t="s">
        <v>10</v>
      </c>
      <c r="I6" s="27" t="s">
        <v>8</v>
      </c>
      <c r="J6" s="31" t="s">
        <v>11</v>
      </c>
      <c r="K6" s="29"/>
    </row>
    <row r="7" spans="2:11" ht="15.75" thickBot="1" x14ac:dyDescent="0.3">
      <c r="B7" s="50" t="s">
        <v>192</v>
      </c>
      <c r="C7" s="43" t="s">
        <v>193</v>
      </c>
      <c r="D7" s="32">
        <v>406</v>
      </c>
      <c r="E7" s="32">
        <f>D7</f>
        <v>406</v>
      </c>
      <c r="F7" s="33">
        <f>F6-D7</f>
        <v>96043.27</v>
      </c>
      <c r="G7" s="1"/>
      <c r="H7" s="34"/>
      <c r="I7" s="35">
        <v>6449.27</v>
      </c>
      <c r="J7" s="33">
        <v>6449.27</v>
      </c>
      <c r="K7" s="1"/>
    </row>
    <row r="8" spans="2:11" ht="15.75" thickBot="1" x14ac:dyDescent="0.3">
      <c r="B8" s="50" t="s">
        <v>210</v>
      </c>
      <c r="C8" s="43" t="s">
        <v>211</v>
      </c>
      <c r="D8" s="32">
        <v>225.01</v>
      </c>
      <c r="E8" s="36">
        <f>E7+D8</f>
        <v>631.01</v>
      </c>
      <c r="F8" s="61">
        <f t="shared" ref="F8:F71" si="0">F7-D8</f>
        <v>95818.260000000009</v>
      </c>
      <c r="G8" s="1"/>
      <c r="H8" s="55"/>
      <c r="I8" s="42">
        <v>90000</v>
      </c>
      <c r="J8" s="56">
        <f>I8+I7</f>
        <v>96449.27</v>
      </c>
      <c r="K8" s="1"/>
    </row>
    <row r="9" spans="2:11" x14ac:dyDescent="0.25">
      <c r="B9" s="50" t="s">
        <v>212</v>
      </c>
      <c r="C9" s="44" t="s">
        <v>213</v>
      </c>
      <c r="D9" s="36">
        <v>45</v>
      </c>
      <c r="E9" s="36">
        <f t="shared" ref="E9:E72" si="1">E8+D9</f>
        <v>676.01</v>
      </c>
      <c r="F9" s="61">
        <f t="shared" si="0"/>
        <v>95773.260000000009</v>
      </c>
      <c r="G9" s="1"/>
      <c r="H9" s="37"/>
      <c r="I9" s="38"/>
      <c r="J9" s="38"/>
      <c r="K9" s="1"/>
    </row>
    <row r="10" spans="2:11" x14ac:dyDescent="0.25">
      <c r="B10" s="50" t="s">
        <v>214</v>
      </c>
      <c r="C10" s="44" t="s">
        <v>211</v>
      </c>
      <c r="D10" s="36">
        <v>754.29</v>
      </c>
      <c r="E10" s="36">
        <f t="shared" si="1"/>
        <v>1430.3</v>
      </c>
      <c r="F10" s="61">
        <f t="shared" si="0"/>
        <v>95018.970000000016</v>
      </c>
      <c r="G10" s="1"/>
      <c r="H10" s="37"/>
      <c r="I10" s="38"/>
      <c r="J10" s="38"/>
      <c r="K10" s="1"/>
    </row>
    <row r="11" spans="2:11" x14ac:dyDescent="0.25">
      <c r="B11" s="48" t="s">
        <v>215</v>
      </c>
      <c r="C11" s="48" t="s">
        <v>216</v>
      </c>
      <c r="D11" s="45">
        <v>2578</v>
      </c>
      <c r="E11" s="36">
        <f t="shared" si="1"/>
        <v>4008.3</v>
      </c>
      <c r="F11" s="61">
        <f t="shared" si="0"/>
        <v>92440.970000000016</v>
      </c>
      <c r="G11" s="1"/>
      <c r="H11" s="37"/>
      <c r="I11" s="38"/>
      <c r="J11" s="38"/>
      <c r="K11" s="1"/>
    </row>
    <row r="12" spans="2:11" x14ac:dyDescent="0.25">
      <c r="B12" s="46" t="s">
        <v>217</v>
      </c>
      <c r="C12" s="51" t="s">
        <v>218</v>
      </c>
      <c r="D12" s="36">
        <v>827.18</v>
      </c>
      <c r="E12" s="36">
        <f t="shared" si="1"/>
        <v>4835.4800000000005</v>
      </c>
      <c r="F12" s="61">
        <f t="shared" si="0"/>
        <v>91613.790000000023</v>
      </c>
      <c r="G12" s="1"/>
      <c r="H12" s="37"/>
      <c r="I12" s="38"/>
      <c r="J12" s="38"/>
      <c r="K12" s="1"/>
    </row>
    <row r="13" spans="2:11" x14ac:dyDescent="0.25">
      <c r="B13" s="46" t="s">
        <v>219</v>
      </c>
      <c r="C13" s="47" t="s">
        <v>220</v>
      </c>
      <c r="D13" s="36">
        <v>73.83</v>
      </c>
      <c r="E13" s="36">
        <f t="shared" si="1"/>
        <v>4909.3100000000004</v>
      </c>
      <c r="F13" s="61">
        <f t="shared" si="0"/>
        <v>91539.960000000021</v>
      </c>
      <c r="G13" s="1"/>
      <c r="H13" s="37"/>
      <c r="I13" s="38"/>
      <c r="J13" s="38"/>
      <c r="K13" s="1"/>
    </row>
    <row r="14" spans="2:11" x14ac:dyDescent="0.25">
      <c r="B14" s="46" t="s">
        <v>221</v>
      </c>
      <c r="C14" s="48" t="s">
        <v>222</v>
      </c>
      <c r="D14" s="36">
        <v>127.99</v>
      </c>
      <c r="E14" s="36">
        <f t="shared" si="1"/>
        <v>5037.3</v>
      </c>
      <c r="F14" s="61">
        <f t="shared" si="0"/>
        <v>91411.970000000016</v>
      </c>
      <c r="G14" s="1"/>
      <c r="H14" s="37"/>
      <c r="I14" s="38"/>
      <c r="J14" s="38"/>
      <c r="K14" s="1"/>
    </row>
    <row r="15" spans="2:11" x14ac:dyDescent="0.25">
      <c r="B15" s="46" t="s">
        <v>223</v>
      </c>
      <c r="C15" s="48" t="s">
        <v>224</v>
      </c>
      <c r="D15" s="36">
        <v>818</v>
      </c>
      <c r="E15" s="36">
        <f t="shared" si="1"/>
        <v>5855.3</v>
      </c>
      <c r="F15" s="61">
        <f t="shared" si="0"/>
        <v>90593.970000000016</v>
      </c>
      <c r="G15" s="1"/>
      <c r="H15" s="37"/>
      <c r="I15" s="38"/>
      <c r="J15" s="38"/>
      <c r="K15" s="1"/>
    </row>
    <row r="16" spans="2:11" x14ac:dyDescent="0.25">
      <c r="B16" s="46" t="s">
        <v>225</v>
      </c>
      <c r="C16" s="48" t="s">
        <v>226</v>
      </c>
      <c r="D16" s="36">
        <v>162</v>
      </c>
      <c r="E16" s="36">
        <f t="shared" si="1"/>
        <v>6017.3</v>
      </c>
      <c r="F16" s="61">
        <f t="shared" si="0"/>
        <v>90431.970000000016</v>
      </c>
      <c r="G16" s="1"/>
      <c r="H16" s="37"/>
      <c r="I16" s="38"/>
      <c r="J16" s="38"/>
      <c r="K16" s="1"/>
    </row>
    <row r="17" spans="2:10" x14ac:dyDescent="0.25">
      <c r="B17" s="46" t="s">
        <v>227</v>
      </c>
      <c r="C17" s="48" t="s">
        <v>224</v>
      </c>
      <c r="D17" s="36">
        <v>818</v>
      </c>
      <c r="E17" s="36">
        <f t="shared" si="1"/>
        <v>6835.3</v>
      </c>
      <c r="F17" s="61">
        <f t="shared" si="0"/>
        <v>89613.970000000016</v>
      </c>
      <c r="G17" s="1"/>
      <c r="H17" s="37"/>
      <c r="I17" s="38"/>
      <c r="J17" s="38"/>
    </row>
    <row r="18" spans="2:10" x14ac:dyDescent="0.25">
      <c r="B18" s="46" t="s">
        <v>228</v>
      </c>
      <c r="C18" s="48" t="s">
        <v>229</v>
      </c>
      <c r="D18" s="36">
        <v>92.8</v>
      </c>
      <c r="E18" s="36">
        <f t="shared" si="1"/>
        <v>6928.1</v>
      </c>
      <c r="F18" s="61">
        <f t="shared" si="0"/>
        <v>89521.170000000013</v>
      </c>
      <c r="G18" s="1"/>
      <c r="H18" s="37"/>
      <c r="I18" s="38"/>
      <c r="J18" s="38"/>
    </row>
    <row r="19" spans="2:10" x14ac:dyDescent="0.25">
      <c r="B19" s="46" t="s">
        <v>230</v>
      </c>
      <c r="C19" s="48" t="s">
        <v>231</v>
      </c>
      <c r="D19" s="36">
        <v>226</v>
      </c>
      <c r="E19" s="36">
        <f t="shared" si="1"/>
        <v>7154.1</v>
      </c>
      <c r="F19" s="61">
        <f t="shared" si="0"/>
        <v>89295.170000000013</v>
      </c>
      <c r="G19" s="1"/>
      <c r="H19" s="37"/>
      <c r="I19" s="38"/>
      <c r="J19" s="38"/>
    </row>
    <row r="20" spans="2:10" x14ac:dyDescent="0.25">
      <c r="B20" s="46" t="s">
        <v>192</v>
      </c>
      <c r="C20" s="48" t="s">
        <v>232</v>
      </c>
      <c r="D20" s="36">
        <v>0</v>
      </c>
      <c r="E20" s="36">
        <f t="shared" si="1"/>
        <v>7154.1</v>
      </c>
      <c r="F20" s="61">
        <f t="shared" si="0"/>
        <v>89295.170000000013</v>
      </c>
      <c r="G20" s="1"/>
      <c r="H20" s="37"/>
      <c r="I20" s="38"/>
      <c r="J20" s="38"/>
    </row>
    <row r="21" spans="2:10" x14ac:dyDescent="0.25">
      <c r="B21" s="46" t="s">
        <v>233</v>
      </c>
      <c r="C21" s="48" t="s">
        <v>234</v>
      </c>
      <c r="D21" s="36">
        <v>50</v>
      </c>
      <c r="E21" s="36">
        <f t="shared" si="1"/>
        <v>7204.1</v>
      </c>
      <c r="F21" s="61">
        <f t="shared" si="0"/>
        <v>89245.170000000013</v>
      </c>
      <c r="G21" s="1"/>
      <c r="H21" s="37"/>
      <c r="I21" s="38"/>
      <c r="J21" s="38"/>
    </row>
    <row r="22" spans="2:10" x14ac:dyDescent="0.25">
      <c r="B22" s="46" t="s">
        <v>235</v>
      </c>
      <c r="C22" s="48" t="s">
        <v>236</v>
      </c>
      <c r="D22" s="36">
        <v>290</v>
      </c>
      <c r="E22" s="36">
        <f t="shared" si="1"/>
        <v>7494.1</v>
      </c>
      <c r="F22" s="61">
        <f t="shared" si="0"/>
        <v>88955.170000000013</v>
      </c>
      <c r="G22" s="1"/>
      <c r="H22" s="37"/>
      <c r="I22" s="38"/>
      <c r="J22" s="38"/>
    </row>
    <row r="23" spans="2:10" x14ac:dyDescent="0.25">
      <c r="B23" s="46" t="s">
        <v>237</v>
      </c>
      <c r="C23" s="48" t="s">
        <v>238</v>
      </c>
      <c r="D23" s="36">
        <v>562</v>
      </c>
      <c r="E23" s="36">
        <f t="shared" si="1"/>
        <v>8056.1</v>
      </c>
      <c r="F23" s="61">
        <f t="shared" si="0"/>
        <v>88393.170000000013</v>
      </c>
      <c r="G23" s="1"/>
      <c r="H23" s="37"/>
      <c r="I23" s="38"/>
      <c r="J23" s="38"/>
    </row>
    <row r="24" spans="2:10" x14ac:dyDescent="0.25">
      <c r="B24" s="46" t="s">
        <v>239</v>
      </c>
      <c r="C24" s="48" t="s">
        <v>240</v>
      </c>
      <c r="D24" s="36">
        <v>1599</v>
      </c>
      <c r="E24" s="36">
        <f t="shared" si="1"/>
        <v>9655.1</v>
      </c>
      <c r="F24" s="61">
        <f t="shared" si="0"/>
        <v>86794.170000000013</v>
      </c>
      <c r="G24" s="1"/>
      <c r="H24" s="37"/>
      <c r="I24" s="38"/>
      <c r="J24" s="38"/>
    </row>
    <row r="25" spans="2:10" x14ac:dyDescent="0.25">
      <c r="B25" s="46" t="s">
        <v>241</v>
      </c>
      <c r="C25" s="48" t="s">
        <v>240</v>
      </c>
      <c r="D25" s="36">
        <v>190.01</v>
      </c>
      <c r="E25" s="36">
        <f t="shared" si="1"/>
        <v>9845.11</v>
      </c>
      <c r="F25" s="61">
        <f t="shared" si="0"/>
        <v>86604.160000000018</v>
      </c>
      <c r="G25" s="1"/>
      <c r="H25" s="37"/>
      <c r="I25" s="38"/>
      <c r="J25" s="38"/>
    </row>
    <row r="26" spans="2:10" x14ac:dyDescent="0.25">
      <c r="B26" s="46" t="s">
        <v>242</v>
      </c>
      <c r="C26" s="48" t="s">
        <v>213</v>
      </c>
      <c r="D26" s="36">
        <v>1219.19</v>
      </c>
      <c r="E26" s="36">
        <f t="shared" si="1"/>
        <v>11064.300000000001</v>
      </c>
      <c r="F26" s="61">
        <f t="shared" si="0"/>
        <v>85384.970000000016</v>
      </c>
      <c r="G26" s="1"/>
      <c r="H26" s="37"/>
      <c r="I26" s="38"/>
      <c r="J26" s="38"/>
    </row>
    <row r="27" spans="2:10" x14ac:dyDescent="0.25">
      <c r="B27" s="46" t="s">
        <v>243</v>
      </c>
      <c r="C27" s="48" t="s">
        <v>244</v>
      </c>
      <c r="D27" s="36">
        <v>348</v>
      </c>
      <c r="E27" s="36">
        <f t="shared" si="1"/>
        <v>11412.300000000001</v>
      </c>
      <c r="F27" s="61">
        <f t="shared" si="0"/>
        <v>85036.970000000016</v>
      </c>
      <c r="G27" s="1"/>
      <c r="H27" s="37"/>
      <c r="I27" s="38"/>
      <c r="J27" s="38"/>
    </row>
    <row r="28" spans="2:10" x14ac:dyDescent="0.25">
      <c r="B28" s="46" t="s">
        <v>245</v>
      </c>
      <c r="C28" s="51" t="s">
        <v>232</v>
      </c>
      <c r="D28" s="36">
        <v>406</v>
      </c>
      <c r="E28" s="36">
        <f t="shared" si="1"/>
        <v>11818.300000000001</v>
      </c>
      <c r="F28" s="61">
        <f t="shared" si="0"/>
        <v>84630.970000000016</v>
      </c>
      <c r="G28" s="1"/>
      <c r="H28" s="37"/>
      <c r="I28" s="38"/>
      <c r="J28" s="38"/>
    </row>
    <row r="29" spans="2:10" x14ac:dyDescent="0.25">
      <c r="B29" s="46" t="s">
        <v>246</v>
      </c>
      <c r="C29" s="48" t="s">
        <v>232</v>
      </c>
      <c r="D29" s="36">
        <v>406</v>
      </c>
      <c r="E29" s="36">
        <f t="shared" si="1"/>
        <v>12224.300000000001</v>
      </c>
      <c r="F29" s="61">
        <f t="shared" si="0"/>
        <v>84224.970000000016</v>
      </c>
      <c r="G29" s="1"/>
      <c r="H29" s="37"/>
      <c r="I29" s="38"/>
      <c r="J29" s="38"/>
    </row>
    <row r="30" spans="2:10" x14ac:dyDescent="0.25">
      <c r="B30" s="46" t="s">
        <v>247</v>
      </c>
      <c r="C30" s="48" t="s">
        <v>248</v>
      </c>
      <c r="D30" s="36">
        <v>406</v>
      </c>
      <c r="E30" s="36">
        <f t="shared" si="1"/>
        <v>12630.300000000001</v>
      </c>
      <c r="F30" s="61">
        <f t="shared" si="0"/>
        <v>83818.970000000016</v>
      </c>
      <c r="G30" s="1"/>
      <c r="H30" s="37"/>
      <c r="I30" s="38"/>
      <c r="J30" s="38"/>
    </row>
    <row r="31" spans="2:10" x14ac:dyDescent="0.25">
      <c r="B31" s="46" t="s">
        <v>249</v>
      </c>
      <c r="C31" s="48" t="s">
        <v>232</v>
      </c>
      <c r="D31" s="36">
        <v>406</v>
      </c>
      <c r="E31" s="36">
        <f t="shared" si="1"/>
        <v>13036.300000000001</v>
      </c>
      <c r="F31" s="61">
        <f t="shared" si="0"/>
        <v>83412.970000000016</v>
      </c>
      <c r="G31" s="1"/>
      <c r="H31" s="37"/>
      <c r="I31" s="38"/>
      <c r="J31" s="38"/>
    </row>
    <row r="32" spans="2:10" x14ac:dyDescent="0.25">
      <c r="B32" s="46" t="s">
        <v>250</v>
      </c>
      <c r="C32" s="48" t="s">
        <v>232</v>
      </c>
      <c r="D32" s="36">
        <v>406</v>
      </c>
      <c r="E32" s="36">
        <f t="shared" si="1"/>
        <v>13442.300000000001</v>
      </c>
      <c r="F32" s="61">
        <f t="shared" si="0"/>
        <v>83006.970000000016</v>
      </c>
      <c r="G32" s="1"/>
      <c r="H32" s="37"/>
      <c r="I32" s="38"/>
      <c r="J32" s="38"/>
    </row>
    <row r="33" spans="2:10" x14ac:dyDescent="0.25">
      <c r="B33" s="46" t="s">
        <v>251</v>
      </c>
      <c r="C33" s="48" t="s">
        <v>232</v>
      </c>
      <c r="D33" s="36">
        <v>406</v>
      </c>
      <c r="E33" s="36">
        <f t="shared" si="1"/>
        <v>13848.300000000001</v>
      </c>
      <c r="F33" s="61">
        <f t="shared" si="0"/>
        <v>82600.970000000016</v>
      </c>
      <c r="G33" s="1"/>
      <c r="H33" s="37"/>
      <c r="I33" s="38"/>
      <c r="J33" s="38"/>
    </row>
    <row r="34" spans="2:10" x14ac:dyDescent="0.25">
      <c r="B34" s="46" t="s">
        <v>252</v>
      </c>
      <c r="C34" s="48" t="s">
        <v>253</v>
      </c>
      <c r="D34" s="36">
        <v>513.41999999999996</v>
      </c>
      <c r="E34" s="36">
        <f t="shared" si="1"/>
        <v>14361.720000000001</v>
      </c>
      <c r="F34" s="61">
        <f t="shared" si="0"/>
        <v>82087.550000000017</v>
      </c>
      <c r="G34" s="1"/>
      <c r="H34" s="37"/>
      <c r="I34" s="38"/>
      <c r="J34" s="38"/>
    </row>
    <row r="35" spans="2:10" x14ac:dyDescent="0.25">
      <c r="B35" s="46" t="s">
        <v>254</v>
      </c>
      <c r="C35" s="48" t="s">
        <v>255</v>
      </c>
      <c r="D35" s="36">
        <v>391.5</v>
      </c>
      <c r="E35" s="36">
        <f t="shared" si="1"/>
        <v>14753.220000000001</v>
      </c>
      <c r="F35" s="61">
        <f t="shared" si="0"/>
        <v>81696.050000000017</v>
      </c>
      <c r="G35" s="1"/>
      <c r="H35" s="37"/>
      <c r="I35" s="38"/>
      <c r="J35" s="38"/>
    </row>
    <row r="36" spans="2:10" x14ac:dyDescent="0.25">
      <c r="B36" s="46" t="s">
        <v>256</v>
      </c>
      <c r="C36" s="48" t="s">
        <v>15</v>
      </c>
      <c r="D36" s="36">
        <v>95</v>
      </c>
      <c r="E36" s="36">
        <f t="shared" si="1"/>
        <v>14848.220000000001</v>
      </c>
      <c r="F36" s="61">
        <f t="shared" si="0"/>
        <v>81601.050000000017</v>
      </c>
      <c r="G36" s="1"/>
      <c r="H36" s="37"/>
      <c r="I36" s="38"/>
      <c r="J36" s="38"/>
    </row>
    <row r="37" spans="2:10" x14ac:dyDescent="0.25">
      <c r="B37" s="46" t="s">
        <v>257</v>
      </c>
      <c r="C37" s="48" t="s">
        <v>231</v>
      </c>
      <c r="D37" s="36">
        <v>825.15</v>
      </c>
      <c r="E37" s="36">
        <f t="shared" si="1"/>
        <v>15673.37</v>
      </c>
      <c r="F37" s="61">
        <f t="shared" si="0"/>
        <v>80775.900000000023</v>
      </c>
      <c r="G37" s="1"/>
      <c r="H37" s="37"/>
      <c r="I37" s="38"/>
      <c r="J37" s="38"/>
    </row>
    <row r="38" spans="2:10" x14ac:dyDescent="0.25">
      <c r="B38" s="46" t="s">
        <v>258</v>
      </c>
      <c r="C38" s="48" t="s">
        <v>259</v>
      </c>
      <c r="D38" s="36">
        <v>842.94</v>
      </c>
      <c r="E38" s="36">
        <f t="shared" si="1"/>
        <v>16516.310000000001</v>
      </c>
      <c r="F38" s="61">
        <f t="shared" si="0"/>
        <v>79932.960000000021</v>
      </c>
      <c r="G38" s="1"/>
      <c r="H38" s="37"/>
      <c r="I38" s="38"/>
      <c r="J38" s="38"/>
    </row>
    <row r="39" spans="2:10" x14ac:dyDescent="0.25">
      <c r="B39" s="46" t="s">
        <v>260</v>
      </c>
      <c r="C39" s="48" t="s">
        <v>261</v>
      </c>
      <c r="D39" s="36">
        <v>183.65</v>
      </c>
      <c r="E39" s="36">
        <f t="shared" si="1"/>
        <v>16699.960000000003</v>
      </c>
      <c r="F39" s="61">
        <f t="shared" si="0"/>
        <v>79749.310000000027</v>
      </c>
      <c r="G39" s="1"/>
      <c r="H39" s="37"/>
      <c r="I39" s="38"/>
      <c r="J39" s="38"/>
    </row>
    <row r="40" spans="2:10" x14ac:dyDescent="0.25">
      <c r="B40" s="46" t="s">
        <v>262</v>
      </c>
      <c r="C40" s="57" t="s">
        <v>263</v>
      </c>
      <c r="D40" s="54">
        <v>150</v>
      </c>
      <c r="E40" s="36">
        <f t="shared" si="1"/>
        <v>16849.960000000003</v>
      </c>
      <c r="F40" s="61">
        <f t="shared" si="0"/>
        <v>79599.310000000027</v>
      </c>
      <c r="G40" s="1"/>
      <c r="H40" s="37"/>
      <c r="I40" s="38"/>
      <c r="J40" s="38"/>
    </row>
    <row r="41" spans="2:10" x14ac:dyDescent="0.25">
      <c r="B41" s="46" t="s">
        <v>264</v>
      </c>
      <c r="C41" s="58" t="s">
        <v>265</v>
      </c>
      <c r="D41" s="36">
        <v>126.24</v>
      </c>
      <c r="E41" s="36">
        <f t="shared" si="1"/>
        <v>16976.200000000004</v>
      </c>
      <c r="F41" s="61">
        <f t="shared" si="0"/>
        <v>79473.070000000022</v>
      </c>
      <c r="G41" s="1"/>
      <c r="H41" s="37"/>
      <c r="I41" s="38"/>
      <c r="J41" s="38"/>
    </row>
    <row r="42" spans="2:10" x14ac:dyDescent="0.25">
      <c r="B42" s="46" t="s">
        <v>266</v>
      </c>
      <c r="C42" s="58" t="s">
        <v>267</v>
      </c>
      <c r="D42" s="36">
        <v>315.58999999999997</v>
      </c>
      <c r="E42" s="36">
        <f t="shared" si="1"/>
        <v>17291.790000000005</v>
      </c>
      <c r="F42" s="61">
        <f t="shared" si="0"/>
        <v>79157.480000000025</v>
      </c>
      <c r="G42" s="1"/>
      <c r="H42" s="37"/>
      <c r="I42" s="38"/>
      <c r="J42" s="38"/>
    </row>
    <row r="43" spans="2:10" x14ac:dyDescent="0.25">
      <c r="B43" s="46" t="s">
        <v>268</v>
      </c>
      <c r="C43" s="58" t="s">
        <v>269</v>
      </c>
      <c r="D43" s="36">
        <v>1233.5</v>
      </c>
      <c r="E43" s="36">
        <f t="shared" si="1"/>
        <v>18525.290000000005</v>
      </c>
      <c r="F43" s="61">
        <f t="shared" si="0"/>
        <v>77923.980000000025</v>
      </c>
      <c r="G43" s="1"/>
      <c r="H43" s="37"/>
      <c r="I43" s="38"/>
      <c r="J43" s="38"/>
    </row>
    <row r="44" spans="2:10" x14ac:dyDescent="0.25">
      <c r="B44" s="46" t="s">
        <v>270</v>
      </c>
      <c r="C44" s="47" t="s">
        <v>271</v>
      </c>
      <c r="D44" s="5">
        <v>33</v>
      </c>
      <c r="E44" s="36">
        <f t="shared" si="1"/>
        <v>18558.290000000005</v>
      </c>
      <c r="F44" s="61">
        <f t="shared" si="0"/>
        <v>77890.980000000025</v>
      </c>
      <c r="G44" s="1"/>
      <c r="H44" s="37"/>
      <c r="I44" s="38"/>
      <c r="J44" s="38"/>
    </row>
    <row r="45" spans="2:10" x14ac:dyDescent="0.25">
      <c r="B45" s="46" t="s">
        <v>272</v>
      </c>
      <c r="C45" s="48" t="s">
        <v>273</v>
      </c>
      <c r="D45" s="36">
        <v>1485.3</v>
      </c>
      <c r="E45" s="36">
        <f t="shared" si="1"/>
        <v>20043.590000000004</v>
      </c>
      <c r="F45" s="61">
        <f t="shared" si="0"/>
        <v>76405.680000000022</v>
      </c>
      <c r="G45" s="1"/>
      <c r="H45" s="37"/>
      <c r="I45" s="38"/>
      <c r="J45" s="38"/>
    </row>
    <row r="46" spans="2:10" x14ac:dyDescent="0.25">
      <c r="B46" s="46" t="s">
        <v>274</v>
      </c>
      <c r="C46" s="48" t="s">
        <v>275</v>
      </c>
      <c r="D46" s="36">
        <v>391.5</v>
      </c>
      <c r="E46" s="36">
        <f t="shared" si="1"/>
        <v>20435.090000000004</v>
      </c>
      <c r="F46" s="61">
        <f t="shared" si="0"/>
        <v>76014.180000000022</v>
      </c>
      <c r="G46" s="1"/>
      <c r="H46" s="37"/>
      <c r="I46" s="38"/>
      <c r="J46" s="38"/>
    </row>
    <row r="47" spans="2:10" x14ac:dyDescent="0.25">
      <c r="B47" s="46" t="s">
        <v>276</v>
      </c>
      <c r="C47" s="48" t="s">
        <v>277</v>
      </c>
      <c r="D47" s="36">
        <v>130</v>
      </c>
      <c r="E47" s="36">
        <f t="shared" si="1"/>
        <v>20565.090000000004</v>
      </c>
      <c r="F47" s="61">
        <f t="shared" si="0"/>
        <v>75884.180000000022</v>
      </c>
      <c r="G47" s="1"/>
      <c r="H47" s="37"/>
      <c r="I47" s="38"/>
      <c r="J47" s="38"/>
    </row>
    <row r="48" spans="2:10" x14ac:dyDescent="0.25">
      <c r="B48" s="46" t="s">
        <v>278</v>
      </c>
      <c r="C48" s="48" t="s">
        <v>279</v>
      </c>
      <c r="D48" s="36">
        <v>399.6</v>
      </c>
      <c r="E48" s="36">
        <f t="shared" si="1"/>
        <v>20964.690000000002</v>
      </c>
      <c r="F48" s="61">
        <f t="shared" si="0"/>
        <v>75484.580000000016</v>
      </c>
      <c r="G48" s="1"/>
      <c r="H48" s="37"/>
      <c r="I48" s="38"/>
      <c r="J48" s="38"/>
    </row>
    <row r="49" spans="2:10" x14ac:dyDescent="0.25">
      <c r="B49" s="46" t="s">
        <v>280</v>
      </c>
      <c r="C49" s="48" t="s">
        <v>281</v>
      </c>
      <c r="D49" s="36">
        <v>1216.0999999999999</v>
      </c>
      <c r="E49" s="36">
        <f t="shared" si="1"/>
        <v>22180.79</v>
      </c>
      <c r="F49" s="61">
        <f t="shared" si="0"/>
        <v>74268.48000000001</v>
      </c>
      <c r="G49" s="1"/>
      <c r="H49" s="37"/>
      <c r="I49" s="38"/>
      <c r="J49" s="38"/>
    </row>
    <row r="50" spans="2:10" x14ac:dyDescent="0.25">
      <c r="B50" s="46" t="s">
        <v>282</v>
      </c>
      <c r="C50" s="48" t="s">
        <v>265</v>
      </c>
      <c r="D50" s="36">
        <v>138.81</v>
      </c>
      <c r="E50" s="36">
        <f t="shared" si="1"/>
        <v>22319.600000000002</v>
      </c>
      <c r="F50" s="61">
        <f t="shared" si="0"/>
        <v>74129.670000000013</v>
      </c>
      <c r="G50" s="1"/>
      <c r="H50" s="37"/>
      <c r="I50" s="38"/>
      <c r="J50" s="38"/>
    </row>
    <row r="51" spans="2:10" x14ac:dyDescent="0.25">
      <c r="B51" s="46" t="s">
        <v>283</v>
      </c>
      <c r="C51" s="48" t="s">
        <v>15</v>
      </c>
      <c r="D51" s="36">
        <v>641.98</v>
      </c>
      <c r="E51" s="36">
        <f t="shared" si="1"/>
        <v>22961.58</v>
      </c>
      <c r="F51" s="61">
        <f t="shared" si="0"/>
        <v>73487.690000000017</v>
      </c>
      <c r="G51" s="1"/>
      <c r="H51" s="37"/>
      <c r="I51" s="38"/>
      <c r="J51" s="38"/>
    </row>
    <row r="52" spans="2:10" x14ac:dyDescent="0.25">
      <c r="B52" s="46" t="s">
        <v>284</v>
      </c>
      <c r="C52" s="48" t="s">
        <v>285</v>
      </c>
      <c r="D52" s="36">
        <v>959.6</v>
      </c>
      <c r="E52" s="36">
        <f t="shared" si="1"/>
        <v>23921.18</v>
      </c>
      <c r="F52" s="61">
        <f t="shared" si="0"/>
        <v>72528.090000000011</v>
      </c>
      <c r="G52" s="1"/>
      <c r="H52" s="37"/>
      <c r="I52" s="38"/>
      <c r="J52" s="38"/>
    </row>
    <row r="53" spans="2:10" x14ac:dyDescent="0.25">
      <c r="B53" s="46" t="s">
        <v>286</v>
      </c>
      <c r="C53" s="48" t="s">
        <v>287</v>
      </c>
      <c r="D53" s="36">
        <v>100</v>
      </c>
      <c r="E53" s="36">
        <f t="shared" si="1"/>
        <v>24021.18</v>
      </c>
      <c r="F53" s="61">
        <f t="shared" si="0"/>
        <v>72428.090000000011</v>
      </c>
      <c r="G53" s="1"/>
      <c r="H53" s="37"/>
      <c r="I53" s="38"/>
      <c r="J53" s="38"/>
    </row>
    <row r="54" spans="2:10" x14ac:dyDescent="0.25">
      <c r="B54" s="46" t="s">
        <v>288</v>
      </c>
      <c r="C54" s="48" t="s">
        <v>57</v>
      </c>
      <c r="D54" s="36">
        <v>290</v>
      </c>
      <c r="E54" s="36">
        <f t="shared" si="1"/>
        <v>24311.18</v>
      </c>
      <c r="F54" s="61">
        <f t="shared" si="0"/>
        <v>72138.090000000011</v>
      </c>
      <c r="G54" s="1"/>
      <c r="H54" s="37"/>
      <c r="I54" s="38"/>
      <c r="J54" s="38"/>
    </row>
    <row r="55" spans="2:10" x14ac:dyDescent="0.25">
      <c r="B55" s="46" t="s">
        <v>289</v>
      </c>
      <c r="C55" s="48" t="s">
        <v>224</v>
      </c>
      <c r="D55" s="36">
        <v>701</v>
      </c>
      <c r="E55" s="36">
        <f t="shared" si="1"/>
        <v>25012.18</v>
      </c>
      <c r="F55" s="61">
        <f t="shared" si="0"/>
        <v>71437.090000000011</v>
      </c>
      <c r="G55" s="1"/>
      <c r="H55" s="37"/>
      <c r="I55" s="38"/>
      <c r="J55" s="38"/>
    </row>
    <row r="56" spans="2:10" x14ac:dyDescent="0.25">
      <c r="B56" s="46" t="s">
        <v>290</v>
      </c>
      <c r="C56" s="48" t="s">
        <v>224</v>
      </c>
      <c r="D56" s="36">
        <v>701</v>
      </c>
      <c r="E56" s="36">
        <f t="shared" si="1"/>
        <v>25713.18</v>
      </c>
      <c r="F56" s="61">
        <f t="shared" si="0"/>
        <v>70736.090000000011</v>
      </c>
      <c r="G56" s="1"/>
      <c r="H56" s="37"/>
      <c r="I56" s="38"/>
      <c r="J56" s="38"/>
    </row>
    <row r="57" spans="2:10" x14ac:dyDescent="0.25">
      <c r="B57" s="46" t="s">
        <v>291</v>
      </c>
      <c r="C57" s="48" t="s">
        <v>91</v>
      </c>
      <c r="D57" s="36">
        <v>2072.6999999999998</v>
      </c>
      <c r="E57" s="36">
        <f t="shared" si="1"/>
        <v>27785.88</v>
      </c>
      <c r="F57" s="61">
        <f t="shared" si="0"/>
        <v>68663.390000000014</v>
      </c>
      <c r="G57" s="1"/>
      <c r="H57" s="37"/>
      <c r="I57" s="38"/>
      <c r="J57" s="38"/>
    </row>
    <row r="58" spans="2:10" x14ac:dyDescent="0.25">
      <c r="B58" s="46" t="s">
        <v>292</v>
      </c>
      <c r="C58" s="48" t="s">
        <v>57</v>
      </c>
      <c r="D58" s="36">
        <v>290</v>
      </c>
      <c r="E58" s="36">
        <f t="shared" si="1"/>
        <v>28075.88</v>
      </c>
      <c r="F58" s="61">
        <f t="shared" si="0"/>
        <v>68373.390000000014</v>
      </c>
      <c r="G58" s="1"/>
      <c r="H58" s="37"/>
      <c r="I58" s="38"/>
      <c r="J58" s="38"/>
    </row>
    <row r="59" spans="2:10" x14ac:dyDescent="0.25">
      <c r="B59" s="46" t="s">
        <v>293</v>
      </c>
      <c r="C59" s="48" t="s">
        <v>259</v>
      </c>
      <c r="D59" s="36">
        <v>842.94</v>
      </c>
      <c r="E59" s="36">
        <f t="shared" si="1"/>
        <v>28918.82</v>
      </c>
      <c r="F59" s="61">
        <f t="shared" si="0"/>
        <v>67530.450000000012</v>
      </c>
      <c r="G59" s="1"/>
      <c r="H59" s="37"/>
      <c r="I59" s="38"/>
      <c r="J59" s="38"/>
    </row>
    <row r="60" spans="2:10" x14ac:dyDescent="0.25">
      <c r="B60" s="46" t="s">
        <v>294</v>
      </c>
      <c r="C60" s="48" t="s">
        <v>261</v>
      </c>
      <c r="D60" s="36">
        <v>854.92</v>
      </c>
      <c r="E60" s="36">
        <f t="shared" si="1"/>
        <v>29773.739999999998</v>
      </c>
      <c r="F60" s="61">
        <f t="shared" si="0"/>
        <v>66675.530000000013</v>
      </c>
      <c r="G60" s="1"/>
      <c r="H60" s="37"/>
      <c r="I60" s="38"/>
      <c r="J60" s="38"/>
    </row>
    <row r="61" spans="2:10" x14ac:dyDescent="0.25">
      <c r="B61" s="46" t="s">
        <v>295</v>
      </c>
      <c r="C61" s="48" t="s">
        <v>261</v>
      </c>
      <c r="D61" s="36">
        <v>116.81</v>
      </c>
      <c r="E61" s="36">
        <f t="shared" si="1"/>
        <v>29890.55</v>
      </c>
      <c r="F61" s="61">
        <f t="shared" si="0"/>
        <v>66558.720000000016</v>
      </c>
      <c r="G61" s="1"/>
      <c r="H61" s="37"/>
      <c r="I61" s="38"/>
      <c r="J61" s="38"/>
    </row>
    <row r="62" spans="2:10" x14ac:dyDescent="0.25">
      <c r="B62" s="46" t="s">
        <v>296</v>
      </c>
      <c r="C62" s="48" t="s">
        <v>297</v>
      </c>
      <c r="D62" s="36">
        <v>59.09</v>
      </c>
      <c r="E62" s="36">
        <f t="shared" si="1"/>
        <v>29949.64</v>
      </c>
      <c r="F62" s="61">
        <f t="shared" si="0"/>
        <v>66499.630000000019</v>
      </c>
      <c r="G62" s="1"/>
      <c r="H62" s="37"/>
      <c r="I62" s="38"/>
      <c r="J62" s="38"/>
    </row>
    <row r="63" spans="2:10" x14ac:dyDescent="0.25">
      <c r="B63" s="46" t="s">
        <v>298</v>
      </c>
      <c r="C63" s="48" t="s">
        <v>299</v>
      </c>
      <c r="D63" s="36">
        <v>63</v>
      </c>
      <c r="E63" s="36">
        <f t="shared" si="1"/>
        <v>30012.639999999999</v>
      </c>
      <c r="F63" s="61">
        <f t="shared" si="0"/>
        <v>66436.630000000019</v>
      </c>
      <c r="G63" s="1"/>
      <c r="H63" s="37"/>
      <c r="I63" s="38"/>
      <c r="J63" s="38"/>
    </row>
    <row r="64" spans="2:10" x14ac:dyDescent="0.25">
      <c r="B64" s="46" t="s">
        <v>300</v>
      </c>
      <c r="C64" s="48" t="s">
        <v>301</v>
      </c>
      <c r="D64" s="36">
        <v>63</v>
      </c>
      <c r="E64" s="36">
        <f t="shared" si="1"/>
        <v>30075.64</v>
      </c>
      <c r="F64" s="61">
        <f t="shared" si="0"/>
        <v>66373.630000000019</v>
      </c>
      <c r="G64" s="1"/>
      <c r="H64" s="37"/>
      <c r="I64" s="38"/>
      <c r="J64" s="38"/>
    </row>
    <row r="65" spans="2:10" x14ac:dyDescent="0.25">
      <c r="B65" s="46" t="s">
        <v>302</v>
      </c>
      <c r="C65" s="48" t="s">
        <v>303</v>
      </c>
      <c r="D65" s="36">
        <v>62</v>
      </c>
      <c r="E65" s="36">
        <f t="shared" si="1"/>
        <v>30137.64</v>
      </c>
      <c r="F65" s="61">
        <f t="shared" si="0"/>
        <v>66311.630000000019</v>
      </c>
      <c r="G65" s="1"/>
      <c r="H65" s="37"/>
      <c r="I65" s="38"/>
      <c r="J65" s="38"/>
    </row>
    <row r="66" spans="2:10" x14ac:dyDescent="0.25">
      <c r="B66" s="46" t="s">
        <v>304</v>
      </c>
      <c r="C66" s="48" t="s">
        <v>305</v>
      </c>
      <c r="D66" s="36">
        <v>71</v>
      </c>
      <c r="E66" s="36">
        <f t="shared" si="1"/>
        <v>30208.639999999999</v>
      </c>
      <c r="F66" s="61">
        <f t="shared" si="0"/>
        <v>66240.630000000019</v>
      </c>
      <c r="G66" s="1"/>
      <c r="H66" s="37"/>
      <c r="I66" s="38"/>
      <c r="J66" s="38"/>
    </row>
    <row r="67" spans="2:10" x14ac:dyDescent="0.25">
      <c r="B67" s="46" t="s">
        <v>306</v>
      </c>
      <c r="C67" s="48" t="s">
        <v>305</v>
      </c>
      <c r="D67" s="36">
        <v>71</v>
      </c>
      <c r="E67" s="36">
        <f t="shared" si="1"/>
        <v>30279.64</v>
      </c>
      <c r="F67" s="61">
        <f t="shared" si="0"/>
        <v>66169.630000000019</v>
      </c>
      <c r="G67" s="1"/>
      <c r="H67" s="37"/>
      <c r="I67" s="38"/>
      <c r="J67" s="38"/>
    </row>
    <row r="68" spans="2:10" x14ac:dyDescent="0.25">
      <c r="B68" s="46" t="s">
        <v>307</v>
      </c>
      <c r="C68" s="48" t="s">
        <v>308</v>
      </c>
      <c r="D68" s="36">
        <v>216</v>
      </c>
      <c r="E68" s="36">
        <f t="shared" si="1"/>
        <v>30495.64</v>
      </c>
      <c r="F68" s="61">
        <f t="shared" si="0"/>
        <v>65953.630000000019</v>
      </c>
      <c r="G68" s="1"/>
      <c r="H68" s="37"/>
      <c r="I68" s="38"/>
      <c r="J68" s="38"/>
    </row>
    <row r="69" spans="2:10" x14ac:dyDescent="0.25">
      <c r="B69" s="46" t="s">
        <v>309</v>
      </c>
      <c r="C69" s="48" t="s">
        <v>269</v>
      </c>
      <c r="D69" s="36">
        <v>161.51</v>
      </c>
      <c r="E69" s="36">
        <f t="shared" si="1"/>
        <v>30657.149999999998</v>
      </c>
      <c r="F69" s="61">
        <f t="shared" si="0"/>
        <v>65792.120000000024</v>
      </c>
      <c r="G69" s="1"/>
      <c r="H69" s="37"/>
      <c r="I69" s="38"/>
      <c r="J69" s="38"/>
    </row>
    <row r="70" spans="2:10" x14ac:dyDescent="0.25">
      <c r="B70" s="46" t="s">
        <v>310</v>
      </c>
      <c r="C70" s="48" t="s">
        <v>311</v>
      </c>
      <c r="D70" s="36">
        <v>535</v>
      </c>
      <c r="E70" s="36">
        <f t="shared" si="1"/>
        <v>31192.149999999998</v>
      </c>
      <c r="F70" s="61">
        <f t="shared" si="0"/>
        <v>65257.120000000024</v>
      </c>
      <c r="G70" s="1"/>
      <c r="H70" s="37"/>
      <c r="I70" s="38"/>
      <c r="J70" s="38"/>
    </row>
    <row r="71" spans="2:10" x14ac:dyDescent="0.25">
      <c r="B71" s="46" t="s">
        <v>324</v>
      </c>
      <c r="C71" s="48" t="s">
        <v>193</v>
      </c>
      <c r="D71" s="36">
        <v>406</v>
      </c>
      <c r="E71" s="36">
        <f t="shared" si="1"/>
        <v>31598.149999999998</v>
      </c>
      <c r="F71" s="61">
        <f t="shared" si="0"/>
        <v>64851.120000000024</v>
      </c>
      <c r="G71" s="1"/>
      <c r="H71" s="37"/>
      <c r="I71" s="38"/>
      <c r="J71" s="38"/>
    </row>
    <row r="72" spans="2:10" x14ac:dyDescent="0.25">
      <c r="B72" s="46" t="s">
        <v>325</v>
      </c>
      <c r="C72" s="48" t="s">
        <v>193</v>
      </c>
      <c r="D72" s="36">
        <v>406</v>
      </c>
      <c r="E72" s="36">
        <f t="shared" si="1"/>
        <v>32004.149999999998</v>
      </c>
      <c r="F72" s="61">
        <f t="shared" ref="F72:F135" si="2">F71-D72</f>
        <v>64445.120000000024</v>
      </c>
      <c r="G72" s="1"/>
      <c r="H72" s="37"/>
      <c r="I72" s="38"/>
      <c r="J72" s="38"/>
    </row>
    <row r="73" spans="2:10" x14ac:dyDescent="0.25">
      <c r="B73" s="46"/>
      <c r="C73" s="48"/>
      <c r="D73" s="36"/>
      <c r="E73" s="36">
        <f t="shared" ref="E73:E136" si="3">E72+D73</f>
        <v>32004.149999999998</v>
      </c>
      <c r="F73" s="61">
        <f t="shared" si="2"/>
        <v>64445.120000000024</v>
      </c>
      <c r="G73" s="91" t="s">
        <v>326</v>
      </c>
      <c r="H73" s="92" t="s">
        <v>193</v>
      </c>
      <c r="I73" s="93">
        <v>406</v>
      </c>
      <c r="J73" s="38"/>
    </row>
    <row r="74" spans="2:10" x14ac:dyDescent="0.25">
      <c r="B74" s="46"/>
      <c r="C74" s="48"/>
      <c r="D74" s="36"/>
      <c r="E74" s="36">
        <f t="shared" si="3"/>
        <v>32004.149999999998</v>
      </c>
      <c r="F74" s="61">
        <f t="shared" si="2"/>
        <v>64445.120000000024</v>
      </c>
      <c r="G74" s="91" t="s">
        <v>327</v>
      </c>
      <c r="H74" s="92" t="s">
        <v>328</v>
      </c>
      <c r="I74" s="93">
        <v>628.5</v>
      </c>
      <c r="J74" s="38"/>
    </row>
    <row r="75" spans="2:10" x14ac:dyDescent="0.25">
      <c r="B75" s="46" t="s">
        <v>329</v>
      </c>
      <c r="C75" s="48" t="s">
        <v>330</v>
      </c>
      <c r="D75" s="36">
        <v>71.5</v>
      </c>
      <c r="E75" s="36">
        <f t="shared" si="3"/>
        <v>32075.649999999998</v>
      </c>
      <c r="F75" s="61">
        <f t="shared" si="2"/>
        <v>64373.620000000024</v>
      </c>
      <c r="G75" s="1"/>
      <c r="H75" s="37"/>
      <c r="I75" s="38"/>
      <c r="J75" s="38"/>
    </row>
    <row r="76" spans="2:10" x14ac:dyDescent="0.25">
      <c r="B76" s="46"/>
      <c r="C76" s="48"/>
      <c r="D76" s="36"/>
      <c r="E76" s="36">
        <f t="shared" si="3"/>
        <v>32075.649999999998</v>
      </c>
      <c r="F76" s="61">
        <f t="shared" si="2"/>
        <v>64373.620000000024</v>
      </c>
      <c r="G76" s="46" t="s">
        <v>331</v>
      </c>
      <c r="H76" s="48" t="s">
        <v>332</v>
      </c>
      <c r="I76" s="36">
        <v>12</v>
      </c>
      <c r="J76" s="38"/>
    </row>
    <row r="77" spans="2:10" x14ac:dyDescent="0.25">
      <c r="B77" s="46"/>
      <c r="C77" s="48"/>
      <c r="D77" s="36"/>
      <c r="E77" s="36">
        <f t="shared" si="3"/>
        <v>32075.649999999998</v>
      </c>
      <c r="F77" s="61">
        <f t="shared" si="2"/>
        <v>64373.620000000024</v>
      </c>
      <c r="G77" s="46" t="s">
        <v>333</v>
      </c>
      <c r="H77" s="48" t="s">
        <v>334</v>
      </c>
      <c r="I77" s="36">
        <v>7011.41</v>
      </c>
      <c r="J77" s="38"/>
    </row>
    <row r="78" spans="2:10" x14ac:dyDescent="0.25">
      <c r="B78" s="46"/>
      <c r="C78" s="48"/>
      <c r="D78" s="36"/>
      <c r="E78" s="36">
        <f t="shared" si="3"/>
        <v>32075.649999999998</v>
      </c>
      <c r="F78" s="61">
        <f t="shared" si="2"/>
        <v>64373.620000000024</v>
      </c>
      <c r="G78" s="46" t="s">
        <v>335</v>
      </c>
      <c r="H78" s="48" t="s">
        <v>342</v>
      </c>
      <c r="I78" s="36">
        <v>537</v>
      </c>
      <c r="J78" s="38"/>
    </row>
    <row r="79" spans="2:10" x14ac:dyDescent="0.25">
      <c r="B79" s="46"/>
      <c r="C79" s="48"/>
      <c r="D79" s="36"/>
      <c r="E79" s="36">
        <f t="shared" si="3"/>
        <v>32075.649999999998</v>
      </c>
      <c r="F79" s="61">
        <f t="shared" si="2"/>
        <v>64373.620000000024</v>
      </c>
      <c r="G79" s="46" t="s">
        <v>336</v>
      </c>
      <c r="H79" s="48" t="s">
        <v>343</v>
      </c>
      <c r="I79" s="36">
        <v>137.5</v>
      </c>
      <c r="J79" s="38"/>
    </row>
    <row r="80" spans="2:10" x14ac:dyDescent="0.25">
      <c r="B80" s="46"/>
      <c r="C80" s="48"/>
      <c r="D80" s="36"/>
      <c r="E80" s="36">
        <f t="shared" si="3"/>
        <v>32075.649999999998</v>
      </c>
      <c r="F80" s="61">
        <f t="shared" si="2"/>
        <v>64373.620000000024</v>
      </c>
      <c r="G80" s="1"/>
      <c r="H80" s="37"/>
      <c r="I80" s="38"/>
      <c r="J80" s="38"/>
    </row>
    <row r="81" spans="2:10" x14ac:dyDescent="0.25">
      <c r="B81" s="46" t="s">
        <v>337</v>
      </c>
      <c r="C81" s="48" t="s">
        <v>344</v>
      </c>
      <c r="D81" s="36">
        <v>412</v>
      </c>
      <c r="E81" s="36">
        <f t="shared" si="3"/>
        <v>32487.649999999998</v>
      </c>
      <c r="F81" s="61">
        <f t="shared" si="2"/>
        <v>63961.620000000024</v>
      </c>
      <c r="G81" s="1"/>
      <c r="H81" s="37"/>
      <c r="I81" s="38"/>
      <c r="J81" s="38"/>
    </row>
    <row r="82" spans="2:10" x14ac:dyDescent="0.25">
      <c r="B82" s="46"/>
      <c r="C82" s="48"/>
      <c r="D82" s="36"/>
      <c r="E82" s="36">
        <f t="shared" si="3"/>
        <v>32487.649999999998</v>
      </c>
      <c r="F82" s="61">
        <f t="shared" si="2"/>
        <v>63961.620000000024</v>
      </c>
      <c r="G82" s="46" t="s">
        <v>338</v>
      </c>
      <c r="H82" s="48" t="s">
        <v>345</v>
      </c>
      <c r="I82" s="36">
        <v>471.74</v>
      </c>
      <c r="J82" s="38"/>
    </row>
    <row r="83" spans="2:10" x14ac:dyDescent="0.25">
      <c r="B83" s="46" t="s">
        <v>339</v>
      </c>
      <c r="C83" s="48" t="s">
        <v>345</v>
      </c>
      <c r="D83" s="36">
        <v>231.67</v>
      </c>
      <c r="E83" s="36">
        <f t="shared" si="3"/>
        <v>32719.319999999996</v>
      </c>
      <c r="F83" s="61">
        <f t="shared" si="2"/>
        <v>63729.950000000026</v>
      </c>
      <c r="G83" s="1"/>
      <c r="H83" s="37"/>
      <c r="I83" s="38"/>
      <c r="J83" s="38"/>
    </row>
    <row r="84" spans="2:10" x14ac:dyDescent="0.25">
      <c r="B84" s="46" t="s">
        <v>340</v>
      </c>
      <c r="C84" s="48" t="s">
        <v>346</v>
      </c>
      <c r="D84" s="36">
        <v>198.93</v>
      </c>
      <c r="E84" s="36">
        <f t="shared" si="3"/>
        <v>32918.249999999993</v>
      </c>
      <c r="F84" s="61">
        <f t="shared" si="2"/>
        <v>63531.020000000026</v>
      </c>
      <c r="G84" s="1"/>
      <c r="H84" s="37"/>
      <c r="I84" s="38"/>
      <c r="J84" s="38"/>
    </row>
    <row r="85" spans="2:10" x14ac:dyDescent="0.25">
      <c r="B85" s="46" t="s">
        <v>341</v>
      </c>
      <c r="C85" s="48" t="s">
        <v>347</v>
      </c>
      <c r="D85" s="36">
        <v>59.09</v>
      </c>
      <c r="E85" s="36">
        <f t="shared" si="3"/>
        <v>32977.339999999989</v>
      </c>
      <c r="F85" s="61">
        <f t="shared" si="2"/>
        <v>63471.930000000029</v>
      </c>
      <c r="G85" s="1"/>
      <c r="H85" s="37"/>
      <c r="I85" s="38"/>
      <c r="J85" s="38"/>
    </row>
    <row r="86" spans="2:10" x14ac:dyDescent="0.25">
      <c r="B86" s="46" t="s">
        <v>312</v>
      </c>
      <c r="C86" s="48" t="s">
        <v>323</v>
      </c>
      <c r="D86" s="36">
        <v>1089</v>
      </c>
      <c r="E86" s="36">
        <f t="shared" si="3"/>
        <v>34066.339999999989</v>
      </c>
      <c r="F86" s="61">
        <f t="shared" si="2"/>
        <v>62382.930000000029</v>
      </c>
      <c r="G86" s="1"/>
      <c r="H86" s="37"/>
      <c r="I86" s="38"/>
      <c r="J86" s="38"/>
    </row>
    <row r="87" spans="2:10" x14ac:dyDescent="0.25">
      <c r="B87" s="46" t="s">
        <v>313</v>
      </c>
      <c r="C87" s="48" t="s">
        <v>323</v>
      </c>
      <c r="D87" s="36">
        <v>95</v>
      </c>
      <c r="E87" s="36">
        <f t="shared" si="3"/>
        <v>34161.339999999989</v>
      </c>
      <c r="F87" s="61">
        <f t="shared" si="2"/>
        <v>62287.930000000029</v>
      </c>
      <c r="G87" s="1"/>
      <c r="H87" s="37"/>
      <c r="I87" s="38"/>
      <c r="J87" s="38"/>
    </row>
    <row r="88" spans="2:10" x14ac:dyDescent="0.25">
      <c r="B88" s="46" t="s">
        <v>314</v>
      </c>
      <c r="C88" s="48" t="s">
        <v>323</v>
      </c>
      <c r="D88" s="36">
        <v>2735.25</v>
      </c>
      <c r="E88" s="36">
        <f t="shared" si="3"/>
        <v>36896.589999999989</v>
      </c>
      <c r="F88" s="61">
        <f t="shared" si="2"/>
        <v>59552.680000000029</v>
      </c>
      <c r="G88" s="1"/>
      <c r="H88" s="37"/>
      <c r="I88" s="38"/>
      <c r="J88" s="38"/>
    </row>
    <row r="89" spans="2:10" x14ac:dyDescent="0.25">
      <c r="B89" s="46" t="s">
        <v>315</v>
      </c>
      <c r="C89" s="48" t="s">
        <v>323</v>
      </c>
      <c r="D89" s="36">
        <v>120</v>
      </c>
      <c r="E89" s="36">
        <f t="shared" si="3"/>
        <v>37016.589999999989</v>
      </c>
      <c r="F89" s="61">
        <f t="shared" si="2"/>
        <v>59432.680000000029</v>
      </c>
      <c r="G89" s="1"/>
      <c r="H89" s="37"/>
      <c r="I89" s="38"/>
      <c r="J89" s="38"/>
    </row>
    <row r="90" spans="2:10" x14ac:dyDescent="0.25">
      <c r="B90" s="46" t="s">
        <v>316</v>
      </c>
      <c r="C90" s="48" t="s">
        <v>323</v>
      </c>
      <c r="D90" s="36">
        <v>2905.15</v>
      </c>
      <c r="E90" s="36">
        <f t="shared" si="3"/>
        <v>39921.739999999991</v>
      </c>
      <c r="F90" s="61">
        <f t="shared" si="2"/>
        <v>56527.530000000028</v>
      </c>
      <c r="G90" s="1"/>
      <c r="H90" s="37"/>
      <c r="I90" s="38"/>
      <c r="J90" s="38"/>
    </row>
    <row r="91" spans="2:10" x14ac:dyDescent="0.25">
      <c r="B91" s="46" t="s">
        <v>317</v>
      </c>
      <c r="C91" s="48" t="s">
        <v>323</v>
      </c>
      <c r="D91" s="36">
        <v>140</v>
      </c>
      <c r="E91" s="36">
        <f t="shared" si="3"/>
        <v>40061.739999999991</v>
      </c>
      <c r="F91" s="61">
        <f t="shared" si="2"/>
        <v>56387.530000000028</v>
      </c>
      <c r="G91" s="1"/>
      <c r="H91" s="37"/>
      <c r="I91" s="38"/>
      <c r="J91" s="38"/>
    </row>
    <row r="92" spans="2:10" x14ac:dyDescent="0.25">
      <c r="B92" s="46" t="s">
        <v>318</v>
      </c>
      <c r="C92" s="48" t="s">
        <v>323</v>
      </c>
      <c r="D92" s="36">
        <v>1045</v>
      </c>
      <c r="E92" s="36">
        <f t="shared" si="3"/>
        <v>41106.739999999991</v>
      </c>
      <c r="F92" s="61">
        <f t="shared" si="2"/>
        <v>55342.530000000028</v>
      </c>
      <c r="G92" s="1"/>
      <c r="H92" s="37"/>
      <c r="I92" s="38"/>
      <c r="J92" s="38"/>
    </row>
    <row r="93" spans="2:10" x14ac:dyDescent="0.25">
      <c r="B93" s="46" t="s">
        <v>319</v>
      </c>
      <c r="C93" s="48" t="s">
        <v>323</v>
      </c>
      <c r="D93" s="36">
        <v>115</v>
      </c>
      <c r="E93" s="36">
        <f t="shared" si="3"/>
        <v>41221.739999999991</v>
      </c>
      <c r="F93" s="61">
        <f t="shared" si="2"/>
        <v>55227.530000000028</v>
      </c>
      <c r="G93" s="1"/>
      <c r="H93" s="37"/>
      <c r="I93" s="38"/>
      <c r="J93" s="38"/>
    </row>
    <row r="94" spans="2:10" x14ac:dyDescent="0.25">
      <c r="B94" s="46" t="s">
        <v>320</v>
      </c>
      <c r="C94" s="48" t="s">
        <v>323</v>
      </c>
      <c r="D94" s="36">
        <v>3008</v>
      </c>
      <c r="E94" s="36">
        <f t="shared" si="3"/>
        <v>44229.739999999991</v>
      </c>
      <c r="F94" s="61">
        <f t="shared" si="2"/>
        <v>52219.530000000028</v>
      </c>
      <c r="G94" s="1"/>
      <c r="H94" s="37"/>
      <c r="I94" s="38"/>
      <c r="J94" s="38"/>
    </row>
    <row r="95" spans="2:10" x14ac:dyDescent="0.25">
      <c r="B95" s="46" t="s">
        <v>321</v>
      </c>
      <c r="C95" s="48" t="s">
        <v>323</v>
      </c>
      <c r="D95" s="36">
        <v>115</v>
      </c>
      <c r="E95" s="36">
        <f t="shared" si="3"/>
        <v>44344.739999999991</v>
      </c>
      <c r="F95" s="61">
        <f t="shared" si="2"/>
        <v>52104.530000000028</v>
      </c>
      <c r="G95" s="1"/>
      <c r="H95" s="37"/>
      <c r="I95" s="38"/>
      <c r="J95" s="38"/>
    </row>
    <row r="96" spans="2:10" x14ac:dyDescent="0.25">
      <c r="B96" s="46" t="s">
        <v>322</v>
      </c>
      <c r="C96" s="48" t="s">
        <v>323</v>
      </c>
      <c r="D96" s="36">
        <v>1928</v>
      </c>
      <c r="E96" s="36">
        <f t="shared" si="3"/>
        <v>46272.739999999991</v>
      </c>
      <c r="F96" s="61">
        <f t="shared" si="2"/>
        <v>50176.530000000028</v>
      </c>
      <c r="G96" s="1"/>
      <c r="H96" s="37"/>
      <c r="I96" s="38"/>
      <c r="J96" s="38"/>
    </row>
    <row r="97" spans="2:10" x14ac:dyDescent="0.25">
      <c r="B97" s="46" t="s">
        <v>348</v>
      </c>
      <c r="C97" s="48" t="s">
        <v>323</v>
      </c>
      <c r="D97" s="36">
        <v>125</v>
      </c>
      <c r="E97" s="36">
        <f t="shared" si="3"/>
        <v>46397.739999999991</v>
      </c>
      <c r="F97" s="61">
        <f t="shared" si="2"/>
        <v>50051.530000000028</v>
      </c>
      <c r="G97" s="1"/>
      <c r="H97" s="37"/>
      <c r="I97" s="38"/>
      <c r="J97" s="38"/>
    </row>
    <row r="98" spans="2:10" x14ac:dyDescent="0.25">
      <c r="B98" s="46" t="s">
        <v>349</v>
      </c>
      <c r="C98" s="48" t="s">
        <v>323</v>
      </c>
      <c r="D98" s="36">
        <v>1404.05</v>
      </c>
      <c r="E98" s="36">
        <f t="shared" si="3"/>
        <v>47801.789999999994</v>
      </c>
      <c r="F98" s="61">
        <f t="shared" si="2"/>
        <v>48647.480000000025</v>
      </c>
      <c r="G98" s="1"/>
      <c r="H98" s="37"/>
      <c r="I98" s="38"/>
      <c r="J98" s="38"/>
    </row>
    <row r="99" spans="2:10" x14ac:dyDescent="0.25">
      <c r="B99" s="46" t="s">
        <v>350</v>
      </c>
      <c r="C99" s="48" t="s">
        <v>323</v>
      </c>
      <c r="D99" s="36">
        <v>105</v>
      </c>
      <c r="E99" s="36">
        <f t="shared" si="3"/>
        <v>47906.789999999994</v>
      </c>
      <c r="F99" s="61">
        <f t="shared" si="2"/>
        <v>48542.480000000025</v>
      </c>
      <c r="G99" s="1"/>
      <c r="H99" s="37"/>
      <c r="I99" s="38"/>
      <c r="J99" s="38"/>
    </row>
    <row r="100" spans="2:10" x14ac:dyDescent="0.25">
      <c r="B100" s="46" t="s">
        <v>351</v>
      </c>
      <c r="C100" s="48" t="s">
        <v>323</v>
      </c>
      <c r="D100" s="36">
        <v>244.7</v>
      </c>
      <c r="E100" s="36">
        <f t="shared" si="3"/>
        <v>48151.489999999991</v>
      </c>
      <c r="F100" s="61">
        <f t="shared" si="2"/>
        <v>48297.780000000028</v>
      </c>
      <c r="G100" s="1"/>
      <c r="H100" s="37"/>
      <c r="I100" s="38"/>
      <c r="J100" s="38"/>
    </row>
    <row r="101" spans="2:10" x14ac:dyDescent="0.25">
      <c r="B101" s="46" t="s">
        <v>352</v>
      </c>
      <c r="C101" s="48" t="s">
        <v>323</v>
      </c>
      <c r="D101" s="36">
        <v>60</v>
      </c>
      <c r="E101" s="36">
        <f t="shared" si="3"/>
        <v>48211.489999999991</v>
      </c>
      <c r="F101" s="61">
        <f t="shared" si="2"/>
        <v>48237.780000000028</v>
      </c>
      <c r="G101" s="1"/>
      <c r="H101" s="37"/>
      <c r="I101" s="38"/>
      <c r="J101" s="38"/>
    </row>
    <row r="102" spans="2:10" x14ac:dyDescent="0.25">
      <c r="B102" s="46" t="s">
        <v>353</v>
      </c>
      <c r="C102" s="48" t="s">
        <v>323</v>
      </c>
      <c r="D102" s="36">
        <v>1832</v>
      </c>
      <c r="E102" s="36">
        <f t="shared" si="3"/>
        <v>50043.489999999991</v>
      </c>
      <c r="F102" s="61">
        <f t="shared" si="2"/>
        <v>46405.780000000028</v>
      </c>
      <c r="G102" s="1"/>
      <c r="H102" s="37"/>
      <c r="I102" s="38"/>
      <c r="J102" s="38"/>
    </row>
    <row r="103" spans="2:10" x14ac:dyDescent="0.25">
      <c r="B103" s="46" t="s">
        <v>354</v>
      </c>
      <c r="C103" s="48" t="s">
        <v>323</v>
      </c>
      <c r="D103" s="36">
        <v>148</v>
      </c>
      <c r="E103" s="36">
        <f t="shared" si="3"/>
        <v>50191.489999999991</v>
      </c>
      <c r="F103" s="61">
        <f t="shared" si="2"/>
        <v>46257.780000000028</v>
      </c>
      <c r="G103" s="1"/>
      <c r="H103" s="37"/>
      <c r="I103" s="38"/>
      <c r="J103" s="38"/>
    </row>
    <row r="104" spans="2:10" x14ac:dyDescent="0.25">
      <c r="B104" s="46" t="s">
        <v>355</v>
      </c>
      <c r="C104" s="48" t="s">
        <v>323</v>
      </c>
      <c r="D104" s="36">
        <v>1510</v>
      </c>
      <c r="E104" s="36">
        <f t="shared" si="3"/>
        <v>51701.489999999991</v>
      </c>
      <c r="F104" s="61">
        <f t="shared" si="2"/>
        <v>44747.780000000028</v>
      </c>
      <c r="G104" s="1"/>
      <c r="H104" s="37"/>
      <c r="I104" s="38"/>
      <c r="J104" s="38"/>
    </row>
    <row r="105" spans="2:10" x14ac:dyDescent="0.25">
      <c r="B105" s="46" t="s">
        <v>356</v>
      </c>
      <c r="C105" s="48" t="s">
        <v>323</v>
      </c>
      <c r="D105" s="36">
        <v>105</v>
      </c>
      <c r="E105" s="36">
        <f t="shared" si="3"/>
        <v>51806.489999999991</v>
      </c>
      <c r="F105" s="61">
        <f t="shared" si="2"/>
        <v>44642.780000000028</v>
      </c>
      <c r="G105" s="1"/>
      <c r="H105" s="37"/>
      <c r="I105" s="38"/>
      <c r="J105" s="38"/>
    </row>
    <row r="106" spans="2:10" x14ac:dyDescent="0.25">
      <c r="B106" s="46" t="s">
        <v>357</v>
      </c>
      <c r="C106" s="48" t="s">
        <v>323</v>
      </c>
      <c r="D106" s="36">
        <v>1244</v>
      </c>
      <c r="E106" s="36">
        <f t="shared" si="3"/>
        <v>53050.489999999991</v>
      </c>
      <c r="F106" s="61">
        <f t="shared" si="2"/>
        <v>43398.780000000028</v>
      </c>
      <c r="G106" s="1"/>
      <c r="H106" s="37"/>
      <c r="I106" s="38"/>
      <c r="J106" s="38"/>
    </row>
    <row r="107" spans="2:10" x14ac:dyDescent="0.25">
      <c r="B107" s="46" t="s">
        <v>358</v>
      </c>
      <c r="C107" s="48" t="s">
        <v>323</v>
      </c>
      <c r="D107" s="36">
        <v>98</v>
      </c>
      <c r="E107" s="36">
        <f t="shared" si="3"/>
        <v>53148.489999999991</v>
      </c>
      <c r="F107" s="61">
        <f t="shared" si="2"/>
        <v>43300.780000000028</v>
      </c>
      <c r="G107" s="1"/>
      <c r="H107" s="37"/>
      <c r="I107" s="38"/>
      <c r="J107" s="38"/>
    </row>
    <row r="108" spans="2:10" x14ac:dyDescent="0.25">
      <c r="B108" s="46" t="s">
        <v>359</v>
      </c>
      <c r="C108" s="48" t="s">
        <v>323</v>
      </c>
      <c r="D108" s="36">
        <v>3048</v>
      </c>
      <c r="E108" s="36">
        <f t="shared" si="3"/>
        <v>56196.489999999991</v>
      </c>
      <c r="F108" s="61">
        <f t="shared" si="2"/>
        <v>40252.780000000028</v>
      </c>
      <c r="G108" s="1"/>
      <c r="H108" s="37"/>
      <c r="I108" s="38"/>
      <c r="J108" s="38"/>
    </row>
    <row r="109" spans="2:10" x14ac:dyDescent="0.25">
      <c r="B109" s="46" t="s">
        <v>360</v>
      </c>
      <c r="C109" s="48" t="s">
        <v>323</v>
      </c>
      <c r="D109" s="36">
        <v>148</v>
      </c>
      <c r="E109" s="36">
        <f t="shared" si="3"/>
        <v>56344.489999999991</v>
      </c>
      <c r="F109" s="61">
        <f t="shared" si="2"/>
        <v>40104.780000000028</v>
      </c>
      <c r="G109" s="1"/>
      <c r="H109" s="37"/>
      <c r="I109" s="38"/>
      <c r="J109" s="38"/>
    </row>
    <row r="110" spans="2:10" x14ac:dyDescent="0.25">
      <c r="B110" s="46" t="s">
        <v>361</v>
      </c>
      <c r="C110" s="53" t="s">
        <v>362</v>
      </c>
      <c r="D110" s="36">
        <v>406</v>
      </c>
      <c r="E110" s="36">
        <f t="shared" si="3"/>
        <v>56750.489999999991</v>
      </c>
      <c r="F110" s="61">
        <f t="shared" si="2"/>
        <v>39698.780000000028</v>
      </c>
      <c r="G110" s="1"/>
      <c r="H110" s="37"/>
      <c r="I110" s="38"/>
      <c r="J110" s="38"/>
    </row>
    <row r="111" spans="2:10" x14ac:dyDescent="0.25">
      <c r="B111" s="46" t="s">
        <v>363</v>
      </c>
      <c r="C111" s="53" t="s">
        <v>362</v>
      </c>
      <c r="D111" s="36">
        <v>290</v>
      </c>
      <c r="E111" s="36">
        <f t="shared" si="3"/>
        <v>57040.489999999991</v>
      </c>
      <c r="F111" s="61">
        <f t="shared" si="2"/>
        <v>39408.780000000028</v>
      </c>
      <c r="G111" s="1"/>
      <c r="H111" s="37"/>
      <c r="I111" s="38"/>
      <c r="J111" s="38"/>
    </row>
    <row r="112" spans="2:10" x14ac:dyDescent="0.25">
      <c r="B112" s="46"/>
      <c r="C112" s="53"/>
      <c r="D112" s="36"/>
      <c r="E112" s="36">
        <f t="shared" si="3"/>
        <v>57040.489999999991</v>
      </c>
      <c r="F112" s="61">
        <f t="shared" si="2"/>
        <v>39408.780000000028</v>
      </c>
      <c r="G112" s="46" t="s">
        <v>364</v>
      </c>
      <c r="H112" s="53" t="s">
        <v>393</v>
      </c>
      <c r="I112" s="36">
        <v>608.27</v>
      </c>
      <c r="J112" s="38"/>
    </row>
    <row r="113" spans="2:10" x14ac:dyDescent="0.25">
      <c r="B113" s="52"/>
      <c r="C113" s="53"/>
      <c r="D113" s="36"/>
      <c r="E113" s="36">
        <f t="shared" si="3"/>
        <v>57040.489999999991</v>
      </c>
      <c r="F113" s="61">
        <f t="shared" si="2"/>
        <v>39408.780000000028</v>
      </c>
      <c r="G113" s="52" t="s">
        <v>365</v>
      </c>
      <c r="H113" s="53" t="s">
        <v>394</v>
      </c>
      <c r="I113" s="36">
        <v>23</v>
      </c>
      <c r="J113" s="38"/>
    </row>
    <row r="114" spans="2:10" x14ac:dyDescent="0.25">
      <c r="B114" s="46"/>
      <c r="C114" s="53"/>
      <c r="D114" s="36"/>
      <c r="E114" s="36">
        <f t="shared" si="3"/>
        <v>57040.489999999991</v>
      </c>
      <c r="F114" s="61">
        <f t="shared" si="2"/>
        <v>39408.780000000028</v>
      </c>
      <c r="G114" s="46" t="s">
        <v>366</v>
      </c>
      <c r="H114" s="53" t="s">
        <v>379</v>
      </c>
      <c r="I114" s="36">
        <v>377</v>
      </c>
      <c r="J114" s="38"/>
    </row>
    <row r="115" spans="2:10" x14ac:dyDescent="0.25">
      <c r="B115" s="52"/>
      <c r="C115" s="53"/>
      <c r="D115" s="36"/>
      <c r="E115" s="36">
        <f t="shared" si="3"/>
        <v>57040.489999999991</v>
      </c>
      <c r="F115" s="61">
        <f t="shared" si="2"/>
        <v>39408.780000000028</v>
      </c>
      <c r="G115" s="52" t="s">
        <v>367</v>
      </c>
      <c r="H115" s="53" t="s">
        <v>91</v>
      </c>
      <c r="I115" s="36">
        <v>116</v>
      </c>
      <c r="J115" s="38"/>
    </row>
    <row r="116" spans="2:10" x14ac:dyDescent="0.25">
      <c r="B116" s="46" t="s">
        <v>368</v>
      </c>
      <c r="C116" s="53" t="s">
        <v>395</v>
      </c>
      <c r="D116" s="36">
        <v>0</v>
      </c>
      <c r="E116" s="36">
        <f t="shared" si="3"/>
        <v>57040.489999999991</v>
      </c>
      <c r="F116" s="61">
        <f t="shared" si="2"/>
        <v>39408.780000000028</v>
      </c>
      <c r="G116" s="1"/>
      <c r="H116" s="37"/>
      <c r="I116" s="38"/>
      <c r="J116" s="38"/>
    </row>
    <row r="117" spans="2:10" x14ac:dyDescent="0.25">
      <c r="B117" s="46" t="s">
        <v>369</v>
      </c>
      <c r="C117" s="53" t="s">
        <v>396</v>
      </c>
      <c r="D117" s="60">
        <v>0</v>
      </c>
      <c r="E117" s="36">
        <f t="shared" si="3"/>
        <v>57040.489999999991</v>
      </c>
      <c r="F117" s="61">
        <f t="shared" si="2"/>
        <v>39408.780000000028</v>
      </c>
      <c r="G117" s="1"/>
      <c r="H117" s="37"/>
      <c r="I117" s="38"/>
      <c r="J117" s="38"/>
    </row>
    <row r="118" spans="2:10" x14ac:dyDescent="0.25">
      <c r="B118" s="46" t="s">
        <v>370</v>
      </c>
      <c r="C118" s="53" t="s">
        <v>95</v>
      </c>
      <c r="D118" s="5">
        <v>48.12</v>
      </c>
      <c r="E118" s="36">
        <f t="shared" si="3"/>
        <v>57088.609999999993</v>
      </c>
      <c r="F118" s="61">
        <f t="shared" si="2"/>
        <v>39360.660000000025</v>
      </c>
      <c r="G118" s="1"/>
      <c r="H118" s="37"/>
      <c r="I118" s="38"/>
      <c r="J118" s="38"/>
    </row>
    <row r="119" spans="2:10" x14ac:dyDescent="0.25">
      <c r="B119" s="46" t="s">
        <v>371</v>
      </c>
      <c r="C119" s="53" t="s">
        <v>380</v>
      </c>
      <c r="D119" s="36">
        <v>542.75</v>
      </c>
      <c r="E119" s="36">
        <f t="shared" si="3"/>
        <v>57631.359999999993</v>
      </c>
      <c r="F119" s="61">
        <f t="shared" si="2"/>
        <v>38817.910000000025</v>
      </c>
      <c r="G119" s="1"/>
      <c r="H119" s="37"/>
      <c r="I119" s="38"/>
      <c r="J119" s="38"/>
    </row>
    <row r="120" spans="2:10" x14ac:dyDescent="0.25">
      <c r="B120" s="46" t="s">
        <v>372</v>
      </c>
      <c r="C120" s="53" t="s">
        <v>378</v>
      </c>
      <c r="D120" s="36">
        <v>320.8</v>
      </c>
      <c r="E120" s="36">
        <f t="shared" si="3"/>
        <v>57952.159999999996</v>
      </c>
      <c r="F120" s="61">
        <f t="shared" si="2"/>
        <v>38497.110000000022</v>
      </c>
      <c r="G120" s="1"/>
      <c r="H120" s="37"/>
      <c r="I120" s="38"/>
      <c r="J120" s="38"/>
    </row>
    <row r="121" spans="2:10" x14ac:dyDescent="0.25">
      <c r="B121" s="46" t="s">
        <v>373</v>
      </c>
      <c r="C121" s="53" t="s">
        <v>345</v>
      </c>
      <c r="D121" s="36">
        <v>183.65</v>
      </c>
      <c r="E121" s="36">
        <f t="shared" si="3"/>
        <v>58135.81</v>
      </c>
      <c r="F121" s="61">
        <f t="shared" si="2"/>
        <v>38313.460000000021</v>
      </c>
      <c r="G121" s="1"/>
      <c r="H121" s="39"/>
      <c r="I121" s="38"/>
      <c r="J121" s="38"/>
    </row>
    <row r="122" spans="2:10" x14ac:dyDescent="0.25">
      <c r="B122" s="46"/>
      <c r="C122" s="53"/>
      <c r="D122" s="36"/>
      <c r="E122" s="36">
        <f t="shared" si="3"/>
        <v>58135.81</v>
      </c>
      <c r="F122" s="61">
        <f t="shared" si="2"/>
        <v>38313.460000000021</v>
      </c>
      <c r="G122" s="46" t="s">
        <v>374</v>
      </c>
      <c r="H122" s="53" t="s">
        <v>345</v>
      </c>
      <c r="I122" s="36">
        <v>182.77</v>
      </c>
      <c r="J122" s="38"/>
    </row>
    <row r="123" spans="2:10" x14ac:dyDescent="0.25">
      <c r="B123" s="46" t="s">
        <v>375</v>
      </c>
      <c r="C123" s="53" t="s">
        <v>382</v>
      </c>
      <c r="D123" s="36">
        <v>43</v>
      </c>
      <c r="E123" s="36">
        <f t="shared" si="3"/>
        <v>58178.81</v>
      </c>
      <c r="F123" s="61">
        <f t="shared" si="2"/>
        <v>38270.460000000021</v>
      </c>
      <c r="G123" s="1"/>
      <c r="H123" s="39"/>
      <c r="I123" s="38"/>
      <c r="J123" s="38"/>
    </row>
    <row r="124" spans="2:10" x14ac:dyDescent="0.25">
      <c r="B124" s="46" t="s">
        <v>376</v>
      </c>
      <c r="C124" s="53" t="s">
        <v>383</v>
      </c>
      <c r="D124" s="36">
        <v>139.9</v>
      </c>
      <c r="E124" s="36">
        <f t="shared" si="3"/>
        <v>58318.71</v>
      </c>
      <c r="F124" s="61">
        <f t="shared" si="2"/>
        <v>38130.560000000019</v>
      </c>
      <c r="G124" s="1"/>
      <c r="H124" s="39"/>
      <c r="I124" s="38"/>
      <c r="J124" s="38"/>
    </row>
    <row r="125" spans="2:10" x14ac:dyDescent="0.25">
      <c r="B125" s="46" t="s">
        <v>377</v>
      </c>
      <c r="C125" s="53" t="s">
        <v>384</v>
      </c>
      <c r="D125" s="36">
        <v>85</v>
      </c>
      <c r="E125" s="36">
        <f t="shared" si="3"/>
        <v>58403.71</v>
      </c>
      <c r="F125" s="61">
        <f t="shared" si="2"/>
        <v>38045.560000000019</v>
      </c>
      <c r="G125" s="1"/>
      <c r="H125" s="39"/>
      <c r="I125" s="38"/>
      <c r="J125" s="38"/>
    </row>
    <row r="126" spans="2:10" x14ac:dyDescent="0.25">
      <c r="B126" s="46" t="s">
        <v>381</v>
      </c>
      <c r="C126" s="53" t="s">
        <v>385</v>
      </c>
      <c r="D126" s="36">
        <v>141.52000000000001</v>
      </c>
      <c r="E126" s="36">
        <f t="shared" si="3"/>
        <v>58545.229999999996</v>
      </c>
      <c r="F126" s="61">
        <f t="shared" si="2"/>
        <v>37904.040000000023</v>
      </c>
      <c r="G126" s="1"/>
      <c r="H126" s="39"/>
      <c r="I126" s="38"/>
      <c r="J126" s="38"/>
    </row>
    <row r="127" spans="2:10" x14ac:dyDescent="0.25">
      <c r="B127" s="52" t="s">
        <v>387</v>
      </c>
      <c r="C127" s="53" t="s">
        <v>386</v>
      </c>
      <c r="D127" s="36">
        <v>406</v>
      </c>
      <c r="E127" s="36">
        <f t="shared" si="3"/>
        <v>58951.229999999996</v>
      </c>
      <c r="F127" s="61">
        <f t="shared" si="2"/>
        <v>37498.040000000023</v>
      </c>
      <c r="G127" s="1"/>
      <c r="H127" s="39"/>
      <c r="I127" s="38"/>
      <c r="J127" s="38"/>
    </row>
    <row r="128" spans="2:10" x14ac:dyDescent="0.25">
      <c r="B128" s="52" t="s">
        <v>388</v>
      </c>
      <c r="C128" s="53" t="s">
        <v>389</v>
      </c>
      <c r="D128" s="36">
        <v>1000</v>
      </c>
      <c r="E128" s="36">
        <f t="shared" si="3"/>
        <v>59951.229999999996</v>
      </c>
      <c r="F128" s="61">
        <f t="shared" si="2"/>
        <v>36498.040000000023</v>
      </c>
      <c r="G128" s="1"/>
      <c r="H128" s="39"/>
      <c r="I128" s="38"/>
      <c r="J128" s="38"/>
    </row>
    <row r="129" spans="1:10" x14ac:dyDescent="0.25">
      <c r="B129" s="52" t="s">
        <v>390</v>
      </c>
      <c r="C129" s="53" t="s">
        <v>334</v>
      </c>
      <c r="D129" s="36">
        <v>891</v>
      </c>
      <c r="E129" s="36">
        <f t="shared" si="3"/>
        <v>60842.229999999996</v>
      </c>
      <c r="F129" s="61">
        <f t="shared" si="2"/>
        <v>35607.040000000023</v>
      </c>
      <c r="G129" s="1"/>
      <c r="H129" s="39"/>
      <c r="I129" s="38"/>
      <c r="J129" s="38"/>
    </row>
    <row r="130" spans="1:10" x14ac:dyDescent="0.25">
      <c r="A130" s="73" t="s">
        <v>391</v>
      </c>
      <c r="B130" s="74"/>
      <c r="C130" s="75" t="s">
        <v>392</v>
      </c>
      <c r="D130" s="64">
        <v>406</v>
      </c>
      <c r="E130" s="36">
        <f>E129+D130</f>
        <v>61248.229999999996</v>
      </c>
      <c r="F130" s="61">
        <f>F129-D130</f>
        <v>35201.040000000023</v>
      </c>
      <c r="G130" s="1"/>
      <c r="H130" s="39"/>
      <c r="I130" s="38"/>
      <c r="J130" s="38"/>
    </row>
    <row r="131" spans="1:10" x14ac:dyDescent="0.25">
      <c r="A131" s="73" t="s">
        <v>391</v>
      </c>
      <c r="B131" s="74"/>
      <c r="C131" s="75" t="s">
        <v>392</v>
      </c>
      <c r="D131" s="64">
        <v>406</v>
      </c>
      <c r="E131" s="36">
        <f t="shared" si="3"/>
        <v>61654.229999999996</v>
      </c>
      <c r="F131" s="61">
        <f t="shared" si="2"/>
        <v>34795.040000000023</v>
      </c>
      <c r="G131" s="1"/>
      <c r="H131" s="39"/>
      <c r="I131" s="38"/>
      <c r="J131" s="38"/>
    </row>
    <row r="132" spans="1:10" x14ac:dyDescent="0.25">
      <c r="B132" s="66" t="s">
        <v>181</v>
      </c>
      <c r="C132" s="67" t="s">
        <v>182</v>
      </c>
      <c r="D132" s="68">
        <v>2544</v>
      </c>
      <c r="E132" s="68">
        <f t="shared" si="3"/>
        <v>64198.229999999996</v>
      </c>
      <c r="F132" s="69">
        <f t="shared" si="2"/>
        <v>32251.040000000023</v>
      </c>
      <c r="G132" s="1"/>
      <c r="H132" s="39"/>
      <c r="I132" s="38"/>
      <c r="J132" s="38"/>
    </row>
    <row r="133" spans="1:10" x14ac:dyDescent="0.25">
      <c r="B133" s="66" t="s">
        <v>183</v>
      </c>
      <c r="C133" s="67" t="s">
        <v>182</v>
      </c>
      <c r="D133" s="68">
        <v>70</v>
      </c>
      <c r="E133" s="68">
        <f t="shared" si="3"/>
        <v>64268.229999999996</v>
      </c>
      <c r="F133" s="69">
        <f t="shared" si="2"/>
        <v>32181.040000000023</v>
      </c>
      <c r="G133" s="1"/>
      <c r="H133" s="39"/>
      <c r="I133" s="38"/>
      <c r="J133" s="38"/>
    </row>
    <row r="134" spans="1:10" x14ac:dyDescent="0.25">
      <c r="B134" s="66" t="s">
        <v>184</v>
      </c>
      <c r="C134" s="67" t="s">
        <v>186</v>
      </c>
      <c r="D134" s="68">
        <v>580</v>
      </c>
      <c r="E134" s="68">
        <f t="shared" si="3"/>
        <v>64848.229999999996</v>
      </c>
      <c r="F134" s="69">
        <f t="shared" si="2"/>
        <v>31601.040000000023</v>
      </c>
      <c r="G134" s="1"/>
      <c r="H134" s="39"/>
      <c r="I134" s="38"/>
      <c r="J134" s="38"/>
    </row>
    <row r="135" spans="1:10" x14ac:dyDescent="0.25">
      <c r="B135" s="66" t="s">
        <v>185</v>
      </c>
      <c r="C135" s="67" t="s">
        <v>186</v>
      </c>
      <c r="D135" s="68">
        <v>580</v>
      </c>
      <c r="E135" s="68">
        <f t="shared" si="3"/>
        <v>65428.229999999996</v>
      </c>
      <c r="F135" s="69">
        <f t="shared" si="2"/>
        <v>31021.040000000023</v>
      </c>
      <c r="G135" s="1"/>
      <c r="H135" s="39"/>
      <c r="I135" s="38"/>
      <c r="J135" s="38"/>
    </row>
    <row r="136" spans="1:10" x14ac:dyDescent="0.25">
      <c r="B136" s="66" t="s">
        <v>187</v>
      </c>
      <c r="C136" s="67" t="s">
        <v>32</v>
      </c>
      <c r="D136" s="68">
        <v>400.03</v>
      </c>
      <c r="E136" s="68">
        <f t="shared" si="3"/>
        <v>65828.259999999995</v>
      </c>
      <c r="F136" s="69">
        <f t="shared" ref="F136:F141" si="4">F135-D136</f>
        <v>30621.010000000024</v>
      </c>
      <c r="G136" s="1"/>
      <c r="H136" s="39"/>
      <c r="I136" s="38"/>
      <c r="J136" s="38"/>
    </row>
    <row r="137" spans="1:10" x14ac:dyDescent="0.25">
      <c r="B137" s="66" t="s">
        <v>188</v>
      </c>
      <c r="C137" s="67" t="s">
        <v>189</v>
      </c>
      <c r="D137" s="70">
        <v>406</v>
      </c>
      <c r="E137" s="68">
        <f t="shared" ref="E137:E141" si="5">E136+D137</f>
        <v>66234.259999999995</v>
      </c>
      <c r="F137" s="69">
        <f t="shared" si="4"/>
        <v>30215.010000000024</v>
      </c>
      <c r="G137" s="1"/>
      <c r="H137" s="39"/>
      <c r="I137" s="38"/>
      <c r="J137" s="38"/>
    </row>
    <row r="138" spans="1:10" x14ac:dyDescent="0.25">
      <c r="B138" s="66" t="s">
        <v>190</v>
      </c>
      <c r="C138" s="67" t="s">
        <v>40</v>
      </c>
      <c r="D138" s="71">
        <v>406</v>
      </c>
      <c r="E138" s="68">
        <f t="shared" si="5"/>
        <v>66640.259999999995</v>
      </c>
      <c r="F138" s="69">
        <f t="shared" si="4"/>
        <v>29809.010000000024</v>
      </c>
      <c r="G138" s="1"/>
      <c r="H138" s="39"/>
      <c r="I138" s="38"/>
      <c r="J138" s="38"/>
    </row>
    <row r="139" spans="1:10" x14ac:dyDescent="0.25">
      <c r="B139" s="66" t="s">
        <v>191</v>
      </c>
      <c r="C139" s="67" t="s">
        <v>44</v>
      </c>
      <c r="D139" s="68">
        <v>290</v>
      </c>
      <c r="E139" s="68">
        <f t="shared" si="5"/>
        <v>66930.259999999995</v>
      </c>
      <c r="F139" s="69">
        <f t="shared" si="4"/>
        <v>29519.010000000024</v>
      </c>
      <c r="G139" s="1"/>
      <c r="H139" s="39"/>
      <c r="I139" s="38"/>
      <c r="J139" s="38"/>
    </row>
    <row r="140" spans="1:10" x14ac:dyDescent="0.25">
      <c r="B140" s="52" t="s">
        <v>588</v>
      </c>
      <c r="C140" s="53" t="s">
        <v>589</v>
      </c>
      <c r="D140" s="36">
        <v>600.01</v>
      </c>
      <c r="E140" s="68">
        <f t="shared" si="5"/>
        <v>67530.26999999999</v>
      </c>
      <c r="F140" s="69">
        <f t="shared" si="4"/>
        <v>28919.000000000025</v>
      </c>
      <c r="G140" s="1"/>
      <c r="H140" s="39"/>
      <c r="I140" s="38"/>
      <c r="J140" s="38"/>
    </row>
    <row r="141" spans="1:10" x14ac:dyDescent="0.25">
      <c r="B141" s="52" t="s">
        <v>590</v>
      </c>
      <c r="C141" s="53" t="s">
        <v>589</v>
      </c>
      <c r="D141" s="36">
        <v>290</v>
      </c>
      <c r="E141" s="68">
        <f t="shared" si="5"/>
        <v>67820.26999999999</v>
      </c>
      <c r="F141" s="69">
        <f t="shared" si="4"/>
        <v>28629.000000000025</v>
      </c>
      <c r="G141" s="1"/>
      <c r="H141" s="39"/>
      <c r="I141" s="38"/>
      <c r="J141" s="38"/>
    </row>
    <row r="142" spans="1:10" x14ac:dyDescent="0.25">
      <c r="B142" s="52" t="s">
        <v>591</v>
      </c>
      <c r="C142" s="53" t="s">
        <v>592</v>
      </c>
      <c r="D142" s="36">
        <v>216</v>
      </c>
      <c r="E142" s="36">
        <f t="shared" ref="E142:E199" si="6">E141+D142</f>
        <v>68036.26999999999</v>
      </c>
      <c r="F142" s="61">
        <f t="shared" ref="F142:F198" si="7">F141-D142</f>
        <v>28413.000000000025</v>
      </c>
      <c r="G142" s="1"/>
      <c r="H142" s="39"/>
      <c r="I142" s="38"/>
      <c r="J142" s="38"/>
    </row>
    <row r="143" spans="1:10" x14ac:dyDescent="0.25">
      <c r="B143" s="52"/>
      <c r="C143" s="53"/>
      <c r="D143" s="36"/>
      <c r="E143" s="36">
        <f t="shared" si="6"/>
        <v>68036.26999999999</v>
      </c>
      <c r="F143" s="61">
        <f t="shared" si="7"/>
        <v>28413.000000000025</v>
      </c>
      <c r="G143" s="1"/>
      <c r="H143" s="39"/>
      <c r="I143" s="38"/>
      <c r="J143" s="38"/>
    </row>
    <row r="144" spans="1:10" x14ac:dyDescent="0.25">
      <c r="B144" s="52"/>
      <c r="C144" s="51"/>
      <c r="D144" s="36"/>
      <c r="E144" s="36">
        <f t="shared" si="6"/>
        <v>68036.26999999999</v>
      </c>
      <c r="F144" s="61">
        <f t="shared" si="7"/>
        <v>28413.000000000025</v>
      </c>
      <c r="G144" s="1"/>
      <c r="H144" s="39"/>
      <c r="I144" s="38"/>
      <c r="J144" s="38"/>
    </row>
    <row r="145" spans="2:10" x14ac:dyDescent="0.25">
      <c r="B145" s="52"/>
      <c r="C145" s="51"/>
      <c r="D145" s="36"/>
      <c r="E145" s="36">
        <f t="shared" si="6"/>
        <v>68036.26999999999</v>
      </c>
      <c r="F145" s="61">
        <f t="shared" si="7"/>
        <v>28413.000000000025</v>
      </c>
      <c r="G145" s="1"/>
      <c r="H145" s="39"/>
      <c r="I145" s="38"/>
      <c r="J145" s="38"/>
    </row>
    <row r="146" spans="2:10" x14ac:dyDescent="0.25">
      <c r="B146" s="52"/>
      <c r="C146" s="51"/>
      <c r="D146" s="36"/>
      <c r="E146" s="36">
        <f t="shared" si="6"/>
        <v>68036.26999999999</v>
      </c>
      <c r="F146" s="61">
        <f t="shared" si="7"/>
        <v>28413.000000000025</v>
      </c>
      <c r="G146" s="1"/>
      <c r="H146" s="39"/>
      <c r="I146" s="38"/>
      <c r="J146" s="38"/>
    </row>
    <row r="147" spans="2:10" x14ac:dyDescent="0.25">
      <c r="B147" s="52"/>
      <c r="C147" s="51"/>
      <c r="D147" s="36"/>
      <c r="E147" s="36">
        <f t="shared" si="6"/>
        <v>68036.26999999999</v>
      </c>
      <c r="F147" s="61">
        <f t="shared" si="7"/>
        <v>28413.000000000025</v>
      </c>
      <c r="G147" s="1"/>
      <c r="H147" s="39"/>
      <c r="I147" s="38"/>
      <c r="J147" s="38"/>
    </row>
    <row r="148" spans="2:10" x14ac:dyDescent="0.25">
      <c r="B148" s="52"/>
      <c r="C148" s="51"/>
      <c r="D148" s="36"/>
      <c r="E148" s="36">
        <f t="shared" si="6"/>
        <v>68036.26999999999</v>
      </c>
      <c r="F148" s="61">
        <f t="shared" si="7"/>
        <v>28413.000000000025</v>
      </c>
      <c r="G148" s="1"/>
      <c r="H148" s="39"/>
      <c r="I148" s="38"/>
      <c r="J148" s="38"/>
    </row>
    <row r="149" spans="2:10" x14ac:dyDescent="0.25">
      <c r="B149" s="52"/>
      <c r="C149" s="51"/>
      <c r="D149" s="36"/>
      <c r="E149" s="36">
        <f t="shared" si="6"/>
        <v>68036.26999999999</v>
      </c>
      <c r="F149" s="61">
        <f t="shared" si="7"/>
        <v>28413.000000000025</v>
      </c>
      <c r="G149" s="1"/>
      <c r="H149" s="39"/>
      <c r="I149" s="38"/>
      <c r="J149" s="38"/>
    </row>
    <row r="150" spans="2:10" x14ac:dyDescent="0.25">
      <c r="B150" s="52"/>
      <c r="C150" s="51"/>
      <c r="D150" s="36"/>
      <c r="E150" s="36">
        <f t="shared" si="6"/>
        <v>68036.26999999999</v>
      </c>
      <c r="F150" s="61">
        <f t="shared" si="7"/>
        <v>28413.000000000025</v>
      </c>
      <c r="G150" s="1"/>
      <c r="H150" s="39"/>
      <c r="I150" s="38"/>
      <c r="J150" s="38"/>
    </row>
    <row r="151" spans="2:10" x14ac:dyDescent="0.25">
      <c r="B151" s="52"/>
      <c r="C151" s="51"/>
      <c r="D151" s="36"/>
      <c r="E151" s="36">
        <f t="shared" si="6"/>
        <v>68036.26999999999</v>
      </c>
      <c r="F151" s="61">
        <f t="shared" si="7"/>
        <v>28413.000000000025</v>
      </c>
      <c r="G151" s="1"/>
      <c r="H151" s="39"/>
      <c r="I151" s="38"/>
      <c r="J151" s="38"/>
    </row>
    <row r="152" spans="2:10" x14ac:dyDescent="0.25">
      <c r="B152" s="52"/>
      <c r="C152" s="51"/>
      <c r="D152" s="36"/>
      <c r="E152" s="36">
        <f t="shared" si="6"/>
        <v>68036.26999999999</v>
      </c>
      <c r="F152" s="61">
        <f t="shared" si="7"/>
        <v>28413.000000000025</v>
      </c>
      <c r="G152" s="1"/>
      <c r="H152" s="39"/>
      <c r="I152" s="38"/>
      <c r="J152" s="38"/>
    </row>
    <row r="153" spans="2:10" x14ac:dyDescent="0.25">
      <c r="B153" s="52"/>
      <c r="C153" s="51"/>
      <c r="D153" s="36"/>
      <c r="E153" s="36">
        <f t="shared" si="6"/>
        <v>68036.26999999999</v>
      </c>
      <c r="F153" s="61">
        <f t="shared" si="7"/>
        <v>28413.000000000025</v>
      </c>
      <c r="G153" s="1"/>
      <c r="H153" s="39"/>
      <c r="I153" s="38"/>
      <c r="J153" s="38"/>
    </row>
    <row r="154" spans="2:10" x14ac:dyDescent="0.25">
      <c r="B154" s="52"/>
      <c r="C154" s="51"/>
      <c r="D154" s="36"/>
      <c r="E154" s="36">
        <f t="shared" si="6"/>
        <v>68036.26999999999</v>
      </c>
      <c r="F154" s="61">
        <f t="shared" si="7"/>
        <v>28413.000000000025</v>
      </c>
      <c r="G154" s="1"/>
      <c r="H154" s="39"/>
      <c r="I154" s="38"/>
      <c r="J154" s="38"/>
    </row>
    <row r="155" spans="2:10" x14ac:dyDescent="0.25">
      <c r="B155" s="52"/>
      <c r="C155" s="51"/>
      <c r="D155" s="36"/>
      <c r="E155" s="36">
        <f t="shared" si="6"/>
        <v>68036.26999999999</v>
      </c>
      <c r="F155" s="61">
        <f t="shared" si="7"/>
        <v>28413.000000000025</v>
      </c>
      <c r="G155" s="1"/>
      <c r="H155" s="39"/>
      <c r="I155" s="38"/>
      <c r="J155" s="38"/>
    </row>
    <row r="156" spans="2:10" x14ac:dyDescent="0.25">
      <c r="B156" s="52"/>
      <c r="C156" s="51"/>
      <c r="D156" s="36"/>
      <c r="E156" s="36">
        <f t="shared" si="6"/>
        <v>68036.26999999999</v>
      </c>
      <c r="F156" s="61">
        <f t="shared" si="7"/>
        <v>28413.000000000025</v>
      </c>
      <c r="G156" s="1"/>
      <c r="H156" s="39"/>
      <c r="I156" s="38"/>
      <c r="J156" s="38"/>
    </row>
    <row r="157" spans="2:10" x14ac:dyDescent="0.25">
      <c r="B157" s="52"/>
      <c r="C157" s="51"/>
      <c r="D157" s="36"/>
      <c r="E157" s="36">
        <f t="shared" si="6"/>
        <v>68036.26999999999</v>
      </c>
      <c r="F157" s="61">
        <f t="shared" si="7"/>
        <v>28413.000000000025</v>
      </c>
      <c r="G157" s="1"/>
      <c r="H157" s="39"/>
      <c r="I157" s="38"/>
      <c r="J157" s="38"/>
    </row>
    <row r="158" spans="2:10" x14ac:dyDescent="0.25">
      <c r="B158" s="52"/>
      <c r="C158" s="51"/>
      <c r="D158" s="36"/>
      <c r="E158" s="36">
        <f t="shared" si="6"/>
        <v>68036.26999999999</v>
      </c>
      <c r="F158" s="61">
        <f t="shared" si="7"/>
        <v>28413.000000000025</v>
      </c>
      <c r="G158" s="1"/>
      <c r="H158" s="39"/>
      <c r="I158" s="38"/>
      <c r="J158" s="38"/>
    </row>
    <row r="159" spans="2:10" x14ac:dyDescent="0.25">
      <c r="B159" s="52"/>
      <c r="C159" s="51"/>
      <c r="D159" s="36"/>
      <c r="E159" s="36">
        <f t="shared" si="6"/>
        <v>68036.26999999999</v>
      </c>
      <c r="F159" s="61">
        <f t="shared" si="7"/>
        <v>28413.000000000025</v>
      </c>
      <c r="G159" s="1"/>
      <c r="H159" s="39"/>
      <c r="I159" s="38"/>
      <c r="J159" s="38"/>
    </row>
    <row r="160" spans="2:10" x14ac:dyDescent="0.25">
      <c r="B160" s="52"/>
      <c r="C160" s="51"/>
      <c r="D160" s="36"/>
      <c r="E160" s="36">
        <f t="shared" si="6"/>
        <v>68036.26999999999</v>
      </c>
      <c r="F160" s="61">
        <f t="shared" si="7"/>
        <v>28413.000000000025</v>
      </c>
      <c r="G160" s="1"/>
      <c r="H160" s="39"/>
      <c r="I160" s="38"/>
      <c r="J160" s="38"/>
    </row>
    <row r="161" spans="2:10" x14ac:dyDescent="0.25">
      <c r="B161" s="52"/>
      <c r="C161" s="51"/>
      <c r="D161" s="36"/>
      <c r="E161" s="36">
        <f t="shared" si="6"/>
        <v>68036.26999999999</v>
      </c>
      <c r="F161" s="61">
        <f t="shared" si="7"/>
        <v>28413.000000000025</v>
      </c>
      <c r="G161" s="1"/>
      <c r="H161" s="39"/>
      <c r="I161" s="38"/>
      <c r="J161" s="38"/>
    </row>
    <row r="162" spans="2:10" x14ac:dyDescent="0.25">
      <c r="B162" s="52"/>
      <c r="C162" s="51"/>
      <c r="D162" s="36"/>
      <c r="E162" s="36">
        <f t="shared" si="6"/>
        <v>68036.26999999999</v>
      </c>
      <c r="F162" s="61">
        <f t="shared" si="7"/>
        <v>28413.000000000025</v>
      </c>
      <c r="G162" s="1"/>
      <c r="H162" s="39"/>
      <c r="I162" s="38"/>
      <c r="J162" s="38"/>
    </row>
    <row r="163" spans="2:10" x14ac:dyDescent="0.25">
      <c r="B163" s="52"/>
      <c r="C163" s="51"/>
      <c r="D163" s="36"/>
      <c r="E163" s="36">
        <f t="shared" si="6"/>
        <v>68036.26999999999</v>
      </c>
      <c r="F163" s="61">
        <f t="shared" si="7"/>
        <v>28413.000000000025</v>
      </c>
      <c r="G163" s="1"/>
      <c r="H163" s="39"/>
      <c r="I163" s="38"/>
      <c r="J163" s="38"/>
    </row>
    <row r="164" spans="2:10" x14ac:dyDescent="0.25">
      <c r="B164" s="52"/>
      <c r="C164" s="51"/>
      <c r="D164" s="36"/>
      <c r="E164" s="36">
        <f t="shared" si="6"/>
        <v>68036.26999999999</v>
      </c>
      <c r="F164" s="61">
        <f t="shared" si="7"/>
        <v>28413.000000000025</v>
      </c>
      <c r="G164" s="1"/>
      <c r="H164" s="39"/>
      <c r="I164" s="38"/>
      <c r="J164" s="38"/>
    </row>
    <row r="165" spans="2:10" x14ac:dyDescent="0.25">
      <c r="B165" s="52"/>
      <c r="C165" s="51"/>
      <c r="D165" s="36"/>
      <c r="E165" s="36">
        <f t="shared" si="6"/>
        <v>68036.26999999999</v>
      </c>
      <c r="F165" s="61">
        <f t="shared" si="7"/>
        <v>28413.000000000025</v>
      </c>
      <c r="G165" s="1"/>
      <c r="H165" s="39"/>
      <c r="I165" s="38"/>
      <c r="J165" s="38"/>
    </row>
    <row r="166" spans="2:10" x14ac:dyDescent="0.25">
      <c r="B166" s="52"/>
      <c r="C166" s="51"/>
      <c r="D166" s="36"/>
      <c r="E166" s="36">
        <f t="shared" si="6"/>
        <v>68036.26999999999</v>
      </c>
      <c r="F166" s="61">
        <f t="shared" si="7"/>
        <v>28413.000000000025</v>
      </c>
      <c r="G166" s="1"/>
      <c r="H166" s="39"/>
      <c r="I166" s="38"/>
      <c r="J166" s="38"/>
    </row>
    <row r="167" spans="2:10" x14ac:dyDescent="0.25">
      <c r="B167" s="52"/>
      <c r="C167" s="51"/>
      <c r="D167" s="36"/>
      <c r="E167" s="36">
        <f t="shared" si="6"/>
        <v>68036.26999999999</v>
      </c>
      <c r="F167" s="61">
        <f t="shared" si="7"/>
        <v>28413.000000000025</v>
      </c>
      <c r="G167" s="1"/>
      <c r="H167" s="39"/>
      <c r="I167" s="38"/>
      <c r="J167" s="38"/>
    </row>
    <row r="168" spans="2:10" x14ac:dyDescent="0.25">
      <c r="B168" s="52"/>
      <c r="C168" s="51"/>
      <c r="D168" s="36"/>
      <c r="E168" s="36">
        <f t="shared" si="6"/>
        <v>68036.26999999999</v>
      </c>
      <c r="F168" s="61">
        <f t="shared" si="7"/>
        <v>28413.000000000025</v>
      </c>
      <c r="G168" s="1"/>
      <c r="H168" s="39"/>
      <c r="I168" s="38"/>
      <c r="J168" s="38"/>
    </row>
    <row r="169" spans="2:10" x14ac:dyDescent="0.25">
      <c r="B169" s="52"/>
      <c r="C169" s="51"/>
      <c r="D169" s="36"/>
      <c r="E169" s="36">
        <f t="shared" si="6"/>
        <v>68036.26999999999</v>
      </c>
      <c r="F169" s="61">
        <f t="shared" si="7"/>
        <v>28413.000000000025</v>
      </c>
      <c r="G169" s="1"/>
      <c r="H169" s="39"/>
      <c r="I169" s="38"/>
      <c r="J169" s="38"/>
    </row>
    <row r="170" spans="2:10" x14ac:dyDescent="0.25">
      <c r="B170" s="52"/>
      <c r="C170" s="51"/>
      <c r="D170" s="36"/>
      <c r="E170" s="36">
        <f t="shared" si="6"/>
        <v>68036.26999999999</v>
      </c>
      <c r="F170" s="61">
        <f t="shared" si="7"/>
        <v>28413.000000000025</v>
      </c>
      <c r="G170" s="1"/>
      <c r="H170" s="39"/>
      <c r="I170" s="38"/>
      <c r="J170" s="38"/>
    </row>
    <row r="171" spans="2:10" x14ac:dyDescent="0.25">
      <c r="B171" s="52"/>
      <c r="C171" s="51"/>
      <c r="D171" s="36"/>
      <c r="E171" s="36">
        <f t="shared" si="6"/>
        <v>68036.26999999999</v>
      </c>
      <c r="F171" s="61">
        <f t="shared" si="7"/>
        <v>28413.000000000025</v>
      </c>
      <c r="G171" s="1"/>
      <c r="H171" s="39"/>
      <c r="I171" s="38"/>
      <c r="J171" s="38"/>
    </row>
    <row r="172" spans="2:10" x14ac:dyDescent="0.25">
      <c r="B172" s="52"/>
      <c r="C172" s="51"/>
      <c r="D172" s="36"/>
      <c r="E172" s="36">
        <f t="shared" si="6"/>
        <v>68036.26999999999</v>
      </c>
      <c r="F172" s="61">
        <f t="shared" si="7"/>
        <v>28413.000000000025</v>
      </c>
      <c r="G172" s="1"/>
      <c r="H172" s="39"/>
      <c r="I172" s="38"/>
      <c r="J172" s="38"/>
    </row>
    <row r="173" spans="2:10" x14ac:dyDescent="0.25">
      <c r="B173" s="52"/>
      <c r="C173" s="51"/>
      <c r="D173" s="36"/>
      <c r="E173" s="36">
        <f t="shared" si="6"/>
        <v>68036.26999999999</v>
      </c>
      <c r="F173" s="61">
        <f t="shared" si="7"/>
        <v>28413.000000000025</v>
      </c>
      <c r="G173" s="1"/>
      <c r="H173" s="39"/>
      <c r="I173" s="38"/>
      <c r="J173" s="38"/>
    </row>
    <row r="174" spans="2:10" x14ac:dyDescent="0.25">
      <c r="B174" s="52"/>
      <c r="C174" s="51"/>
      <c r="D174" s="36"/>
      <c r="E174" s="36">
        <f t="shared" si="6"/>
        <v>68036.26999999999</v>
      </c>
      <c r="F174" s="61">
        <f t="shared" si="7"/>
        <v>28413.000000000025</v>
      </c>
      <c r="G174" s="1"/>
      <c r="H174" s="39"/>
      <c r="I174" s="38"/>
      <c r="J174" s="38"/>
    </row>
    <row r="175" spans="2:10" x14ac:dyDescent="0.25">
      <c r="B175" s="52"/>
      <c r="C175" s="51"/>
      <c r="D175" s="36"/>
      <c r="E175" s="36">
        <f t="shared" si="6"/>
        <v>68036.26999999999</v>
      </c>
      <c r="F175" s="61">
        <f t="shared" si="7"/>
        <v>28413.000000000025</v>
      </c>
      <c r="G175" s="1"/>
      <c r="H175" s="39"/>
      <c r="I175" s="38"/>
      <c r="J175" s="38"/>
    </row>
    <row r="176" spans="2:10" x14ac:dyDescent="0.25">
      <c r="B176" s="52"/>
      <c r="C176" s="51"/>
      <c r="D176" s="36"/>
      <c r="E176" s="36">
        <f t="shared" si="6"/>
        <v>68036.26999999999</v>
      </c>
      <c r="F176" s="61">
        <f t="shared" si="7"/>
        <v>28413.000000000025</v>
      </c>
      <c r="G176" s="1"/>
      <c r="H176" s="39"/>
      <c r="I176" s="38"/>
      <c r="J176" s="38"/>
    </row>
    <row r="177" spans="2:10" x14ac:dyDescent="0.25">
      <c r="B177" s="52"/>
      <c r="C177" s="51"/>
      <c r="D177" s="36"/>
      <c r="E177" s="36">
        <f t="shared" si="6"/>
        <v>68036.26999999999</v>
      </c>
      <c r="F177" s="61">
        <f t="shared" si="7"/>
        <v>28413.000000000025</v>
      </c>
      <c r="G177" s="1"/>
      <c r="H177" s="39"/>
      <c r="I177" s="38"/>
      <c r="J177" s="38"/>
    </row>
    <row r="178" spans="2:10" x14ac:dyDescent="0.25">
      <c r="B178" s="52"/>
      <c r="C178" s="51"/>
      <c r="D178" s="36"/>
      <c r="E178" s="36">
        <f t="shared" si="6"/>
        <v>68036.26999999999</v>
      </c>
      <c r="F178" s="61">
        <f t="shared" si="7"/>
        <v>28413.000000000025</v>
      </c>
      <c r="G178" s="1"/>
      <c r="H178" s="39"/>
      <c r="I178" s="38"/>
      <c r="J178" s="38"/>
    </row>
    <row r="179" spans="2:10" x14ac:dyDescent="0.25">
      <c r="B179" s="52"/>
      <c r="C179" s="51"/>
      <c r="D179" s="36"/>
      <c r="E179" s="36">
        <f t="shared" si="6"/>
        <v>68036.26999999999</v>
      </c>
      <c r="F179" s="61">
        <f t="shared" si="7"/>
        <v>28413.000000000025</v>
      </c>
      <c r="G179" s="1"/>
      <c r="H179" s="39"/>
      <c r="I179" s="38"/>
      <c r="J179" s="38"/>
    </row>
    <row r="180" spans="2:10" x14ac:dyDescent="0.25">
      <c r="B180" s="52"/>
      <c r="C180" s="51"/>
      <c r="D180" s="36"/>
      <c r="E180" s="36">
        <f t="shared" si="6"/>
        <v>68036.26999999999</v>
      </c>
      <c r="F180" s="61">
        <f t="shared" si="7"/>
        <v>28413.000000000025</v>
      </c>
      <c r="G180" s="1"/>
      <c r="H180" s="39"/>
      <c r="I180" s="38"/>
      <c r="J180" s="38"/>
    </row>
    <row r="181" spans="2:10" x14ac:dyDescent="0.25">
      <c r="B181" s="52"/>
      <c r="C181" s="51"/>
      <c r="D181" s="36"/>
      <c r="E181" s="36">
        <f t="shared" si="6"/>
        <v>68036.26999999999</v>
      </c>
      <c r="F181" s="61">
        <f t="shared" si="7"/>
        <v>28413.000000000025</v>
      </c>
      <c r="G181" s="1"/>
      <c r="H181" s="39"/>
      <c r="I181" s="38"/>
      <c r="J181" s="38"/>
    </row>
    <row r="182" spans="2:10" x14ac:dyDescent="0.25">
      <c r="B182" s="52"/>
      <c r="C182" s="51"/>
      <c r="D182" s="36"/>
      <c r="E182" s="36">
        <f t="shared" si="6"/>
        <v>68036.26999999999</v>
      </c>
      <c r="F182" s="61">
        <f t="shared" si="7"/>
        <v>28413.000000000025</v>
      </c>
      <c r="G182" s="1"/>
      <c r="H182" s="39"/>
      <c r="I182" s="38"/>
      <c r="J182" s="38"/>
    </row>
    <row r="183" spans="2:10" ht="15.75" thickBot="1" x14ac:dyDescent="0.3">
      <c r="B183" s="52"/>
      <c r="C183" s="51"/>
      <c r="D183" s="36"/>
      <c r="E183" s="36">
        <f t="shared" si="6"/>
        <v>68036.26999999999</v>
      </c>
      <c r="F183" s="61">
        <f t="shared" si="7"/>
        <v>28413.000000000025</v>
      </c>
      <c r="G183" s="1"/>
      <c r="H183" s="39"/>
      <c r="I183" s="38"/>
      <c r="J183" s="38"/>
    </row>
    <row r="184" spans="2:10" ht="15.75" thickBot="1" x14ac:dyDescent="0.3">
      <c r="B184" s="52"/>
      <c r="C184" s="51"/>
      <c r="D184" s="36"/>
      <c r="E184" s="36">
        <f t="shared" si="6"/>
        <v>68036.26999999999</v>
      </c>
      <c r="F184" s="33">
        <f t="shared" si="7"/>
        <v>28413.000000000025</v>
      </c>
      <c r="G184" s="1"/>
      <c r="H184" s="39"/>
      <c r="I184" s="38"/>
      <c r="J184" s="38"/>
    </row>
    <row r="185" spans="2:10" ht="15.75" thickBot="1" x14ac:dyDescent="0.3">
      <c r="B185" s="52"/>
      <c r="C185" s="51"/>
      <c r="D185" s="36"/>
      <c r="E185" s="36">
        <f t="shared" si="6"/>
        <v>68036.26999999999</v>
      </c>
      <c r="F185" s="33">
        <f t="shared" si="7"/>
        <v>28413.000000000025</v>
      </c>
      <c r="G185" s="1"/>
      <c r="H185" s="39"/>
      <c r="I185" s="38"/>
      <c r="J185" s="38"/>
    </row>
    <row r="186" spans="2:10" ht="15.75" thickBot="1" x14ac:dyDescent="0.3">
      <c r="B186" s="52"/>
      <c r="C186" s="51"/>
      <c r="D186" s="36"/>
      <c r="E186" s="36">
        <f t="shared" si="6"/>
        <v>68036.26999999999</v>
      </c>
      <c r="F186" s="33">
        <f t="shared" si="7"/>
        <v>28413.000000000025</v>
      </c>
      <c r="G186" s="1"/>
      <c r="H186" s="39"/>
      <c r="I186" s="38"/>
      <c r="J186" s="38"/>
    </row>
    <row r="187" spans="2:10" ht="15.75" thickBot="1" x14ac:dyDescent="0.3">
      <c r="B187" s="52"/>
      <c r="C187" s="51"/>
      <c r="D187" s="36"/>
      <c r="E187" s="36">
        <f t="shared" si="6"/>
        <v>68036.26999999999</v>
      </c>
      <c r="F187" s="33">
        <f t="shared" si="7"/>
        <v>28413.000000000025</v>
      </c>
      <c r="G187" s="1"/>
      <c r="H187" s="39"/>
      <c r="I187" s="38"/>
      <c r="J187" s="38"/>
    </row>
    <row r="188" spans="2:10" ht="15.75" thickBot="1" x14ac:dyDescent="0.3">
      <c r="B188" s="52"/>
      <c r="C188" s="51"/>
      <c r="D188" s="36"/>
      <c r="E188" s="36">
        <f t="shared" si="6"/>
        <v>68036.26999999999</v>
      </c>
      <c r="F188" s="33">
        <f t="shared" si="7"/>
        <v>28413.000000000025</v>
      </c>
      <c r="G188" s="1"/>
      <c r="H188" s="39"/>
      <c r="I188" s="38"/>
      <c r="J188" s="38"/>
    </row>
    <row r="189" spans="2:10" ht="15.75" thickBot="1" x14ac:dyDescent="0.3">
      <c r="B189" s="52"/>
      <c r="C189" s="51"/>
      <c r="D189" s="36"/>
      <c r="E189" s="36">
        <f t="shared" si="6"/>
        <v>68036.26999999999</v>
      </c>
      <c r="F189" s="33">
        <f t="shared" si="7"/>
        <v>28413.000000000025</v>
      </c>
      <c r="G189" s="1"/>
      <c r="H189" s="39"/>
      <c r="I189" s="38"/>
      <c r="J189" s="38"/>
    </row>
    <row r="190" spans="2:10" ht="15.75" thickBot="1" x14ac:dyDescent="0.3">
      <c r="B190" s="52"/>
      <c r="C190" s="51"/>
      <c r="D190" s="36"/>
      <c r="E190" s="36">
        <f t="shared" si="6"/>
        <v>68036.26999999999</v>
      </c>
      <c r="F190" s="33">
        <f t="shared" si="7"/>
        <v>28413.000000000025</v>
      </c>
      <c r="G190" s="1"/>
      <c r="H190" s="39"/>
      <c r="I190" s="38"/>
      <c r="J190" s="38"/>
    </row>
    <row r="191" spans="2:10" ht="15.75" thickBot="1" x14ac:dyDescent="0.3">
      <c r="B191" s="52"/>
      <c r="C191" s="51"/>
      <c r="D191" s="36"/>
      <c r="E191" s="36">
        <f t="shared" si="6"/>
        <v>68036.26999999999</v>
      </c>
      <c r="F191" s="33">
        <f t="shared" si="7"/>
        <v>28413.000000000025</v>
      </c>
      <c r="G191" s="1"/>
      <c r="H191" s="39"/>
      <c r="I191" s="38"/>
      <c r="J191" s="38"/>
    </row>
    <row r="192" spans="2:10" ht="15.75" thickBot="1" x14ac:dyDescent="0.3">
      <c r="B192" s="52"/>
      <c r="C192" s="51"/>
      <c r="D192" s="36"/>
      <c r="E192" s="36">
        <f t="shared" si="6"/>
        <v>68036.26999999999</v>
      </c>
      <c r="F192" s="33">
        <f t="shared" si="7"/>
        <v>28413.000000000025</v>
      </c>
      <c r="G192" s="1"/>
      <c r="H192" s="39"/>
      <c r="I192" s="38"/>
      <c r="J192" s="38"/>
    </row>
    <row r="193" spans="2:10" ht="15.75" thickBot="1" x14ac:dyDescent="0.3">
      <c r="B193" s="52"/>
      <c r="C193" s="51"/>
      <c r="D193" s="36"/>
      <c r="E193" s="36">
        <f t="shared" si="6"/>
        <v>68036.26999999999</v>
      </c>
      <c r="F193" s="33">
        <f t="shared" si="7"/>
        <v>28413.000000000025</v>
      </c>
      <c r="G193" s="1"/>
      <c r="H193" s="39"/>
      <c r="I193" s="38"/>
      <c r="J193" s="38"/>
    </row>
    <row r="194" spans="2:10" ht="15.75" thickBot="1" x14ac:dyDescent="0.3">
      <c r="B194" s="52"/>
      <c r="C194" s="51"/>
      <c r="D194" s="36"/>
      <c r="E194" s="36">
        <f t="shared" si="6"/>
        <v>68036.26999999999</v>
      </c>
      <c r="F194" s="33">
        <f t="shared" si="7"/>
        <v>28413.000000000025</v>
      </c>
      <c r="G194" s="1"/>
      <c r="H194" s="39"/>
      <c r="I194" s="38"/>
      <c r="J194" s="38"/>
    </row>
    <row r="195" spans="2:10" ht="15.75" thickBot="1" x14ac:dyDescent="0.3">
      <c r="B195" s="52"/>
      <c r="C195" s="51"/>
      <c r="D195" s="36"/>
      <c r="E195" s="36">
        <f t="shared" si="6"/>
        <v>68036.26999999999</v>
      </c>
      <c r="F195" s="33">
        <f t="shared" si="7"/>
        <v>28413.000000000025</v>
      </c>
      <c r="G195" s="1"/>
      <c r="H195" s="39"/>
      <c r="I195" s="38"/>
      <c r="J195" s="38"/>
    </row>
    <row r="196" spans="2:10" ht="15.75" thickBot="1" x14ac:dyDescent="0.3">
      <c r="B196" s="52"/>
      <c r="C196" s="51"/>
      <c r="D196" s="36"/>
      <c r="E196" s="36">
        <f t="shared" si="6"/>
        <v>68036.26999999999</v>
      </c>
      <c r="F196" s="33">
        <f t="shared" si="7"/>
        <v>28413.000000000025</v>
      </c>
      <c r="G196" s="1"/>
      <c r="H196" s="39"/>
      <c r="I196" s="38"/>
      <c r="J196" s="38"/>
    </row>
    <row r="197" spans="2:10" ht="15.75" thickBot="1" x14ac:dyDescent="0.3">
      <c r="B197" s="52"/>
      <c r="C197" s="51"/>
      <c r="D197" s="36"/>
      <c r="E197" s="36">
        <f t="shared" si="6"/>
        <v>68036.26999999999</v>
      </c>
      <c r="F197" s="33">
        <f t="shared" si="7"/>
        <v>28413.000000000025</v>
      </c>
      <c r="G197" s="1"/>
      <c r="H197" s="39"/>
      <c r="I197" s="38"/>
      <c r="J197" s="38"/>
    </row>
    <row r="198" spans="2:10" ht="15.75" thickBot="1" x14ac:dyDescent="0.3">
      <c r="B198" s="52"/>
      <c r="C198" s="51"/>
      <c r="D198" s="36"/>
      <c r="E198" s="36">
        <f t="shared" si="6"/>
        <v>68036.26999999999</v>
      </c>
      <c r="F198" s="33">
        <f t="shared" si="7"/>
        <v>28413.000000000025</v>
      </c>
      <c r="G198" s="1"/>
      <c r="H198" s="39"/>
      <c r="I198" s="38"/>
      <c r="J198" s="38"/>
    </row>
    <row r="199" spans="2:10" ht="15.75" thickBot="1" x14ac:dyDescent="0.3">
      <c r="B199" s="52"/>
      <c r="C199" s="51"/>
      <c r="D199" s="36"/>
      <c r="E199" s="36">
        <f t="shared" si="6"/>
        <v>68036.26999999999</v>
      </c>
      <c r="F199" s="33">
        <f t="shared" ref="F199:F262" si="8">F198-D199</f>
        <v>28413.000000000025</v>
      </c>
      <c r="G199" s="1"/>
      <c r="H199" s="39"/>
      <c r="I199" s="38"/>
      <c r="J199" s="38"/>
    </row>
    <row r="200" spans="2:10" ht="15.75" thickBot="1" x14ac:dyDescent="0.3">
      <c r="B200" s="52"/>
      <c r="C200" s="51"/>
      <c r="D200" s="36"/>
      <c r="E200" s="36">
        <f t="shared" ref="E200:E263" si="9">E199+D200</f>
        <v>68036.26999999999</v>
      </c>
      <c r="F200" s="33">
        <f t="shared" si="8"/>
        <v>28413.000000000025</v>
      </c>
      <c r="G200" s="1"/>
      <c r="H200" s="39"/>
      <c r="I200" s="38"/>
      <c r="J200" s="38"/>
    </row>
    <row r="201" spans="2:10" ht="15.75" thickBot="1" x14ac:dyDescent="0.3">
      <c r="B201" s="52"/>
      <c r="C201" s="51"/>
      <c r="D201" s="36"/>
      <c r="E201" s="36">
        <f t="shared" si="9"/>
        <v>68036.26999999999</v>
      </c>
      <c r="F201" s="33">
        <f t="shared" si="8"/>
        <v>28413.000000000025</v>
      </c>
      <c r="G201" s="1"/>
      <c r="H201" s="39"/>
      <c r="I201" s="38"/>
      <c r="J201" s="38"/>
    </row>
    <row r="202" spans="2:10" ht="15.75" thickBot="1" x14ac:dyDescent="0.3">
      <c r="B202" s="52"/>
      <c r="C202" s="51"/>
      <c r="D202" s="36"/>
      <c r="E202" s="36">
        <f t="shared" si="9"/>
        <v>68036.26999999999</v>
      </c>
      <c r="F202" s="33">
        <f t="shared" si="8"/>
        <v>28413.000000000025</v>
      </c>
      <c r="G202" s="1"/>
      <c r="H202" s="39"/>
      <c r="I202" s="38"/>
      <c r="J202" s="38"/>
    </row>
    <row r="203" spans="2:10" ht="15.75" thickBot="1" x14ac:dyDescent="0.3">
      <c r="B203" s="52"/>
      <c r="C203" s="51"/>
      <c r="D203" s="36"/>
      <c r="E203" s="36">
        <f t="shared" si="9"/>
        <v>68036.26999999999</v>
      </c>
      <c r="F203" s="33">
        <f t="shared" si="8"/>
        <v>28413.000000000025</v>
      </c>
      <c r="G203" s="1"/>
      <c r="H203" s="39"/>
      <c r="I203" s="38"/>
      <c r="J203" s="38"/>
    </row>
    <row r="204" spans="2:10" ht="15.75" thickBot="1" x14ac:dyDescent="0.3">
      <c r="B204" s="52"/>
      <c r="C204" s="51"/>
      <c r="D204" s="36"/>
      <c r="E204" s="36">
        <f t="shared" si="9"/>
        <v>68036.26999999999</v>
      </c>
      <c r="F204" s="33">
        <f t="shared" si="8"/>
        <v>28413.000000000025</v>
      </c>
      <c r="G204" s="1"/>
      <c r="H204" s="39"/>
      <c r="I204" s="38"/>
      <c r="J204" s="38"/>
    </row>
    <row r="205" spans="2:10" ht="15.75" thickBot="1" x14ac:dyDescent="0.3">
      <c r="B205" s="52"/>
      <c r="C205" s="51"/>
      <c r="D205" s="36"/>
      <c r="E205" s="36">
        <f t="shared" si="9"/>
        <v>68036.26999999999</v>
      </c>
      <c r="F205" s="33">
        <f t="shared" si="8"/>
        <v>28413.000000000025</v>
      </c>
      <c r="G205" s="1"/>
      <c r="H205" s="39"/>
      <c r="I205" s="38"/>
      <c r="J205" s="38"/>
    </row>
    <row r="206" spans="2:10" ht="15.75" thickBot="1" x14ac:dyDescent="0.3">
      <c r="B206" s="52"/>
      <c r="C206" s="51"/>
      <c r="D206" s="36"/>
      <c r="E206" s="36">
        <f t="shared" si="9"/>
        <v>68036.26999999999</v>
      </c>
      <c r="F206" s="33">
        <f t="shared" si="8"/>
        <v>28413.000000000025</v>
      </c>
      <c r="G206" s="1"/>
      <c r="H206" s="39"/>
      <c r="I206" s="38"/>
      <c r="J206" s="38"/>
    </row>
    <row r="207" spans="2:10" ht="15.75" thickBot="1" x14ac:dyDescent="0.3">
      <c r="B207" s="52"/>
      <c r="C207" s="51"/>
      <c r="D207" s="36"/>
      <c r="E207" s="36">
        <f t="shared" si="9"/>
        <v>68036.26999999999</v>
      </c>
      <c r="F207" s="33">
        <f t="shared" si="8"/>
        <v>28413.000000000025</v>
      </c>
      <c r="G207" s="1"/>
      <c r="H207" s="39"/>
      <c r="I207" s="38"/>
      <c r="J207" s="38"/>
    </row>
    <row r="208" spans="2:10" ht="15.75" thickBot="1" x14ac:dyDescent="0.3">
      <c r="B208" s="52"/>
      <c r="C208" s="51"/>
      <c r="D208" s="36"/>
      <c r="E208" s="36">
        <f t="shared" si="9"/>
        <v>68036.26999999999</v>
      </c>
      <c r="F208" s="33">
        <f t="shared" si="8"/>
        <v>28413.000000000025</v>
      </c>
      <c r="G208" s="1"/>
      <c r="H208" s="39"/>
      <c r="I208" s="38"/>
      <c r="J208" s="38"/>
    </row>
    <row r="209" spans="2:10" ht="15.75" thickBot="1" x14ac:dyDescent="0.3">
      <c r="B209" s="52"/>
      <c r="C209" s="51"/>
      <c r="D209" s="36"/>
      <c r="E209" s="36">
        <f t="shared" si="9"/>
        <v>68036.26999999999</v>
      </c>
      <c r="F209" s="33">
        <f t="shared" si="8"/>
        <v>28413.000000000025</v>
      </c>
      <c r="G209" s="1"/>
      <c r="H209" s="39"/>
      <c r="I209" s="38"/>
      <c r="J209" s="38"/>
    </row>
    <row r="210" spans="2:10" ht="15.75" thickBot="1" x14ac:dyDescent="0.3">
      <c r="B210" s="52"/>
      <c r="C210" s="51"/>
      <c r="D210" s="36"/>
      <c r="E210" s="36">
        <f t="shared" si="9"/>
        <v>68036.26999999999</v>
      </c>
      <c r="F210" s="33">
        <f t="shared" si="8"/>
        <v>28413.000000000025</v>
      </c>
      <c r="G210" s="1"/>
      <c r="H210" s="39"/>
      <c r="I210" s="38"/>
      <c r="J210" s="38"/>
    </row>
    <row r="211" spans="2:10" ht="15.75" thickBot="1" x14ac:dyDescent="0.3">
      <c r="B211" s="52"/>
      <c r="C211" s="51"/>
      <c r="D211" s="36"/>
      <c r="E211" s="36">
        <f t="shared" si="9"/>
        <v>68036.26999999999</v>
      </c>
      <c r="F211" s="33">
        <f t="shared" si="8"/>
        <v>28413.000000000025</v>
      </c>
      <c r="G211" s="1"/>
      <c r="H211" s="39"/>
      <c r="I211" s="38"/>
      <c r="J211" s="38"/>
    </row>
    <row r="212" spans="2:10" ht="15.75" thickBot="1" x14ac:dyDescent="0.3">
      <c r="B212" s="52"/>
      <c r="C212" s="51"/>
      <c r="D212" s="36"/>
      <c r="E212" s="36">
        <f t="shared" si="9"/>
        <v>68036.26999999999</v>
      </c>
      <c r="F212" s="33">
        <f t="shared" si="8"/>
        <v>28413.000000000025</v>
      </c>
      <c r="G212" s="1"/>
      <c r="H212" s="39"/>
      <c r="I212" s="38"/>
      <c r="J212" s="38"/>
    </row>
    <row r="213" spans="2:10" ht="15.75" thickBot="1" x14ac:dyDescent="0.3">
      <c r="B213" s="52"/>
      <c r="C213" s="51"/>
      <c r="D213" s="36"/>
      <c r="E213" s="36">
        <f t="shared" si="9"/>
        <v>68036.26999999999</v>
      </c>
      <c r="F213" s="33">
        <f t="shared" si="8"/>
        <v>28413.000000000025</v>
      </c>
      <c r="G213" s="1"/>
      <c r="H213" s="39"/>
      <c r="I213" s="38"/>
      <c r="J213" s="38"/>
    </row>
    <row r="214" spans="2:10" ht="15.75" thickBot="1" x14ac:dyDescent="0.3">
      <c r="B214" s="52"/>
      <c r="C214" s="51"/>
      <c r="D214" s="36"/>
      <c r="E214" s="36">
        <f t="shared" si="9"/>
        <v>68036.26999999999</v>
      </c>
      <c r="F214" s="33">
        <f t="shared" si="8"/>
        <v>28413.000000000025</v>
      </c>
      <c r="G214" s="1"/>
      <c r="H214" s="39"/>
      <c r="I214" s="38"/>
      <c r="J214" s="38"/>
    </row>
    <row r="215" spans="2:10" ht="15.75" thickBot="1" x14ac:dyDescent="0.3">
      <c r="B215" s="52"/>
      <c r="C215" s="51"/>
      <c r="D215" s="36"/>
      <c r="E215" s="36">
        <f t="shared" si="9"/>
        <v>68036.26999999999</v>
      </c>
      <c r="F215" s="33">
        <f t="shared" si="8"/>
        <v>28413.000000000025</v>
      </c>
      <c r="G215" s="1"/>
      <c r="H215" s="39"/>
      <c r="I215" s="38"/>
      <c r="J215" s="38"/>
    </row>
    <row r="216" spans="2:10" ht="15.75" thickBot="1" x14ac:dyDescent="0.3">
      <c r="B216" s="52"/>
      <c r="C216" s="51"/>
      <c r="D216" s="36"/>
      <c r="E216" s="36">
        <f t="shared" si="9"/>
        <v>68036.26999999999</v>
      </c>
      <c r="F216" s="33">
        <f t="shared" si="8"/>
        <v>28413.000000000025</v>
      </c>
      <c r="G216" s="1"/>
      <c r="H216" s="39"/>
      <c r="I216" s="38"/>
      <c r="J216" s="38"/>
    </row>
    <row r="217" spans="2:10" ht="15.75" thickBot="1" x14ac:dyDescent="0.3">
      <c r="B217" s="52"/>
      <c r="C217" s="51"/>
      <c r="D217" s="36"/>
      <c r="E217" s="36">
        <f t="shared" si="9"/>
        <v>68036.26999999999</v>
      </c>
      <c r="F217" s="33">
        <f t="shared" si="8"/>
        <v>28413.000000000025</v>
      </c>
      <c r="G217" s="1"/>
      <c r="H217" s="39"/>
      <c r="I217" s="38"/>
      <c r="J217" s="38"/>
    </row>
    <row r="218" spans="2:10" ht="15.75" thickBot="1" x14ac:dyDescent="0.3">
      <c r="B218" s="52"/>
      <c r="C218" s="51"/>
      <c r="D218" s="36"/>
      <c r="E218" s="36">
        <f t="shared" si="9"/>
        <v>68036.26999999999</v>
      </c>
      <c r="F218" s="33">
        <f t="shared" si="8"/>
        <v>28413.000000000025</v>
      </c>
      <c r="G218" s="1"/>
      <c r="H218" s="39"/>
      <c r="I218" s="38"/>
      <c r="J218" s="38"/>
    </row>
    <row r="219" spans="2:10" ht="15.75" thickBot="1" x14ac:dyDescent="0.3">
      <c r="B219" s="52"/>
      <c r="C219" s="51"/>
      <c r="D219" s="36"/>
      <c r="E219" s="36">
        <f t="shared" si="9"/>
        <v>68036.26999999999</v>
      </c>
      <c r="F219" s="33">
        <f t="shared" si="8"/>
        <v>28413.000000000025</v>
      </c>
      <c r="G219" s="1"/>
      <c r="H219" s="39"/>
      <c r="I219" s="38"/>
      <c r="J219" s="38"/>
    </row>
    <row r="220" spans="2:10" ht="15.75" thickBot="1" x14ac:dyDescent="0.3">
      <c r="B220" s="52"/>
      <c r="C220" s="51"/>
      <c r="D220" s="36"/>
      <c r="E220" s="36">
        <f t="shared" si="9"/>
        <v>68036.26999999999</v>
      </c>
      <c r="F220" s="33">
        <f t="shared" si="8"/>
        <v>28413.000000000025</v>
      </c>
      <c r="G220" s="1"/>
      <c r="H220" s="39"/>
      <c r="I220" s="38"/>
      <c r="J220" s="38"/>
    </row>
    <row r="221" spans="2:10" ht="15.75" thickBot="1" x14ac:dyDescent="0.3">
      <c r="B221" s="52"/>
      <c r="C221" s="51"/>
      <c r="D221" s="36"/>
      <c r="E221" s="36">
        <f t="shared" si="9"/>
        <v>68036.26999999999</v>
      </c>
      <c r="F221" s="33">
        <f t="shared" si="8"/>
        <v>28413.000000000025</v>
      </c>
      <c r="G221" s="1"/>
      <c r="H221" s="39"/>
      <c r="I221" s="38"/>
      <c r="J221" s="38"/>
    </row>
    <row r="222" spans="2:10" ht="15.75" thickBot="1" x14ac:dyDescent="0.3">
      <c r="B222" s="52"/>
      <c r="C222" s="51"/>
      <c r="D222" s="36"/>
      <c r="E222" s="36">
        <f t="shared" si="9"/>
        <v>68036.26999999999</v>
      </c>
      <c r="F222" s="33">
        <f t="shared" si="8"/>
        <v>28413.000000000025</v>
      </c>
      <c r="G222" s="1"/>
      <c r="H222" s="39"/>
      <c r="I222" s="38"/>
      <c r="J222" s="38"/>
    </row>
    <row r="223" spans="2:10" ht="15.75" thickBot="1" x14ac:dyDescent="0.3">
      <c r="B223" s="52"/>
      <c r="C223" s="51"/>
      <c r="D223" s="36"/>
      <c r="E223" s="36">
        <f t="shared" si="9"/>
        <v>68036.26999999999</v>
      </c>
      <c r="F223" s="33">
        <f t="shared" si="8"/>
        <v>28413.000000000025</v>
      </c>
      <c r="G223" s="1"/>
      <c r="H223" s="39"/>
      <c r="I223" s="38"/>
      <c r="J223" s="38"/>
    </row>
    <row r="224" spans="2:10" ht="15.75" thickBot="1" x14ac:dyDescent="0.3">
      <c r="B224" s="52"/>
      <c r="C224" s="51"/>
      <c r="D224" s="36"/>
      <c r="E224" s="36">
        <f t="shared" si="9"/>
        <v>68036.26999999999</v>
      </c>
      <c r="F224" s="33">
        <f t="shared" si="8"/>
        <v>28413.000000000025</v>
      </c>
      <c r="G224" s="1"/>
      <c r="H224" s="39"/>
      <c r="I224" s="38"/>
      <c r="J224" s="38"/>
    </row>
    <row r="225" spans="2:10" ht="15.75" thickBot="1" x14ac:dyDescent="0.3">
      <c r="B225" s="52"/>
      <c r="C225" s="51"/>
      <c r="D225" s="36"/>
      <c r="E225" s="36">
        <f t="shared" si="9"/>
        <v>68036.26999999999</v>
      </c>
      <c r="F225" s="33">
        <f t="shared" si="8"/>
        <v>28413.000000000025</v>
      </c>
      <c r="G225" s="1"/>
      <c r="H225" s="39"/>
      <c r="I225" s="38"/>
      <c r="J225" s="38"/>
    </row>
    <row r="226" spans="2:10" ht="15.75" thickBot="1" x14ac:dyDescent="0.3">
      <c r="B226" s="52"/>
      <c r="C226" s="51"/>
      <c r="D226" s="36"/>
      <c r="E226" s="36">
        <f t="shared" si="9"/>
        <v>68036.26999999999</v>
      </c>
      <c r="F226" s="33">
        <f t="shared" si="8"/>
        <v>28413.000000000025</v>
      </c>
      <c r="G226" s="1"/>
      <c r="H226" s="39"/>
      <c r="I226" s="38"/>
      <c r="J226" s="38"/>
    </row>
    <row r="227" spans="2:10" ht="15.75" thickBot="1" x14ac:dyDescent="0.3">
      <c r="B227" s="52"/>
      <c r="C227" s="51"/>
      <c r="D227" s="36"/>
      <c r="E227" s="36">
        <f t="shared" si="9"/>
        <v>68036.26999999999</v>
      </c>
      <c r="F227" s="33">
        <f t="shared" si="8"/>
        <v>28413.000000000025</v>
      </c>
      <c r="G227" s="1"/>
      <c r="H227" s="39"/>
      <c r="I227" s="38"/>
      <c r="J227" s="38"/>
    </row>
    <row r="228" spans="2:10" ht="15.75" thickBot="1" x14ac:dyDescent="0.3">
      <c r="B228" s="52"/>
      <c r="C228" s="51"/>
      <c r="D228" s="36"/>
      <c r="E228" s="36">
        <f t="shared" si="9"/>
        <v>68036.26999999999</v>
      </c>
      <c r="F228" s="33">
        <f t="shared" si="8"/>
        <v>28413.000000000025</v>
      </c>
      <c r="G228" s="1"/>
      <c r="H228" s="39"/>
      <c r="I228" s="38"/>
      <c r="J228" s="38"/>
    </row>
    <row r="229" spans="2:10" ht="15.75" thickBot="1" x14ac:dyDescent="0.3">
      <c r="B229" s="52"/>
      <c r="C229" s="51"/>
      <c r="D229" s="36"/>
      <c r="E229" s="36">
        <f t="shared" si="9"/>
        <v>68036.26999999999</v>
      </c>
      <c r="F229" s="33">
        <f t="shared" si="8"/>
        <v>28413.000000000025</v>
      </c>
      <c r="G229" s="1"/>
      <c r="H229" s="39"/>
      <c r="I229" s="38"/>
      <c r="J229" s="38"/>
    </row>
    <row r="230" spans="2:10" ht="15.75" thickBot="1" x14ac:dyDescent="0.3">
      <c r="B230" s="52"/>
      <c r="C230" s="51"/>
      <c r="D230" s="36"/>
      <c r="E230" s="36">
        <f t="shared" si="9"/>
        <v>68036.26999999999</v>
      </c>
      <c r="F230" s="33">
        <f t="shared" si="8"/>
        <v>28413.000000000025</v>
      </c>
      <c r="G230" s="1"/>
      <c r="H230" s="39"/>
      <c r="I230" s="38"/>
      <c r="J230" s="38"/>
    </row>
    <row r="231" spans="2:10" ht="15.75" thickBot="1" x14ac:dyDescent="0.3">
      <c r="B231" s="52"/>
      <c r="C231" s="51"/>
      <c r="D231" s="36"/>
      <c r="E231" s="36">
        <f t="shared" si="9"/>
        <v>68036.26999999999</v>
      </c>
      <c r="F231" s="33">
        <f t="shared" si="8"/>
        <v>28413.000000000025</v>
      </c>
      <c r="G231" s="1"/>
      <c r="H231" s="39"/>
      <c r="I231" s="38"/>
      <c r="J231" s="38"/>
    </row>
    <row r="232" spans="2:10" ht="15.75" thickBot="1" x14ac:dyDescent="0.3">
      <c r="B232" s="52"/>
      <c r="C232" s="51"/>
      <c r="D232" s="36"/>
      <c r="E232" s="36">
        <f t="shared" si="9"/>
        <v>68036.26999999999</v>
      </c>
      <c r="F232" s="33">
        <f t="shared" si="8"/>
        <v>28413.000000000025</v>
      </c>
      <c r="G232" s="1"/>
      <c r="H232" s="39"/>
      <c r="I232" s="38"/>
      <c r="J232" s="38"/>
    </row>
    <row r="233" spans="2:10" ht="15.75" thickBot="1" x14ac:dyDescent="0.3">
      <c r="B233" s="52"/>
      <c r="C233" s="51"/>
      <c r="D233" s="36"/>
      <c r="E233" s="36">
        <f t="shared" si="9"/>
        <v>68036.26999999999</v>
      </c>
      <c r="F233" s="33">
        <f t="shared" si="8"/>
        <v>28413.000000000025</v>
      </c>
      <c r="G233" s="1"/>
      <c r="H233" s="39"/>
      <c r="I233" s="38"/>
      <c r="J233" s="38"/>
    </row>
    <row r="234" spans="2:10" ht="15.75" thickBot="1" x14ac:dyDescent="0.3">
      <c r="B234" s="52"/>
      <c r="C234" s="51"/>
      <c r="D234" s="36"/>
      <c r="E234" s="36">
        <f t="shared" si="9"/>
        <v>68036.26999999999</v>
      </c>
      <c r="F234" s="33">
        <f t="shared" si="8"/>
        <v>28413.000000000025</v>
      </c>
      <c r="G234" s="1"/>
      <c r="H234" s="39"/>
      <c r="I234" s="38"/>
      <c r="J234" s="38"/>
    </row>
    <row r="235" spans="2:10" ht="15.75" thickBot="1" x14ac:dyDescent="0.3">
      <c r="B235" s="52"/>
      <c r="C235" s="51"/>
      <c r="D235" s="36"/>
      <c r="E235" s="36">
        <f t="shared" si="9"/>
        <v>68036.26999999999</v>
      </c>
      <c r="F235" s="33">
        <f t="shared" si="8"/>
        <v>28413.000000000025</v>
      </c>
      <c r="G235" s="1"/>
      <c r="H235" s="39"/>
      <c r="I235" s="38"/>
      <c r="J235" s="38"/>
    </row>
    <row r="236" spans="2:10" ht="15.75" thickBot="1" x14ac:dyDescent="0.3">
      <c r="B236" s="52"/>
      <c r="C236" s="51"/>
      <c r="D236" s="36"/>
      <c r="E236" s="36">
        <f t="shared" si="9"/>
        <v>68036.26999999999</v>
      </c>
      <c r="F236" s="33">
        <f t="shared" si="8"/>
        <v>28413.000000000025</v>
      </c>
      <c r="G236" s="1"/>
      <c r="H236" s="39"/>
      <c r="I236" s="38"/>
      <c r="J236" s="38"/>
    </row>
    <row r="237" spans="2:10" ht="15.75" thickBot="1" x14ac:dyDescent="0.3">
      <c r="B237" s="52"/>
      <c r="C237" s="51"/>
      <c r="D237" s="36"/>
      <c r="E237" s="36">
        <f t="shared" si="9"/>
        <v>68036.26999999999</v>
      </c>
      <c r="F237" s="33">
        <f t="shared" si="8"/>
        <v>28413.000000000025</v>
      </c>
      <c r="G237" s="1"/>
      <c r="H237" s="39"/>
      <c r="I237" s="38"/>
      <c r="J237" s="38"/>
    </row>
    <row r="238" spans="2:10" ht="15.75" thickBot="1" x14ac:dyDescent="0.3">
      <c r="B238" s="52"/>
      <c r="C238" s="51"/>
      <c r="D238" s="36"/>
      <c r="E238" s="36">
        <f t="shared" si="9"/>
        <v>68036.26999999999</v>
      </c>
      <c r="F238" s="33">
        <f t="shared" si="8"/>
        <v>28413.000000000025</v>
      </c>
      <c r="G238" s="1"/>
      <c r="H238" s="39"/>
      <c r="I238" s="38"/>
      <c r="J238" s="38"/>
    </row>
    <row r="239" spans="2:10" ht="15.75" thickBot="1" x14ac:dyDescent="0.3">
      <c r="B239" s="52"/>
      <c r="C239" s="51"/>
      <c r="D239" s="36"/>
      <c r="E239" s="36">
        <f t="shared" si="9"/>
        <v>68036.26999999999</v>
      </c>
      <c r="F239" s="33">
        <f t="shared" si="8"/>
        <v>28413.000000000025</v>
      </c>
      <c r="G239" s="1"/>
      <c r="H239" s="39"/>
      <c r="I239" s="38"/>
      <c r="J239" s="38"/>
    </row>
    <row r="240" spans="2:10" ht="15.75" thickBot="1" x14ac:dyDescent="0.3">
      <c r="B240" s="52"/>
      <c r="C240" s="51"/>
      <c r="D240" s="36"/>
      <c r="E240" s="36">
        <f t="shared" si="9"/>
        <v>68036.26999999999</v>
      </c>
      <c r="F240" s="33">
        <f t="shared" si="8"/>
        <v>28413.000000000025</v>
      </c>
      <c r="G240" s="1"/>
      <c r="H240" s="39"/>
      <c r="I240" s="38"/>
      <c r="J240" s="38"/>
    </row>
    <row r="241" spans="2:10" ht="15.75" thickBot="1" x14ac:dyDescent="0.3">
      <c r="B241" s="52"/>
      <c r="C241" s="51"/>
      <c r="D241" s="36"/>
      <c r="E241" s="36">
        <f t="shared" si="9"/>
        <v>68036.26999999999</v>
      </c>
      <c r="F241" s="33">
        <f t="shared" si="8"/>
        <v>28413.000000000025</v>
      </c>
      <c r="G241" s="1"/>
      <c r="H241" s="39"/>
      <c r="I241" s="38"/>
      <c r="J241" s="38"/>
    </row>
    <row r="242" spans="2:10" ht="15.75" thickBot="1" x14ac:dyDescent="0.3">
      <c r="B242" s="52"/>
      <c r="C242" s="51"/>
      <c r="D242" s="36"/>
      <c r="E242" s="36">
        <f t="shared" si="9"/>
        <v>68036.26999999999</v>
      </c>
      <c r="F242" s="33">
        <f t="shared" si="8"/>
        <v>28413.000000000025</v>
      </c>
      <c r="G242" s="1"/>
      <c r="H242" s="39"/>
      <c r="I242" s="38"/>
      <c r="J242" s="38"/>
    </row>
    <row r="243" spans="2:10" ht="15.75" thickBot="1" x14ac:dyDescent="0.3">
      <c r="B243" s="52"/>
      <c r="C243" s="51"/>
      <c r="D243" s="36"/>
      <c r="E243" s="36">
        <f t="shared" si="9"/>
        <v>68036.26999999999</v>
      </c>
      <c r="F243" s="33">
        <f t="shared" si="8"/>
        <v>28413.000000000025</v>
      </c>
      <c r="G243" s="1"/>
      <c r="H243" s="39"/>
      <c r="I243" s="38"/>
      <c r="J243" s="38"/>
    </row>
    <row r="244" spans="2:10" ht="15.75" thickBot="1" x14ac:dyDescent="0.3">
      <c r="B244" s="52"/>
      <c r="C244" s="51"/>
      <c r="D244" s="36"/>
      <c r="E244" s="36">
        <f t="shared" si="9"/>
        <v>68036.26999999999</v>
      </c>
      <c r="F244" s="33">
        <f t="shared" si="8"/>
        <v>28413.000000000025</v>
      </c>
      <c r="G244" s="1"/>
      <c r="H244" s="39"/>
      <c r="I244" s="38"/>
      <c r="J244" s="38"/>
    </row>
    <row r="245" spans="2:10" ht="15.75" thickBot="1" x14ac:dyDescent="0.3">
      <c r="B245" s="52"/>
      <c r="C245" s="51"/>
      <c r="D245" s="36"/>
      <c r="E245" s="36">
        <f t="shared" si="9"/>
        <v>68036.26999999999</v>
      </c>
      <c r="F245" s="33">
        <f t="shared" si="8"/>
        <v>28413.000000000025</v>
      </c>
      <c r="G245" s="1"/>
      <c r="H245" s="39"/>
      <c r="I245" s="38"/>
      <c r="J245" s="38"/>
    </row>
    <row r="246" spans="2:10" ht="15.75" thickBot="1" x14ac:dyDescent="0.3">
      <c r="B246" s="52"/>
      <c r="C246" s="51"/>
      <c r="D246" s="36"/>
      <c r="E246" s="36">
        <f t="shared" si="9"/>
        <v>68036.26999999999</v>
      </c>
      <c r="F246" s="33">
        <f t="shared" si="8"/>
        <v>28413.000000000025</v>
      </c>
      <c r="G246" s="1"/>
      <c r="H246" s="39"/>
      <c r="I246" s="38"/>
      <c r="J246" s="38"/>
    </row>
    <row r="247" spans="2:10" ht="15.75" thickBot="1" x14ac:dyDescent="0.3">
      <c r="B247" s="52"/>
      <c r="C247" s="51"/>
      <c r="D247" s="36"/>
      <c r="E247" s="36">
        <f t="shared" si="9"/>
        <v>68036.26999999999</v>
      </c>
      <c r="F247" s="33">
        <f t="shared" si="8"/>
        <v>28413.000000000025</v>
      </c>
      <c r="G247" s="1"/>
      <c r="H247" s="39"/>
      <c r="I247" s="38"/>
      <c r="J247" s="38"/>
    </row>
    <row r="248" spans="2:10" ht="15.75" thickBot="1" x14ac:dyDescent="0.3">
      <c r="B248" s="52"/>
      <c r="C248" s="51"/>
      <c r="D248" s="36"/>
      <c r="E248" s="36">
        <f t="shared" si="9"/>
        <v>68036.26999999999</v>
      </c>
      <c r="F248" s="33">
        <f t="shared" si="8"/>
        <v>28413.000000000025</v>
      </c>
      <c r="G248" s="1"/>
      <c r="H248" s="39"/>
      <c r="I248" s="38"/>
      <c r="J248" s="38"/>
    </row>
    <row r="249" spans="2:10" ht="15.75" thickBot="1" x14ac:dyDescent="0.3">
      <c r="B249" s="52"/>
      <c r="C249" s="51"/>
      <c r="D249" s="36"/>
      <c r="E249" s="36">
        <f t="shared" si="9"/>
        <v>68036.26999999999</v>
      </c>
      <c r="F249" s="33">
        <f t="shared" si="8"/>
        <v>28413.000000000025</v>
      </c>
      <c r="G249" s="1"/>
      <c r="H249" s="39"/>
      <c r="I249" s="38"/>
      <c r="J249" s="38"/>
    </row>
    <row r="250" spans="2:10" ht="15.75" thickBot="1" x14ac:dyDescent="0.3">
      <c r="B250" s="52"/>
      <c r="C250" s="51"/>
      <c r="D250" s="36"/>
      <c r="E250" s="36">
        <f t="shared" si="9"/>
        <v>68036.26999999999</v>
      </c>
      <c r="F250" s="33">
        <f t="shared" si="8"/>
        <v>28413.000000000025</v>
      </c>
      <c r="G250" s="1"/>
      <c r="H250" s="39"/>
      <c r="I250" s="38"/>
      <c r="J250" s="38"/>
    </row>
    <row r="251" spans="2:10" ht="15.75" thickBot="1" x14ac:dyDescent="0.3">
      <c r="B251" s="52"/>
      <c r="C251" s="51"/>
      <c r="D251" s="36"/>
      <c r="E251" s="36">
        <f t="shared" si="9"/>
        <v>68036.26999999999</v>
      </c>
      <c r="F251" s="33">
        <f t="shared" si="8"/>
        <v>28413.000000000025</v>
      </c>
      <c r="G251" s="1"/>
      <c r="H251" s="39"/>
      <c r="I251" s="38"/>
      <c r="J251" s="38"/>
    </row>
    <row r="252" spans="2:10" ht="15.75" thickBot="1" x14ac:dyDescent="0.3">
      <c r="B252" s="52"/>
      <c r="C252" s="51"/>
      <c r="D252" s="36"/>
      <c r="E252" s="36">
        <f t="shared" si="9"/>
        <v>68036.26999999999</v>
      </c>
      <c r="F252" s="33">
        <f t="shared" si="8"/>
        <v>28413.000000000025</v>
      </c>
      <c r="G252" s="1"/>
      <c r="H252" s="39"/>
      <c r="I252" s="38"/>
      <c r="J252" s="38"/>
    </row>
    <row r="253" spans="2:10" ht="15.75" thickBot="1" x14ac:dyDescent="0.3">
      <c r="B253" s="52"/>
      <c r="C253" s="51"/>
      <c r="D253" s="36"/>
      <c r="E253" s="36">
        <f t="shared" si="9"/>
        <v>68036.26999999999</v>
      </c>
      <c r="F253" s="33">
        <f t="shared" si="8"/>
        <v>28413.000000000025</v>
      </c>
      <c r="G253" s="1"/>
      <c r="H253" s="39"/>
      <c r="I253" s="38"/>
      <c r="J253" s="38"/>
    </row>
    <row r="254" spans="2:10" ht="15.75" thickBot="1" x14ac:dyDescent="0.3">
      <c r="B254" s="52"/>
      <c r="C254" s="51"/>
      <c r="D254" s="36"/>
      <c r="E254" s="36">
        <f t="shared" si="9"/>
        <v>68036.26999999999</v>
      </c>
      <c r="F254" s="33">
        <f t="shared" si="8"/>
        <v>28413.000000000025</v>
      </c>
      <c r="G254" s="1"/>
      <c r="H254" s="39"/>
      <c r="I254" s="38"/>
      <c r="J254" s="38"/>
    </row>
    <row r="255" spans="2:10" ht="15.75" thickBot="1" x14ac:dyDescent="0.3">
      <c r="B255" s="52"/>
      <c r="C255" s="51"/>
      <c r="D255" s="36"/>
      <c r="E255" s="36">
        <f t="shared" si="9"/>
        <v>68036.26999999999</v>
      </c>
      <c r="F255" s="33">
        <f t="shared" si="8"/>
        <v>28413.000000000025</v>
      </c>
      <c r="G255" s="1"/>
      <c r="H255" s="39"/>
      <c r="I255" s="38"/>
      <c r="J255" s="38"/>
    </row>
    <row r="256" spans="2:10" ht="15.75" thickBot="1" x14ac:dyDescent="0.3">
      <c r="B256" s="52"/>
      <c r="C256" s="51"/>
      <c r="D256" s="36"/>
      <c r="E256" s="36">
        <f t="shared" si="9"/>
        <v>68036.26999999999</v>
      </c>
      <c r="F256" s="33">
        <f t="shared" si="8"/>
        <v>28413.000000000025</v>
      </c>
      <c r="G256" s="1"/>
      <c r="H256" s="39"/>
      <c r="I256" s="38"/>
      <c r="J256" s="38"/>
    </row>
    <row r="257" spans="2:10" ht="15.75" thickBot="1" x14ac:dyDescent="0.3">
      <c r="B257" s="52"/>
      <c r="C257" s="51"/>
      <c r="D257" s="36"/>
      <c r="E257" s="36">
        <f t="shared" si="9"/>
        <v>68036.26999999999</v>
      </c>
      <c r="F257" s="33">
        <f t="shared" si="8"/>
        <v>28413.000000000025</v>
      </c>
      <c r="G257" s="1"/>
      <c r="H257" s="39"/>
      <c r="I257" s="38"/>
      <c r="J257" s="38"/>
    </row>
    <row r="258" spans="2:10" ht="15.75" thickBot="1" x14ac:dyDescent="0.3">
      <c r="B258" s="52"/>
      <c r="C258" s="51"/>
      <c r="D258" s="36"/>
      <c r="E258" s="36">
        <f t="shared" si="9"/>
        <v>68036.26999999999</v>
      </c>
      <c r="F258" s="33">
        <f t="shared" si="8"/>
        <v>28413.000000000025</v>
      </c>
      <c r="G258" s="1"/>
      <c r="H258" s="39"/>
      <c r="I258" s="38"/>
      <c r="J258" s="38"/>
    </row>
    <row r="259" spans="2:10" ht="15.75" thickBot="1" x14ac:dyDescent="0.3">
      <c r="B259" s="52"/>
      <c r="C259" s="51"/>
      <c r="D259" s="36"/>
      <c r="E259" s="36">
        <f t="shared" si="9"/>
        <v>68036.26999999999</v>
      </c>
      <c r="F259" s="33">
        <f t="shared" si="8"/>
        <v>28413.000000000025</v>
      </c>
      <c r="G259" s="1"/>
      <c r="H259" s="39"/>
      <c r="I259" s="38"/>
      <c r="J259" s="38"/>
    </row>
    <row r="260" spans="2:10" ht="15.75" thickBot="1" x14ac:dyDescent="0.3">
      <c r="B260" s="52"/>
      <c r="C260" s="51"/>
      <c r="D260" s="36"/>
      <c r="E260" s="36">
        <f t="shared" si="9"/>
        <v>68036.26999999999</v>
      </c>
      <c r="F260" s="33">
        <f t="shared" si="8"/>
        <v>28413.000000000025</v>
      </c>
      <c r="G260" s="1"/>
      <c r="H260" s="39"/>
      <c r="I260" s="38"/>
      <c r="J260" s="38"/>
    </row>
    <row r="261" spans="2:10" ht="15.75" thickBot="1" x14ac:dyDescent="0.3">
      <c r="B261" s="52"/>
      <c r="C261" s="51"/>
      <c r="D261" s="36"/>
      <c r="E261" s="36">
        <f t="shared" si="9"/>
        <v>68036.26999999999</v>
      </c>
      <c r="F261" s="33">
        <f t="shared" si="8"/>
        <v>28413.000000000025</v>
      </c>
      <c r="G261" s="1"/>
      <c r="H261" s="39"/>
      <c r="I261" s="38"/>
      <c r="J261" s="38"/>
    </row>
    <row r="262" spans="2:10" ht="15.75" thickBot="1" x14ac:dyDescent="0.3">
      <c r="B262" s="52"/>
      <c r="C262" s="51"/>
      <c r="D262" s="36"/>
      <c r="E262" s="36">
        <f t="shared" si="9"/>
        <v>68036.26999999999</v>
      </c>
      <c r="F262" s="33">
        <f t="shared" si="8"/>
        <v>28413.000000000025</v>
      </c>
      <c r="G262" s="1"/>
      <c r="H262" s="39"/>
      <c r="I262" s="38"/>
      <c r="J262" s="38"/>
    </row>
    <row r="263" spans="2:10" ht="15.75" thickBot="1" x14ac:dyDescent="0.3">
      <c r="B263" s="52"/>
      <c r="C263" s="51"/>
      <c r="D263" s="36"/>
      <c r="E263" s="36">
        <f t="shared" si="9"/>
        <v>68036.26999999999</v>
      </c>
      <c r="F263" s="33">
        <f t="shared" ref="F263:F277" si="10">F262-D263</f>
        <v>28413.000000000025</v>
      </c>
      <c r="G263" s="1"/>
      <c r="H263" s="39"/>
      <c r="I263" s="38"/>
      <c r="J263" s="38"/>
    </row>
    <row r="264" spans="2:10" ht="15.75" thickBot="1" x14ac:dyDescent="0.3">
      <c r="B264" s="52"/>
      <c r="C264" s="51"/>
      <c r="D264" s="36"/>
      <c r="E264" s="36">
        <f t="shared" ref="E264:E271" si="11">E263+D264</f>
        <v>68036.26999999999</v>
      </c>
      <c r="F264" s="33">
        <f t="shared" si="10"/>
        <v>28413.000000000025</v>
      </c>
      <c r="G264" s="1"/>
      <c r="H264" s="39"/>
      <c r="I264" s="38"/>
      <c r="J264" s="38"/>
    </row>
    <row r="265" spans="2:10" ht="15.75" thickBot="1" x14ac:dyDescent="0.3">
      <c r="B265" s="52"/>
      <c r="C265" s="51"/>
      <c r="D265" s="36"/>
      <c r="E265" s="36">
        <f t="shared" si="11"/>
        <v>68036.26999999999</v>
      </c>
      <c r="F265" s="33">
        <f t="shared" si="10"/>
        <v>28413.000000000025</v>
      </c>
      <c r="G265" s="1"/>
      <c r="H265" s="39"/>
      <c r="I265" s="38"/>
      <c r="J265" s="38"/>
    </row>
    <row r="266" spans="2:10" ht="15.75" thickBot="1" x14ac:dyDescent="0.3">
      <c r="B266" s="52"/>
      <c r="C266" s="51"/>
      <c r="D266" s="36"/>
      <c r="E266" s="36">
        <f t="shared" si="11"/>
        <v>68036.26999999999</v>
      </c>
      <c r="F266" s="33">
        <f t="shared" si="10"/>
        <v>28413.000000000025</v>
      </c>
      <c r="G266" s="1"/>
      <c r="H266" s="39"/>
      <c r="I266" s="38"/>
      <c r="J266" s="38"/>
    </row>
    <row r="267" spans="2:10" ht="15.75" thickBot="1" x14ac:dyDescent="0.3">
      <c r="B267" s="52"/>
      <c r="C267" s="51"/>
      <c r="D267" s="36"/>
      <c r="E267" s="36">
        <f t="shared" si="11"/>
        <v>68036.26999999999</v>
      </c>
      <c r="F267" s="33">
        <f t="shared" si="10"/>
        <v>28413.000000000025</v>
      </c>
      <c r="G267" s="1"/>
      <c r="H267" s="39"/>
      <c r="I267" s="38"/>
      <c r="J267" s="38"/>
    </row>
    <row r="268" spans="2:10" ht="15.75" thickBot="1" x14ac:dyDescent="0.3">
      <c r="B268" s="52"/>
      <c r="C268" s="51"/>
      <c r="D268" s="36"/>
      <c r="E268" s="36">
        <f t="shared" si="11"/>
        <v>68036.26999999999</v>
      </c>
      <c r="F268" s="33">
        <f t="shared" si="10"/>
        <v>28413.000000000025</v>
      </c>
      <c r="G268" s="1"/>
      <c r="H268" s="39"/>
      <c r="I268" s="38"/>
      <c r="J268" s="38"/>
    </row>
    <row r="269" spans="2:10" ht="15.75" thickBot="1" x14ac:dyDescent="0.3">
      <c r="B269" s="52"/>
      <c r="C269" s="51"/>
      <c r="D269" s="36"/>
      <c r="E269" s="36">
        <f t="shared" si="11"/>
        <v>68036.26999999999</v>
      </c>
      <c r="F269" s="33">
        <f t="shared" si="10"/>
        <v>28413.000000000025</v>
      </c>
      <c r="G269" s="1"/>
      <c r="H269" s="39"/>
      <c r="I269" s="38"/>
      <c r="J269" s="38"/>
    </row>
    <row r="270" spans="2:10" ht="15.75" thickBot="1" x14ac:dyDescent="0.3">
      <c r="B270" s="52"/>
      <c r="C270" s="51"/>
      <c r="D270" s="36"/>
      <c r="E270" s="36">
        <f t="shared" si="11"/>
        <v>68036.26999999999</v>
      </c>
      <c r="F270" s="33">
        <f t="shared" si="10"/>
        <v>28413.000000000025</v>
      </c>
      <c r="G270" s="1"/>
      <c r="H270" s="39"/>
      <c r="I270" s="38"/>
      <c r="J270" s="38"/>
    </row>
    <row r="271" spans="2:10" ht="15.75" thickBot="1" x14ac:dyDescent="0.3">
      <c r="B271" s="52"/>
      <c r="C271" s="51"/>
      <c r="D271" s="36"/>
      <c r="E271" s="36">
        <f t="shared" si="11"/>
        <v>68036.26999999999</v>
      </c>
      <c r="F271" s="33">
        <f t="shared" si="10"/>
        <v>28413.000000000025</v>
      </c>
      <c r="G271" s="1"/>
      <c r="H271" s="39"/>
      <c r="I271" s="38"/>
      <c r="J271" s="38"/>
    </row>
    <row r="272" spans="2:10" ht="15.75" thickBot="1" x14ac:dyDescent="0.3">
      <c r="B272" s="52"/>
      <c r="C272" s="51"/>
      <c r="D272" s="36"/>
      <c r="E272" s="36">
        <f t="shared" ref="E272:E277" si="12">E271+D272</f>
        <v>68036.26999999999</v>
      </c>
      <c r="F272" s="33">
        <f t="shared" si="10"/>
        <v>28413.000000000025</v>
      </c>
      <c r="G272" s="1"/>
      <c r="H272" s="39"/>
      <c r="I272" s="38"/>
      <c r="J272" s="38"/>
    </row>
    <row r="273" spans="2:10" ht="15.75" thickBot="1" x14ac:dyDescent="0.3">
      <c r="B273" s="52"/>
      <c r="C273" s="51"/>
      <c r="D273" s="36"/>
      <c r="E273" s="36">
        <f t="shared" si="12"/>
        <v>68036.26999999999</v>
      </c>
      <c r="F273" s="33">
        <f t="shared" si="10"/>
        <v>28413.000000000025</v>
      </c>
      <c r="G273" s="1"/>
      <c r="H273" s="39"/>
      <c r="I273" s="38"/>
      <c r="J273" s="38"/>
    </row>
    <row r="274" spans="2:10" ht="15" customHeight="1" thickBot="1" x14ac:dyDescent="0.3">
      <c r="B274" s="52"/>
      <c r="C274" s="51"/>
      <c r="D274" s="36"/>
      <c r="E274" s="36">
        <f t="shared" si="12"/>
        <v>68036.26999999999</v>
      </c>
      <c r="F274" s="33">
        <f t="shared" si="10"/>
        <v>28413.000000000025</v>
      </c>
      <c r="G274" s="1"/>
      <c r="H274" s="39"/>
      <c r="I274" s="38"/>
      <c r="J274" s="38"/>
    </row>
    <row r="275" spans="2:10" ht="15.75" thickBot="1" x14ac:dyDescent="0.3">
      <c r="B275" s="52"/>
      <c r="C275" s="51"/>
      <c r="D275" s="36"/>
      <c r="E275" s="36">
        <f t="shared" si="12"/>
        <v>68036.26999999999</v>
      </c>
      <c r="F275" s="33">
        <f t="shared" si="10"/>
        <v>28413.000000000025</v>
      </c>
      <c r="G275" s="1"/>
      <c r="H275" s="39"/>
      <c r="I275" s="38"/>
      <c r="J275" s="38"/>
    </row>
    <row r="276" spans="2:10" ht="15.75" thickBot="1" x14ac:dyDescent="0.3">
      <c r="B276" s="52"/>
      <c r="C276" s="51"/>
      <c r="D276" s="36"/>
      <c r="E276" s="36">
        <f t="shared" si="12"/>
        <v>68036.26999999999</v>
      </c>
      <c r="F276" s="33">
        <f t="shared" si="10"/>
        <v>28413.000000000025</v>
      </c>
      <c r="G276" s="1"/>
      <c r="H276" s="39"/>
      <c r="I276" s="38"/>
      <c r="J276" s="38"/>
    </row>
    <row r="277" spans="2:10" x14ac:dyDescent="0.25">
      <c r="B277" s="59"/>
      <c r="C277" s="51"/>
      <c r="D277" s="36"/>
      <c r="E277" s="36">
        <f t="shared" si="12"/>
        <v>68036.26999999999</v>
      </c>
      <c r="F277" s="33">
        <f t="shared" si="10"/>
        <v>28413.000000000025</v>
      </c>
      <c r="G277" s="1"/>
      <c r="H277" s="39"/>
      <c r="I277" s="38"/>
      <c r="J277" s="38"/>
    </row>
    <row r="278" spans="2:10" x14ac:dyDescent="0.25">
      <c r="B278" s="40"/>
      <c r="C278" s="1"/>
      <c r="D278" s="4" t="s">
        <v>0</v>
      </c>
      <c r="E278" s="5">
        <f>E277</f>
        <v>68036.26999999999</v>
      </c>
      <c r="F278" s="4">
        <f>F277</f>
        <v>28413.000000000025</v>
      </c>
      <c r="G278" s="1"/>
      <c r="H278" s="40"/>
      <c r="I278" s="1"/>
      <c r="J278" s="4"/>
    </row>
    <row r="279" spans="2:10" x14ac:dyDescent="0.25">
      <c r="B279" s="40"/>
      <c r="C279" s="1"/>
      <c r="D279" s="4" t="s">
        <v>2</v>
      </c>
      <c r="E279" s="4">
        <v>15011</v>
      </c>
      <c r="F279" s="4"/>
      <c r="G279" s="1"/>
      <c r="H279" s="1"/>
      <c r="I279" s="1"/>
      <c r="J279" s="4"/>
    </row>
    <row r="280" spans="2:10" ht="15.75" thickBot="1" x14ac:dyDescent="0.3">
      <c r="B280" s="40"/>
      <c r="D280" s="15" t="s">
        <v>3</v>
      </c>
      <c r="E280" s="16">
        <v>6000</v>
      </c>
      <c r="F280" s="17"/>
      <c r="G280" s="1"/>
      <c r="H280" s="17"/>
      <c r="I280" s="17"/>
      <c r="J280" s="1"/>
    </row>
    <row r="281" spans="2:10" x14ac:dyDescent="0.25">
      <c r="B281" s="40"/>
      <c r="D281" s="4" t="s">
        <v>4</v>
      </c>
      <c r="E281" s="4">
        <f>E278</f>
        <v>68036.26999999999</v>
      </c>
      <c r="F281" s="19">
        <f>F278-E279-E280</f>
        <v>7402.0000000000255</v>
      </c>
      <c r="G281" s="41" t="s">
        <v>12</v>
      </c>
      <c r="H281" s="1"/>
      <c r="I281" s="1"/>
      <c r="J281" s="4"/>
    </row>
    <row r="282" spans="2:10" x14ac:dyDescent="0.25">
      <c r="D282" s="4"/>
      <c r="E282" s="1"/>
      <c r="F282" s="1"/>
      <c r="G282" s="1"/>
      <c r="H282" s="1"/>
      <c r="I282" s="1"/>
      <c r="J282" s="1"/>
    </row>
    <row r="283" spans="2:10" x14ac:dyDescent="0.25">
      <c r="D283" s="4"/>
      <c r="E283" s="1"/>
      <c r="F283" s="1"/>
      <c r="G283" s="1"/>
      <c r="H283" s="1"/>
      <c r="I283" s="1"/>
      <c r="J283" s="4"/>
    </row>
    <row r="284" spans="2:10" x14ac:dyDescent="0.25">
      <c r="D284" s="4"/>
      <c r="E284" s="1"/>
      <c r="F284" s="1"/>
      <c r="G284" s="1"/>
      <c r="H284" s="1"/>
      <c r="I284" s="1"/>
      <c r="J284" s="1"/>
    </row>
    <row r="285" spans="2:10" x14ac:dyDescent="0.25">
      <c r="D285" s="4"/>
      <c r="E285" s="1"/>
      <c r="F285" s="1"/>
      <c r="G285" s="1"/>
      <c r="H285" s="1"/>
      <c r="I285" s="1"/>
      <c r="J285" s="1"/>
    </row>
    <row r="286" spans="2:10" x14ac:dyDescent="0.25">
      <c r="D286" s="4"/>
      <c r="E286" s="1"/>
      <c r="F286" s="1"/>
      <c r="G286" s="1"/>
      <c r="H286" s="1"/>
      <c r="I286" s="1"/>
      <c r="J286" s="1"/>
    </row>
    <row r="287" spans="2:10" x14ac:dyDescent="0.25">
      <c r="D287" s="4"/>
      <c r="E287" s="1"/>
      <c r="F287" s="1"/>
      <c r="G287" s="1"/>
      <c r="H287" s="1"/>
      <c r="I287" s="1"/>
      <c r="J287" s="1"/>
    </row>
    <row r="288" spans="2:10" x14ac:dyDescent="0.25">
      <c r="D288" s="4"/>
      <c r="E288" s="1"/>
      <c r="F288" s="1"/>
      <c r="G288" s="1"/>
      <c r="H288" s="1"/>
      <c r="I288" s="1"/>
      <c r="J288" s="1"/>
    </row>
    <row r="289" spans="4:10" x14ac:dyDescent="0.25">
      <c r="D289" s="4"/>
      <c r="E289" s="1"/>
      <c r="F289" s="1"/>
      <c r="G289" s="1"/>
      <c r="H289" s="1"/>
      <c r="I289" s="1"/>
      <c r="J289" s="1"/>
    </row>
    <row r="290" spans="4:10" x14ac:dyDescent="0.25">
      <c r="D290" s="4"/>
      <c r="E290" s="1"/>
      <c r="F290" s="1"/>
      <c r="G290" s="1"/>
      <c r="H290" s="1"/>
      <c r="I290" s="1"/>
      <c r="J290" s="1"/>
    </row>
    <row r="291" spans="4:10" x14ac:dyDescent="0.25">
      <c r="D291" s="4"/>
      <c r="E291" s="1"/>
      <c r="F291" s="1"/>
      <c r="G291" s="1"/>
      <c r="H291" s="1"/>
      <c r="I291" s="1"/>
      <c r="J291" s="1"/>
    </row>
    <row r="292" spans="4:10" x14ac:dyDescent="0.25">
      <c r="D292" s="4"/>
      <c r="E292" s="1"/>
      <c r="F292" s="1"/>
      <c r="G292" s="1"/>
      <c r="H292" s="1"/>
      <c r="I292" s="1"/>
      <c r="J292" s="1"/>
    </row>
    <row r="293" spans="4:10" x14ac:dyDescent="0.25">
      <c r="D293" s="4"/>
      <c r="E293" s="1"/>
      <c r="F293" s="1"/>
      <c r="G293" s="1"/>
      <c r="H293" s="1"/>
      <c r="I293" s="1"/>
      <c r="J293" s="1"/>
    </row>
    <row r="294" spans="4:10" x14ac:dyDescent="0.25">
      <c r="D294" s="4"/>
      <c r="E294" s="1"/>
      <c r="F294" s="1"/>
      <c r="G294" s="1"/>
      <c r="H294" s="1"/>
      <c r="I294" s="1"/>
      <c r="J294" s="1"/>
    </row>
    <row r="295" spans="4:10" x14ac:dyDescent="0.25">
      <c r="D295" s="4"/>
      <c r="E295" s="1"/>
      <c r="F295" s="1"/>
      <c r="G295" s="1"/>
      <c r="H295" s="1"/>
      <c r="I295" s="1"/>
      <c r="J295" s="1"/>
    </row>
    <row r="296" spans="4:10" x14ac:dyDescent="0.25">
      <c r="D296" s="4"/>
    </row>
    <row r="297" spans="4:10" x14ac:dyDescent="0.25">
      <c r="D297" s="4"/>
    </row>
    <row r="298" spans="4:10" x14ac:dyDescent="0.25">
      <c r="D298" s="4"/>
    </row>
    <row r="299" spans="4:10" x14ac:dyDescent="0.25">
      <c r="D299" s="4"/>
    </row>
    <row r="300" spans="4:10" x14ac:dyDescent="0.25">
      <c r="D300" s="4"/>
    </row>
    <row r="301" spans="4:10" x14ac:dyDescent="0.25">
      <c r="D301" s="4"/>
    </row>
    <row r="302" spans="4:10" x14ac:dyDescent="0.25">
      <c r="D302" s="4"/>
    </row>
    <row r="303" spans="4:10" x14ac:dyDescent="0.25">
      <c r="D303" s="4"/>
    </row>
    <row r="304" spans="4:10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1"/>
    </row>
    <row r="316" spans="4:4" x14ac:dyDescent="0.25">
      <c r="D316" s="1"/>
    </row>
    <row r="317" spans="4:4" x14ac:dyDescent="0.25">
      <c r="D317" s="1"/>
    </row>
    <row r="318" spans="4:4" x14ac:dyDescent="0.25">
      <c r="D318" s="1"/>
    </row>
    <row r="319" spans="4:4" x14ac:dyDescent="0.25">
      <c r="D319" s="1"/>
    </row>
    <row r="320" spans="4:4" x14ac:dyDescent="0.25">
      <c r="D320" s="1"/>
    </row>
    <row r="321" spans="4:4" x14ac:dyDescent="0.25">
      <c r="D321" s="1"/>
    </row>
    <row r="322" spans="4:4" x14ac:dyDescent="0.25">
      <c r="D322" s="1"/>
    </row>
    <row r="323" spans="4:4" x14ac:dyDescent="0.25">
      <c r="D323" s="1"/>
    </row>
    <row r="324" spans="4:4" x14ac:dyDescent="0.25">
      <c r="D324" s="1"/>
    </row>
    <row r="325" spans="4:4" x14ac:dyDescent="0.25">
      <c r="D325" s="1"/>
    </row>
  </sheetData>
  <mergeCells count="1">
    <mergeCell ref="C2:D2"/>
  </mergeCells>
  <pageMargins left="0.7" right="0.7" top="0.75" bottom="0.75" header="0.3" footer="0.3"/>
  <pageSetup scale="6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62"/>
  <sheetViews>
    <sheetView workbookViewId="0">
      <selection activeCell="D11" sqref="D11"/>
    </sheetView>
  </sheetViews>
  <sheetFormatPr baseColWidth="10" defaultRowHeight="15" x14ac:dyDescent="0.25"/>
  <cols>
    <col min="3" max="3" width="35" customWidth="1"/>
    <col min="5" max="5" width="12.28515625" bestFit="1" customWidth="1"/>
    <col min="6" max="6" width="14.140625" bestFit="1" customWidth="1"/>
    <col min="9" max="9" width="14.140625" bestFit="1" customWidth="1"/>
    <col min="10" max="10" width="12.42578125" bestFit="1" customWidth="1"/>
  </cols>
  <sheetData>
    <row r="1" spans="2:11" ht="16.5" x14ac:dyDescent="0.3">
      <c r="B1" s="2"/>
      <c r="C1" s="49" t="s">
        <v>13</v>
      </c>
      <c r="D1" s="49"/>
      <c r="E1" s="3"/>
      <c r="F1" s="3"/>
      <c r="G1" s="3"/>
      <c r="H1" s="38"/>
      <c r="I1" s="38"/>
      <c r="J1" s="72"/>
      <c r="K1" s="3"/>
    </row>
    <row r="2" spans="2:11" ht="17.25" thickBot="1" x14ac:dyDescent="0.35">
      <c r="B2" s="8"/>
      <c r="C2" s="413" t="s">
        <v>1</v>
      </c>
      <c r="D2" s="413"/>
      <c r="E2" s="9"/>
      <c r="F2" s="10"/>
      <c r="G2" s="1"/>
      <c r="H2" s="4"/>
      <c r="I2" s="4"/>
      <c r="J2" s="4"/>
      <c r="K2" s="1"/>
    </row>
    <row r="3" spans="2:11" ht="15.75" thickBot="1" x14ac:dyDescent="0.3">
      <c r="B3" s="11"/>
      <c r="C3" s="12"/>
      <c r="D3" s="13"/>
      <c r="E3" s="14"/>
      <c r="F3" s="14"/>
      <c r="G3" s="1"/>
      <c r="H3" s="15"/>
      <c r="I3" s="16"/>
      <c r="J3" s="17"/>
      <c r="K3" s="1"/>
    </row>
    <row r="4" spans="2:11" ht="15.75" thickBot="1" x14ac:dyDescent="0.3">
      <c r="B4" s="18"/>
      <c r="C4" s="1"/>
      <c r="D4" s="13"/>
      <c r="E4" s="14"/>
      <c r="F4" s="14"/>
      <c r="G4" s="1"/>
      <c r="H4" s="4"/>
      <c r="I4" s="4"/>
      <c r="J4" s="19"/>
      <c r="K4" s="1"/>
    </row>
    <row r="5" spans="2:11" ht="16.5" thickBot="1" x14ac:dyDescent="0.35">
      <c r="B5" s="20"/>
      <c r="C5" s="21"/>
      <c r="D5" s="22"/>
      <c r="E5" s="20"/>
      <c r="F5" s="23" t="s">
        <v>5</v>
      </c>
      <c r="G5" s="24"/>
      <c r="H5" s="4"/>
      <c r="I5" s="7"/>
      <c r="J5" s="7"/>
      <c r="K5" s="7"/>
    </row>
    <row r="6" spans="2:11" ht="16.5" thickBot="1" x14ac:dyDescent="0.35">
      <c r="B6" s="25" t="s">
        <v>6</v>
      </c>
      <c r="C6" s="25" t="s">
        <v>7</v>
      </c>
      <c r="D6" s="26" t="s">
        <v>8</v>
      </c>
      <c r="E6" s="27" t="s">
        <v>9</v>
      </c>
      <c r="F6" s="28">
        <f>I7</f>
        <v>20000</v>
      </c>
      <c r="G6" s="29"/>
      <c r="H6" s="30" t="s">
        <v>10</v>
      </c>
      <c r="I6" s="27" t="s">
        <v>8</v>
      </c>
      <c r="J6" s="31" t="s">
        <v>11</v>
      </c>
      <c r="K6" s="29"/>
    </row>
    <row r="7" spans="2:11" x14ac:dyDescent="0.25">
      <c r="B7" s="46" t="s">
        <v>196</v>
      </c>
      <c r="C7" s="48" t="s">
        <v>323</v>
      </c>
      <c r="D7" s="36">
        <v>2864.23</v>
      </c>
      <c r="E7" s="32">
        <f>D7</f>
        <v>2864.23</v>
      </c>
      <c r="F7" s="33">
        <f>F6-D7</f>
        <v>17135.77</v>
      </c>
      <c r="G7" s="1"/>
      <c r="H7" s="34"/>
      <c r="I7" s="35">
        <v>20000</v>
      </c>
      <c r="J7" s="33">
        <f>I7</f>
        <v>20000</v>
      </c>
      <c r="K7" s="1"/>
    </row>
    <row r="8" spans="2:11" ht="15.75" thickBot="1" x14ac:dyDescent="0.3">
      <c r="B8" s="46" t="s">
        <v>197</v>
      </c>
      <c r="C8" s="48" t="s">
        <v>323</v>
      </c>
      <c r="D8" s="36">
        <v>160</v>
      </c>
      <c r="E8" s="36">
        <f>E7+D8</f>
        <v>3024.23</v>
      </c>
      <c r="F8" s="61">
        <f t="shared" ref="F8:F20" si="0">F7-D8</f>
        <v>16975.77</v>
      </c>
      <c r="G8" s="1"/>
      <c r="H8" s="55"/>
      <c r="I8" s="42"/>
      <c r="J8" s="56">
        <f>I8+I7</f>
        <v>20000</v>
      </c>
      <c r="K8" s="1"/>
    </row>
    <row r="9" spans="2:11" x14ac:dyDescent="0.25">
      <c r="B9" s="46" t="s">
        <v>198</v>
      </c>
      <c r="C9" s="48" t="s">
        <v>323</v>
      </c>
      <c r="D9" s="36">
        <v>1144.02</v>
      </c>
      <c r="E9" s="36">
        <f t="shared" ref="E9:E20" si="1">E8+D9</f>
        <v>4168.25</v>
      </c>
      <c r="F9" s="61">
        <f t="shared" si="0"/>
        <v>15831.75</v>
      </c>
      <c r="G9" s="1"/>
      <c r="H9" s="37"/>
      <c r="I9" s="38"/>
      <c r="J9" s="38"/>
      <c r="K9" s="1"/>
    </row>
    <row r="10" spans="2:11" x14ac:dyDescent="0.25">
      <c r="B10" s="46" t="s">
        <v>199</v>
      </c>
      <c r="C10" s="48" t="s">
        <v>323</v>
      </c>
      <c r="D10" s="36">
        <v>180</v>
      </c>
      <c r="E10" s="36">
        <f t="shared" si="1"/>
        <v>4348.25</v>
      </c>
      <c r="F10" s="61">
        <f t="shared" si="0"/>
        <v>15651.75</v>
      </c>
      <c r="G10" s="1"/>
      <c r="H10" s="37"/>
      <c r="I10" s="38"/>
      <c r="J10" s="38"/>
      <c r="K10" s="1"/>
    </row>
    <row r="11" spans="2:11" x14ac:dyDescent="0.25">
      <c r="B11" s="46" t="s">
        <v>200</v>
      </c>
      <c r="C11" s="48" t="s">
        <v>323</v>
      </c>
      <c r="D11" s="36">
        <v>1283.92</v>
      </c>
      <c r="E11" s="36">
        <f t="shared" si="1"/>
        <v>5632.17</v>
      </c>
      <c r="F11" s="61">
        <f t="shared" si="0"/>
        <v>14367.83</v>
      </c>
      <c r="G11" s="1"/>
      <c r="H11" s="37"/>
      <c r="I11" s="38"/>
      <c r="J11" s="38"/>
      <c r="K11" s="1"/>
    </row>
    <row r="12" spans="2:11" x14ac:dyDescent="0.25">
      <c r="B12" s="46" t="s">
        <v>201</v>
      </c>
      <c r="C12" s="48" t="s">
        <v>323</v>
      </c>
      <c r="D12" s="36">
        <v>183</v>
      </c>
      <c r="E12" s="36">
        <f t="shared" si="1"/>
        <v>5815.17</v>
      </c>
      <c r="F12" s="61">
        <f t="shared" si="0"/>
        <v>14184.83</v>
      </c>
      <c r="G12" s="1"/>
      <c r="H12" s="37"/>
      <c r="I12" s="38"/>
      <c r="J12" s="38"/>
      <c r="K12" s="1"/>
    </row>
    <row r="13" spans="2:11" x14ac:dyDescent="0.25">
      <c r="B13" s="46" t="s">
        <v>202</v>
      </c>
      <c r="C13" s="48" t="s">
        <v>323</v>
      </c>
      <c r="D13" s="36">
        <v>3478.11</v>
      </c>
      <c r="E13" s="36">
        <f t="shared" si="1"/>
        <v>9293.2800000000007</v>
      </c>
      <c r="F13" s="61">
        <f t="shared" si="0"/>
        <v>10706.72</v>
      </c>
      <c r="G13" s="1"/>
      <c r="H13" s="37"/>
      <c r="I13" s="38"/>
      <c r="J13" s="38"/>
      <c r="K13" s="1"/>
    </row>
    <row r="14" spans="2:11" x14ac:dyDescent="0.25">
      <c r="B14" s="46" t="s">
        <v>203</v>
      </c>
      <c r="C14" s="48" t="s">
        <v>323</v>
      </c>
      <c r="D14" s="36">
        <v>285</v>
      </c>
      <c r="E14" s="36">
        <f t="shared" si="1"/>
        <v>9578.2800000000007</v>
      </c>
      <c r="F14" s="61">
        <f t="shared" si="0"/>
        <v>10421.719999999999</v>
      </c>
      <c r="G14" s="1"/>
      <c r="H14" s="37"/>
      <c r="I14" s="38"/>
      <c r="J14" s="38"/>
      <c r="K14" s="1"/>
    </row>
    <row r="15" spans="2:11" x14ac:dyDescent="0.25">
      <c r="B15" s="46" t="s">
        <v>204</v>
      </c>
      <c r="C15" s="48" t="s">
        <v>323</v>
      </c>
      <c r="D15" s="36">
        <v>2687.44</v>
      </c>
      <c r="E15" s="36">
        <f t="shared" si="1"/>
        <v>12265.720000000001</v>
      </c>
      <c r="F15" s="61">
        <f t="shared" si="0"/>
        <v>7734.2799999999988</v>
      </c>
      <c r="G15" s="1"/>
      <c r="H15" s="37"/>
      <c r="I15" s="38"/>
      <c r="J15" s="38"/>
      <c r="K15" s="1"/>
    </row>
    <row r="16" spans="2:11" x14ac:dyDescent="0.25">
      <c r="B16" s="46" t="s">
        <v>205</v>
      </c>
      <c r="C16" s="48" t="s">
        <v>323</v>
      </c>
      <c r="D16" s="36">
        <v>4844.8999999999996</v>
      </c>
      <c r="E16" s="36">
        <f t="shared" si="1"/>
        <v>17110.620000000003</v>
      </c>
      <c r="F16" s="61">
        <f t="shared" si="0"/>
        <v>2889.3799999999992</v>
      </c>
      <c r="G16" s="1"/>
      <c r="H16" s="37"/>
      <c r="I16" s="38"/>
      <c r="J16" s="38"/>
      <c r="K16" s="1"/>
    </row>
    <row r="17" spans="2:10" x14ac:dyDescent="0.25">
      <c r="B17" s="46" t="s">
        <v>206</v>
      </c>
      <c r="C17" s="48" t="s">
        <v>323</v>
      </c>
      <c r="D17" s="36">
        <v>185</v>
      </c>
      <c r="E17" s="36">
        <f t="shared" si="1"/>
        <v>17295.620000000003</v>
      </c>
      <c r="F17" s="61">
        <f t="shared" si="0"/>
        <v>2704.3799999999992</v>
      </c>
      <c r="G17" s="1"/>
      <c r="H17" s="37"/>
      <c r="I17" s="38"/>
      <c r="J17" s="38"/>
    </row>
    <row r="18" spans="2:10" x14ac:dyDescent="0.25">
      <c r="B18" s="46" t="s">
        <v>207</v>
      </c>
      <c r="C18" s="48" t="s">
        <v>323</v>
      </c>
      <c r="D18" s="36">
        <v>100</v>
      </c>
      <c r="E18" s="36">
        <f t="shared" si="1"/>
        <v>17395.620000000003</v>
      </c>
      <c r="F18" s="61">
        <f t="shared" si="0"/>
        <v>2604.3799999999992</v>
      </c>
      <c r="G18" s="1"/>
      <c r="H18" s="37"/>
      <c r="I18" s="38"/>
      <c r="J18" s="38"/>
    </row>
    <row r="19" spans="2:10" x14ac:dyDescent="0.25">
      <c r="B19" s="46" t="s">
        <v>208</v>
      </c>
      <c r="C19" s="48" t="s">
        <v>323</v>
      </c>
      <c r="D19" s="36">
        <v>3258.4</v>
      </c>
      <c r="E19" s="36">
        <f t="shared" si="1"/>
        <v>20654.020000000004</v>
      </c>
      <c r="F19" s="61">
        <f t="shared" si="0"/>
        <v>-654.02000000000089</v>
      </c>
      <c r="G19" s="1"/>
      <c r="H19" s="37"/>
      <c r="I19" s="38"/>
      <c r="J19" s="38"/>
    </row>
    <row r="20" spans="2:10" x14ac:dyDescent="0.25">
      <c r="B20" s="46" t="s">
        <v>209</v>
      </c>
      <c r="C20" s="48" t="s">
        <v>323</v>
      </c>
      <c r="D20" s="36">
        <v>90</v>
      </c>
      <c r="E20" s="36">
        <f t="shared" si="1"/>
        <v>20744.020000000004</v>
      </c>
      <c r="F20" s="61">
        <f t="shared" si="0"/>
        <v>-744.02000000000089</v>
      </c>
      <c r="G20" s="1"/>
      <c r="H20" s="37"/>
      <c r="I20" s="38"/>
      <c r="J20" s="38"/>
    </row>
    <row r="21" spans="2:10" hidden="1" x14ac:dyDescent="0.25">
      <c r="B21" s="52"/>
      <c r="C21" s="51"/>
      <c r="D21" s="36"/>
      <c r="E21" s="36" t="e">
        <f>#REF!+D21</f>
        <v>#REF!</v>
      </c>
      <c r="F21" s="33" t="e">
        <f>#REF!-D21</f>
        <v>#REF!</v>
      </c>
      <c r="G21" s="1"/>
      <c r="H21" s="39"/>
      <c r="I21" s="38"/>
      <c r="J21" s="38"/>
    </row>
    <row r="22" spans="2:10" hidden="1" x14ac:dyDescent="0.25">
      <c r="B22" s="52"/>
      <c r="C22" s="51"/>
      <c r="D22" s="36"/>
      <c r="E22" s="36" t="e">
        <f t="shared" ref="E22:E84" si="2">E21+D22</f>
        <v>#REF!</v>
      </c>
      <c r="F22" s="33" t="e">
        <f t="shared" ref="F22:F35" si="3">F21-D22</f>
        <v>#REF!</v>
      </c>
      <c r="G22" s="1"/>
      <c r="H22" s="39"/>
      <c r="I22" s="38"/>
      <c r="J22" s="38"/>
    </row>
    <row r="23" spans="2:10" hidden="1" x14ac:dyDescent="0.25">
      <c r="B23" s="52"/>
      <c r="C23" s="51"/>
      <c r="D23" s="36"/>
      <c r="E23" s="36" t="e">
        <f t="shared" si="2"/>
        <v>#REF!</v>
      </c>
      <c r="F23" s="33" t="e">
        <f t="shared" si="3"/>
        <v>#REF!</v>
      </c>
      <c r="G23" s="1"/>
      <c r="H23" s="39"/>
      <c r="I23" s="38"/>
      <c r="J23" s="38"/>
    </row>
    <row r="24" spans="2:10" hidden="1" x14ac:dyDescent="0.25">
      <c r="B24" s="52"/>
      <c r="C24" s="51"/>
      <c r="D24" s="36"/>
      <c r="E24" s="36" t="e">
        <f t="shared" si="2"/>
        <v>#REF!</v>
      </c>
      <c r="F24" s="33" t="e">
        <f t="shared" si="3"/>
        <v>#REF!</v>
      </c>
      <c r="G24" s="1"/>
      <c r="H24" s="39"/>
      <c r="I24" s="38"/>
      <c r="J24" s="38"/>
    </row>
    <row r="25" spans="2:10" hidden="1" x14ac:dyDescent="0.25">
      <c r="B25" s="52"/>
      <c r="C25" s="51"/>
      <c r="D25" s="36"/>
      <c r="E25" s="36" t="e">
        <f t="shared" si="2"/>
        <v>#REF!</v>
      </c>
      <c r="F25" s="33" t="e">
        <f t="shared" si="3"/>
        <v>#REF!</v>
      </c>
      <c r="G25" s="1"/>
      <c r="H25" s="39"/>
      <c r="I25" s="38"/>
      <c r="J25" s="38"/>
    </row>
    <row r="26" spans="2:10" hidden="1" x14ac:dyDescent="0.25">
      <c r="B26" s="52"/>
      <c r="C26" s="51"/>
      <c r="D26" s="36"/>
      <c r="E26" s="36" t="e">
        <f t="shared" si="2"/>
        <v>#REF!</v>
      </c>
      <c r="F26" s="33" t="e">
        <f t="shared" si="3"/>
        <v>#REF!</v>
      </c>
      <c r="G26" s="1"/>
      <c r="H26" s="39"/>
      <c r="I26" s="38"/>
      <c r="J26" s="38"/>
    </row>
    <row r="27" spans="2:10" hidden="1" x14ac:dyDescent="0.25">
      <c r="B27" s="52"/>
      <c r="C27" s="51"/>
      <c r="D27" s="36"/>
      <c r="E27" s="36" t="e">
        <f t="shared" si="2"/>
        <v>#REF!</v>
      </c>
      <c r="F27" s="33" t="e">
        <f t="shared" si="3"/>
        <v>#REF!</v>
      </c>
      <c r="G27" s="1"/>
      <c r="H27" s="39"/>
      <c r="I27" s="38"/>
      <c r="J27" s="38"/>
    </row>
    <row r="28" spans="2:10" hidden="1" x14ac:dyDescent="0.25">
      <c r="B28" s="52"/>
      <c r="C28" s="51"/>
      <c r="D28" s="36"/>
      <c r="E28" s="36" t="e">
        <f t="shared" si="2"/>
        <v>#REF!</v>
      </c>
      <c r="F28" s="33" t="e">
        <f t="shared" si="3"/>
        <v>#REF!</v>
      </c>
      <c r="G28" s="1"/>
      <c r="H28" s="39"/>
      <c r="I28" s="38"/>
      <c r="J28" s="38"/>
    </row>
    <row r="29" spans="2:10" hidden="1" x14ac:dyDescent="0.25">
      <c r="B29" s="52"/>
      <c r="C29" s="51"/>
      <c r="D29" s="36"/>
      <c r="E29" s="36" t="e">
        <f t="shared" si="2"/>
        <v>#REF!</v>
      </c>
      <c r="F29" s="33" t="e">
        <f t="shared" si="3"/>
        <v>#REF!</v>
      </c>
      <c r="G29" s="1"/>
      <c r="H29" s="39"/>
      <c r="I29" s="38"/>
      <c r="J29" s="38"/>
    </row>
    <row r="30" spans="2:10" hidden="1" x14ac:dyDescent="0.25">
      <c r="B30" s="52"/>
      <c r="C30" s="51"/>
      <c r="D30" s="36"/>
      <c r="E30" s="36" t="e">
        <f t="shared" si="2"/>
        <v>#REF!</v>
      </c>
      <c r="F30" s="33" t="e">
        <f t="shared" si="3"/>
        <v>#REF!</v>
      </c>
      <c r="G30" s="1"/>
      <c r="H30" s="39"/>
      <c r="I30" s="38"/>
      <c r="J30" s="38"/>
    </row>
    <row r="31" spans="2:10" hidden="1" x14ac:dyDescent="0.25">
      <c r="B31" s="52"/>
      <c r="C31" s="51"/>
      <c r="D31" s="36"/>
      <c r="E31" s="36" t="e">
        <f t="shared" si="2"/>
        <v>#REF!</v>
      </c>
      <c r="F31" s="33" t="e">
        <f t="shared" si="3"/>
        <v>#REF!</v>
      </c>
      <c r="G31" s="1"/>
      <c r="H31" s="39"/>
      <c r="I31" s="38"/>
      <c r="J31" s="38"/>
    </row>
    <row r="32" spans="2:10" hidden="1" x14ac:dyDescent="0.25">
      <c r="B32" s="52"/>
      <c r="C32" s="51"/>
      <c r="D32" s="36"/>
      <c r="E32" s="36" t="e">
        <f t="shared" si="2"/>
        <v>#REF!</v>
      </c>
      <c r="F32" s="33" t="e">
        <f t="shared" si="3"/>
        <v>#REF!</v>
      </c>
      <c r="G32" s="1"/>
      <c r="H32" s="39"/>
      <c r="I32" s="38"/>
      <c r="J32" s="38"/>
    </row>
    <row r="33" spans="2:10" hidden="1" x14ac:dyDescent="0.25">
      <c r="B33" s="52"/>
      <c r="C33" s="51"/>
      <c r="D33" s="36"/>
      <c r="E33" s="36" t="e">
        <f t="shared" si="2"/>
        <v>#REF!</v>
      </c>
      <c r="F33" s="33" t="e">
        <f t="shared" si="3"/>
        <v>#REF!</v>
      </c>
      <c r="G33" s="1"/>
      <c r="H33" s="39"/>
      <c r="I33" s="38"/>
      <c r="J33" s="38"/>
    </row>
    <row r="34" spans="2:10" hidden="1" x14ac:dyDescent="0.25">
      <c r="B34" s="52"/>
      <c r="C34" s="51"/>
      <c r="D34" s="36"/>
      <c r="E34" s="36" t="e">
        <f t="shared" si="2"/>
        <v>#REF!</v>
      </c>
      <c r="F34" s="33" t="e">
        <f t="shared" si="3"/>
        <v>#REF!</v>
      </c>
      <c r="G34" s="1"/>
      <c r="H34" s="39"/>
      <c r="I34" s="38"/>
      <c r="J34" s="38"/>
    </row>
    <row r="35" spans="2:10" hidden="1" x14ac:dyDescent="0.25">
      <c r="B35" s="52"/>
      <c r="C35" s="51"/>
      <c r="D35" s="36"/>
      <c r="E35" s="36" t="e">
        <f t="shared" si="2"/>
        <v>#REF!</v>
      </c>
      <c r="F35" s="33" t="e">
        <f t="shared" si="3"/>
        <v>#REF!</v>
      </c>
      <c r="G35" s="1"/>
      <c r="H35" s="39"/>
      <c r="I35" s="38"/>
      <c r="J35" s="38"/>
    </row>
    <row r="36" spans="2:10" hidden="1" x14ac:dyDescent="0.25">
      <c r="B36" s="52"/>
      <c r="C36" s="51"/>
      <c r="D36" s="36"/>
      <c r="E36" s="36" t="e">
        <f t="shared" si="2"/>
        <v>#REF!</v>
      </c>
      <c r="F36" s="33" t="e">
        <f t="shared" ref="F36:F99" si="4">F35-D36</f>
        <v>#REF!</v>
      </c>
      <c r="G36" s="1"/>
      <c r="H36" s="39"/>
      <c r="I36" s="38"/>
      <c r="J36" s="38"/>
    </row>
    <row r="37" spans="2:10" hidden="1" x14ac:dyDescent="0.25">
      <c r="B37" s="52"/>
      <c r="C37" s="51"/>
      <c r="D37" s="36"/>
      <c r="E37" s="36" t="e">
        <f t="shared" si="2"/>
        <v>#REF!</v>
      </c>
      <c r="F37" s="33" t="e">
        <f t="shared" si="4"/>
        <v>#REF!</v>
      </c>
      <c r="G37" s="1"/>
      <c r="H37" s="39"/>
      <c r="I37" s="38"/>
      <c r="J37" s="38"/>
    </row>
    <row r="38" spans="2:10" hidden="1" x14ac:dyDescent="0.25">
      <c r="B38" s="52"/>
      <c r="C38" s="51"/>
      <c r="D38" s="36"/>
      <c r="E38" s="36" t="e">
        <f t="shared" si="2"/>
        <v>#REF!</v>
      </c>
      <c r="F38" s="33" t="e">
        <f t="shared" si="4"/>
        <v>#REF!</v>
      </c>
      <c r="G38" s="1"/>
      <c r="H38" s="39"/>
      <c r="I38" s="38"/>
      <c r="J38" s="38"/>
    </row>
    <row r="39" spans="2:10" hidden="1" x14ac:dyDescent="0.25">
      <c r="B39" s="52"/>
      <c r="C39" s="51"/>
      <c r="D39" s="36"/>
      <c r="E39" s="36" t="e">
        <f t="shared" si="2"/>
        <v>#REF!</v>
      </c>
      <c r="F39" s="33" t="e">
        <f t="shared" si="4"/>
        <v>#REF!</v>
      </c>
      <c r="G39" s="1"/>
      <c r="H39" s="39"/>
      <c r="I39" s="38"/>
      <c r="J39" s="38"/>
    </row>
    <row r="40" spans="2:10" hidden="1" x14ac:dyDescent="0.25">
      <c r="B40" s="52"/>
      <c r="C40" s="51"/>
      <c r="D40" s="36"/>
      <c r="E40" s="36" t="e">
        <f t="shared" si="2"/>
        <v>#REF!</v>
      </c>
      <c r="F40" s="33" t="e">
        <f t="shared" si="4"/>
        <v>#REF!</v>
      </c>
      <c r="G40" s="1"/>
      <c r="H40" s="39"/>
      <c r="I40" s="38"/>
      <c r="J40" s="38"/>
    </row>
    <row r="41" spans="2:10" hidden="1" x14ac:dyDescent="0.25">
      <c r="B41" s="52"/>
      <c r="C41" s="51"/>
      <c r="D41" s="36"/>
      <c r="E41" s="36" t="e">
        <f t="shared" si="2"/>
        <v>#REF!</v>
      </c>
      <c r="F41" s="33" t="e">
        <f t="shared" si="4"/>
        <v>#REF!</v>
      </c>
      <c r="G41" s="1"/>
      <c r="H41" s="39"/>
      <c r="I41" s="38"/>
      <c r="J41" s="38"/>
    </row>
    <row r="42" spans="2:10" hidden="1" x14ac:dyDescent="0.25">
      <c r="B42" s="52"/>
      <c r="C42" s="51"/>
      <c r="D42" s="36"/>
      <c r="E42" s="36" t="e">
        <f t="shared" si="2"/>
        <v>#REF!</v>
      </c>
      <c r="F42" s="33" t="e">
        <f t="shared" si="4"/>
        <v>#REF!</v>
      </c>
      <c r="G42" s="1"/>
      <c r="H42" s="39"/>
      <c r="I42" s="38"/>
      <c r="J42" s="38"/>
    </row>
    <row r="43" spans="2:10" hidden="1" x14ac:dyDescent="0.25">
      <c r="B43" s="52"/>
      <c r="C43" s="51"/>
      <c r="D43" s="36"/>
      <c r="E43" s="36" t="e">
        <f t="shared" si="2"/>
        <v>#REF!</v>
      </c>
      <c r="F43" s="33" t="e">
        <f t="shared" si="4"/>
        <v>#REF!</v>
      </c>
      <c r="G43" s="1"/>
      <c r="H43" s="39"/>
      <c r="I43" s="38"/>
      <c r="J43" s="38"/>
    </row>
    <row r="44" spans="2:10" hidden="1" x14ac:dyDescent="0.25">
      <c r="B44" s="52"/>
      <c r="C44" s="51"/>
      <c r="D44" s="36"/>
      <c r="E44" s="36" t="e">
        <f t="shared" si="2"/>
        <v>#REF!</v>
      </c>
      <c r="F44" s="33" t="e">
        <f t="shared" si="4"/>
        <v>#REF!</v>
      </c>
      <c r="G44" s="1"/>
      <c r="H44" s="39"/>
      <c r="I44" s="38"/>
      <c r="J44" s="38"/>
    </row>
    <row r="45" spans="2:10" hidden="1" x14ac:dyDescent="0.25">
      <c r="B45" s="52"/>
      <c r="C45" s="51"/>
      <c r="D45" s="36"/>
      <c r="E45" s="36" t="e">
        <f t="shared" si="2"/>
        <v>#REF!</v>
      </c>
      <c r="F45" s="33" t="e">
        <f t="shared" si="4"/>
        <v>#REF!</v>
      </c>
      <c r="G45" s="1"/>
      <c r="H45" s="39"/>
      <c r="I45" s="38"/>
      <c r="J45" s="38"/>
    </row>
    <row r="46" spans="2:10" hidden="1" x14ac:dyDescent="0.25">
      <c r="B46" s="52"/>
      <c r="C46" s="51"/>
      <c r="D46" s="36"/>
      <c r="E46" s="36" t="e">
        <f t="shared" si="2"/>
        <v>#REF!</v>
      </c>
      <c r="F46" s="33" t="e">
        <f t="shared" si="4"/>
        <v>#REF!</v>
      </c>
      <c r="G46" s="1"/>
      <c r="H46" s="39"/>
      <c r="I46" s="38"/>
      <c r="J46" s="38"/>
    </row>
    <row r="47" spans="2:10" hidden="1" x14ac:dyDescent="0.25">
      <c r="B47" s="52"/>
      <c r="C47" s="51"/>
      <c r="D47" s="36"/>
      <c r="E47" s="36" t="e">
        <f t="shared" si="2"/>
        <v>#REF!</v>
      </c>
      <c r="F47" s="33" t="e">
        <f t="shared" si="4"/>
        <v>#REF!</v>
      </c>
      <c r="G47" s="1"/>
      <c r="H47" s="39"/>
      <c r="I47" s="38"/>
      <c r="J47" s="38"/>
    </row>
    <row r="48" spans="2:10" hidden="1" x14ac:dyDescent="0.25">
      <c r="B48" s="52"/>
      <c r="C48" s="51"/>
      <c r="D48" s="36"/>
      <c r="E48" s="36" t="e">
        <f t="shared" si="2"/>
        <v>#REF!</v>
      </c>
      <c r="F48" s="33" t="e">
        <f t="shared" si="4"/>
        <v>#REF!</v>
      </c>
      <c r="G48" s="1"/>
      <c r="H48" s="39"/>
      <c r="I48" s="38"/>
      <c r="J48" s="38"/>
    </row>
    <row r="49" spans="2:10" hidden="1" x14ac:dyDescent="0.25">
      <c r="B49" s="52"/>
      <c r="C49" s="51"/>
      <c r="D49" s="36"/>
      <c r="E49" s="36" t="e">
        <f t="shared" si="2"/>
        <v>#REF!</v>
      </c>
      <c r="F49" s="33" t="e">
        <f t="shared" si="4"/>
        <v>#REF!</v>
      </c>
      <c r="G49" s="1"/>
      <c r="H49" s="39"/>
      <c r="I49" s="38"/>
      <c r="J49" s="38"/>
    </row>
    <row r="50" spans="2:10" hidden="1" x14ac:dyDescent="0.25">
      <c r="B50" s="52"/>
      <c r="C50" s="51"/>
      <c r="D50" s="36"/>
      <c r="E50" s="36" t="e">
        <f t="shared" si="2"/>
        <v>#REF!</v>
      </c>
      <c r="F50" s="33" t="e">
        <f t="shared" si="4"/>
        <v>#REF!</v>
      </c>
      <c r="G50" s="1"/>
      <c r="H50" s="39"/>
      <c r="I50" s="38"/>
      <c r="J50" s="38"/>
    </row>
    <row r="51" spans="2:10" hidden="1" x14ac:dyDescent="0.25">
      <c r="B51" s="52"/>
      <c r="C51" s="51"/>
      <c r="D51" s="36"/>
      <c r="E51" s="36" t="e">
        <f t="shared" si="2"/>
        <v>#REF!</v>
      </c>
      <c r="F51" s="33" t="e">
        <f t="shared" si="4"/>
        <v>#REF!</v>
      </c>
      <c r="G51" s="1"/>
      <c r="H51" s="39"/>
      <c r="I51" s="38"/>
      <c r="J51" s="38"/>
    </row>
    <row r="52" spans="2:10" hidden="1" x14ac:dyDescent="0.25">
      <c r="B52" s="52"/>
      <c r="C52" s="51"/>
      <c r="D52" s="36"/>
      <c r="E52" s="36" t="e">
        <f t="shared" si="2"/>
        <v>#REF!</v>
      </c>
      <c r="F52" s="33" t="e">
        <f t="shared" si="4"/>
        <v>#REF!</v>
      </c>
      <c r="G52" s="1"/>
      <c r="H52" s="39"/>
      <c r="I52" s="38"/>
      <c r="J52" s="38"/>
    </row>
    <row r="53" spans="2:10" hidden="1" x14ac:dyDescent="0.25">
      <c r="B53" s="52"/>
      <c r="C53" s="51"/>
      <c r="D53" s="36"/>
      <c r="E53" s="36" t="e">
        <f t="shared" si="2"/>
        <v>#REF!</v>
      </c>
      <c r="F53" s="33" t="e">
        <f t="shared" si="4"/>
        <v>#REF!</v>
      </c>
      <c r="G53" s="1"/>
      <c r="H53" s="39"/>
      <c r="I53" s="38"/>
      <c r="J53" s="38"/>
    </row>
    <row r="54" spans="2:10" hidden="1" x14ac:dyDescent="0.25">
      <c r="B54" s="52"/>
      <c r="C54" s="51"/>
      <c r="D54" s="36"/>
      <c r="E54" s="36" t="e">
        <f t="shared" si="2"/>
        <v>#REF!</v>
      </c>
      <c r="F54" s="33" t="e">
        <f t="shared" si="4"/>
        <v>#REF!</v>
      </c>
      <c r="G54" s="1"/>
      <c r="H54" s="39"/>
      <c r="I54" s="38"/>
      <c r="J54" s="38"/>
    </row>
    <row r="55" spans="2:10" hidden="1" x14ac:dyDescent="0.25">
      <c r="B55" s="52"/>
      <c r="C55" s="51"/>
      <c r="D55" s="36"/>
      <c r="E55" s="36" t="e">
        <f t="shared" si="2"/>
        <v>#REF!</v>
      </c>
      <c r="F55" s="33" t="e">
        <f t="shared" si="4"/>
        <v>#REF!</v>
      </c>
      <c r="G55" s="1"/>
      <c r="H55" s="39"/>
      <c r="I55" s="38"/>
      <c r="J55" s="38"/>
    </row>
    <row r="56" spans="2:10" hidden="1" x14ac:dyDescent="0.25">
      <c r="B56" s="52"/>
      <c r="C56" s="51"/>
      <c r="D56" s="36"/>
      <c r="E56" s="36" t="e">
        <f t="shared" si="2"/>
        <v>#REF!</v>
      </c>
      <c r="F56" s="33" t="e">
        <f t="shared" si="4"/>
        <v>#REF!</v>
      </c>
      <c r="G56" s="1"/>
      <c r="H56" s="39"/>
      <c r="I56" s="38"/>
      <c r="J56" s="38"/>
    </row>
    <row r="57" spans="2:10" hidden="1" x14ac:dyDescent="0.25">
      <c r="B57" s="52"/>
      <c r="C57" s="51"/>
      <c r="D57" s="36"/>
      <c r="E57" s="36" t="e">
        <f t="shared" si="2"/>
        <v>#REF!</v>
      </c>
      <c r="F57" s="33" t="e">
        <f t="shared" si="4"/>
        <v>#REF!</v>
      </c>
      <c r="G57" s="1"/>
      <c r="H57" s="39"/>
      <c r="I57" s="38"/>
      <c r="J57" s="38"/>
    </row>
    <row r="58" spans="2:10" hidden="1" x14ac:dyDescent="0.25">
      <c r="B58" s="52"/>
      <c r="C58" s="51"/>
      <c r="D58" s="36"/>
      <c r="E58" s="36" t="e">
        <f t="shared" si="2"/>
        <v>#REF!</v>
      </c>
      <c r="F58" s="33" t="e">
        <f t="shared" si="4"/>
        <v>#REF!</v>
      </c>
      <c r="G58" s="1"/>
      <c r="H58" s="39"/>
      <c r="I58" s="38"/>
      <c r="J58" s="38"/>
    </row>
    <row r="59" spans="2:10" hidden="1" x14ac:dyDescent="0.25">
      <c r="B59" s="52"/>
      <c r="C59" s="51"/>
      <c r="D59" s="36"/>
      <c r="E59" s="36" t="e">
        <f t="shared" si="2"/>
        <v>#REF!</v>
      </c>
      <c r="F59" s="33" t="e">
        <f t="shared" si="4"/>
        <v>#REF!</v>
      </c>
      <c r="G59" s="1"/>
      <c r="H59" s="39"/>
      <c r="I59" s="38"/>
      <c r="J59" s="38"/>
    </row>
    <row r="60" spans="2:10" hidden="1" x14ac:dyDescent="0.25">
      <c r="B60" s="52"/>
      <c r="C60" s="51"/>
      <c r="D60" s="36"/>
      <c r="E60" s="36" t="e">
        <f t="shared" si="2"/>
        <v>#REF!</v>
      </c>
      <c r="F60" s="33" t="e">
        <f t="shared" si="4"/>
        <v>#REF!</v>
      </c>
      <c r="G60" s="1"/>
      <c r="H60" s="39"/>
      <c r="I60" s="38"/>
      <c r="J60" s="38"/>
    </row>
    <row r="61" spans="2:10" hidden="1" x14ac:dyDescent="0.25">
      <c r="B61" s="52"/>
      <c r="C61" s="51"/>
      <c r="D61" s="36"/>
      <c r="E61" s="36" t="e">
        <f t="shared" si="2"/>
        <v>#REF!</v>
      </c>
      <c r="F61" s="33" t="e">
        <f t="shared" si="4"/>
        <v>#REF!</v>
      </c>
      <c r="G61" s="1"/>
      <c r="H61" s="39"/>
      <c r="I61" s="38"/>
      <c r="J61" s="38"/>
    </row>
    <row r="62" spans="2:10" hidden="1" x14ac:dyDescent="0.25">
      <c r="B62" s="52"/>
      <c r="C62" s="51"/>
      <c r="D62" s="36"/>
      <c r="E62" s="36" t="e">
        <f t="shared" si="2"/>
        <v>#REF!</v>
      </c>
      <c r="F62" s="33" t="e">
        <f t="shared" si="4"/>
        <v>#REF!</v>
      </c>
      <c r="G62" s="1"/>
      <c r="H62" s="39"/>
      <c r="I62" s="38"/>
      <c r="J62" s="38"/>
    </row>
    <row r="63" spans="2:10" hidden="1" x14ac:dyDescent="0.25">
      <c r="B63" s="52"/>
      <c r="C63" s="51"/>
      <c r="D63" s="36"/>
      <c r="E63" s="36" t="e">
        <f t="shared" si="2"/>
        <v>#REF!</v>
      </c>
      <c r="F63" s="33" t="e">
        <f t="shared" si="4"/>
        <v>#REF!</v>
      </c>
      <c r="G63" s="1"/>
      <c r="H63" s="39"/>
      <c r="I63" s="38"/>
      <c r="J63" s="38"/>
    </row>
    <row r="64" spans="2:10" hidden="1" x14ac:dyDescent="0.25">
      <c r="B64" s="52"/>
      <c r="C64" s="51"/>
      <c r="D64" s="36"/>
      <c r="E64" s="36" t="e">
        <f t="shared" si="2"/>
        <v>#REF!</v>
      </c>
      <c r="F64" s="33" t="e">
        <f t="shared" si="4"/>
        <v>#REF!</v>
      </c>
      <c r="G64" s="1"/>
      <c r="H64" s="39"/>
      <c r="I64" s="38"/>
      <c r="J64" s="38"/>
    </row>
    <row r="65" spans="2:10" hidden="1" x14ac:dyDescent="0.25">
      <c r="B65" s="52"/>
      <c r="C65" s="51"/>
      <c r="D65" s="36"/>
      <c r="E65" s="36" t="e">
        <f t="shared" si="2"/>
        <v>#REF!</v>
      </c>
      <c r="F65" s="33" t="e">
        <f t="shared" si="4"/>
        <v>#REF!</v>
      </c>
      <c r="G65" s="1"/>
      <c r="H65" s="39"/>
      <c r="I65" s="38"/>
      <c r="J65" s="38"/>
    </row>
    <row r="66" spans="2:10" hidden="1" x14ac:dyDescent="0.25">
      <c r="B66" s="52"/>
      <c r="C66" s="51"/>
      <c r="D66" s="36"/>
      <c r="E66" s="36" t="e">
        <f t="shared" si="2"/>
        <v>#REF!</v>
      </c>
      <c r="F66" s="33" t="e">
        <f t="shared" si="4"/>
        <v>#REF!</v>
      </c>
      <c r="G66" s="1"/>
      <c r="H66" s="39"/>
      <c r="I66" s="38"/>
      <c r="J66" s="38"/>
    </row>
    <row r="67" spans="2:10" hidden="1" x14ac:dyDescent="0.25">
      <c r="B67" s="52"/>
      <c r="C67" s="51"/>
      <c r="D67" s="36"/>
      <c r="E67" s="36" t="e">
        <f t="shared" si="2"/>
        <v>#REF!</v>
      </c>
      <c r="F67" s="33" t="e">
        <f t="shared" si="4"/>
        <v>#REF!</v>
      </c>
      <c r="G67" s="1"/>
      <c r="H67" s="39"/>
      <c r="I67" s="38"/>
      <c r="J67" s="38"/>
    </row>
    <row r="68" spans="2:10" hidden="1" x14ac:dyDescent="0.25">
      <c r="B68" s="52"/>
      <c r="C68" s="51"/>
      <c r="D68" s="36"/>
      <c r="E68" s="36" t="e">
        <f t="shared" si="2"/>
        <v>#REF!</v>
      </c>
      <c r="F68" s="33" t="e">
        <f t="shared" si="4"/>
        <v>#REF!</v>
      </c>
      <c r="G68" s="1"/>
      <c r="H68" s="39"/>
      <c r="I68" s="38"/>
      <c r="J68" s="38"/>
    </row>
    <row r="69" spans="2:10" hidden="1" x14ac:dyDescent="0.25">
      <c r="B69" s="52"/>
      <c r="C69" s="51"/>
      <c r="D69" s="36"/>
      <c r="E69" s="36" t="e">
        <f t="shared" si="2"/>
        <v>#REF!</v>
      </c>
      <c r="F69" s="33" t="e">
        <f t="shared" si="4"/>
        <v>#REF!</v>
      </c>
      <c r="G69" s="1"/>
      <c r="H69" s="39"/>
      <c r="I69" s="38"/>
      <c r="J69" s="38"/>
    </row>
    <row r="70" spans="2:10" hidden="1" x14ac:dyDescent="0.25">
      <c r="B70" s="52"/>
      <c r="C70" s="51"/>
      <c r="D70" s="36"/>
      <c r="E70" s="36" t="e">
        <f t="shared" si="2"/>
        <v>#REF!</v>
      </c>
      <c r="F70" s="33" t="e">
        <f t="shared" si="4"/>
        <v>#REF!</v>
      </c>
      <c r="G70" s="1"/>
      <c r="H70" s="39"/>
      <c r="I70" s="38"/>
      <c r="J70" s="38"/>
    </row>
    <row r="71" spans="2:10" hidden="1" x14ac:dyDescent="0.25">
      <c r="B71" s="52"/>
      <c r="C71" s="51"/>
      <c r="D71" s="36"/>
      <c r="E71" s="36" t="e">
        <f t="shared" si="2"/>
        <v>#REF!</v>
      </c>
      <c r="F71" s="33" t="e">
        <f t="shared" si="4"/>
        <v>#REF!</v>
      </c>
      <c r="G71" s="1"/>
      <c r="H71" s="39"/>
      <c r="I71" s="38"/>
      <c r="J71" s="38"/>
    </row>
    <row r="72" spans="2:10" hidden="1" x14ac:dyDescent="0.25">
      <c r="B72" s="52"/>
      <c r="C72" s="51"/>
      <c r="D72" s="36"/>
      <c r="E72" s="36" t="e">
        <f t="shared" si="2"/>
        <v>#REF!</v>
      </c>
      <c r="F72" s="33" t="e">
        <f t="shared" si="4"/>
        <v>#REF!</v>
      </c>
      <c r="G72" s="1"/>
      <c r="H72" s="39"/>
      <c r="I72" s="38"/>
      <c r="J72" s="38"/>
    </row>
    <row r="73" spans="2:10" hidden="1" x14ac:dyDescent="0.25">
      <c r="B73" s="52"/>
      <c r="C73" s="51"/>
      <c r="D73" s="36"/>
      <c r="E73" s="36" t="e">
        <f t="shared" si="2"/>
        <v>#REF!</v>
      </c>
      <c r="F73" s="33" t="e">
        <f t="shared" si="4"/>
        <v>#REF!</v>
      </c>
      <c r="G73" s="1"/>
      <c r="H73" s="39"/>
      <c r="I73" s="38"/>
      <c r="J73" s="38"/>
    </row>
    <row r="74" spans="2:10" hidden="1" x14ac:dyDescent="0.25">
      <c r="B74" s="52"/>
      <c r="C74" s="51"/>
      <c r="D74" s="36"/>
      <c r="E74" s="36" t="e">
        <f t="shared" si="2"/>
        <v>#REF!</v>
      </c>
      <c r="F74" s="33" t="e">
        <f t="shared" si="4"/>
        <v>#REF!</v>
      </c>
      <c r="G74" s="1"/>
      <c r="H74" s="39"/>
      <c r="I74" s="38"/>
      <c r="J74" s="38"/>
    </row>
    <row r="75" spans="2:10" hidden="1" x14ac:dyDescent="0.25">
      <c r="B75" s="52"/>
      <c r="C75" s="51"/>
      <c r="D75" s="36"/>
      <c r="E75" s="36" t="e">
        <f t="shared" si="2"/>
        <v>#REF!</v>
      </c>
      <c r="F75" s="33" t="e">
        <f t="shared" si="4"/>
        <v>#REF!</v>
      </c>
      <c r="G75" s="1"/>
      <c r="H75" s="39"/>
      <c r="I75" s="38"/>
      <c r="J75" s="38"/>
    </row>
    <row r="76" spans="2:10" hidden="1" x14ac:dyDescent="0.25">
      <c r="B76" s="52"/>
      <c r="C76" s="51"/>
      <c r="D76" s="36"/>
      <c r="E76" s="36" t="e">
        <f t="shared" si="2"/>
        <v>#REF!</v>
      </c>
      <c r="F76" s="33" t="e">
        <f t="shared" si="4"/>
        <v>#REF!</v>
      </c>
      <c r="G76" s="1"/>
      <c r="H76" s="39"/>
      <c r="I76" s="38"/>
      <c r="J76" s="38"/>
    </row>
    <row r="77" spans="2:10" hidden="1" x14ac:dyDescent="0.25">
      <c r="B77" s="52"/>
      <c r="C77" s="51"/>
      <c r="D77" s="36"/>
      <c r="E77" s="36" t="e">
        <f t="shared" si="2"/>
        <v>#REF!</v>
      </c>
      <c r="F77" s="33" t="e">
        <f t="shared" si="4"/>
        <v>#REF!</v>
      </c>
      <c r="G77" s="1"/>
      <c r="H77" s="39"/>
      <c r="I77" s="38"/>
      <c r="J77" s="38"/>
    </row>
    <row r="78" spans="2:10" hidden="1" x14ac:dyDescent="0.25">
      <c r="B78" s="52"/>
      <c r="C78" s="51"/>
      <c r="D78" s="36"/>
      <c r="E78" s="36" t="e">
        <f t="shared" si="2"/>
        <v>#REF!</v>
      </c>
      <c r="F78" s="33" t="e">
        <f t="shared" si="4"/>
        <v>#REF!</v>
      </c>
      <c r="G78" s="1"/>
      <c r="H78" s="39"/>
      <c r="I78" s="38"/>
      <c r="J78" s="38"/>
    </row>
    <row r="79" spans="2:10" hidden="1" x14ac:dyDescent="0.25">
      <c r="B79" s="52"/>
      <c r="C79" s="51"/>
      <c r="D79" s="36"/>
      <c r="E79" s="36" t="e">
        <f t="shared" si="2"/>
        <v>#REF!</v>
      </c>
      <c r="F79" s="33" t="e">
        <f t="shared" si="4"/>
        <v>#REF!</v>
      </c>
      <c r="G79" s="1"/>
      <c r="H79" s="39"/>
      <c r="I79" s="38"/>
      <c r="J79" s="38"/>
    </row>
    <row r="80" spans="2:10" hidden="1" x14ac:dyDescent="0.25">
      <c r="B80" s="52"/>
      <c r="C80" s="51"/>
      <c r="D80" s="36"/>
      <c r="E80" s="36" t="e">
        <f t="shared" si="2"/>
        <v>#REF!</v>
      </c>
      <c r="F80" s="33" t="e">
        <f t="shared" si="4"/>
        <v>#REF!</v>
      </c>
      <c r="G80" s="1"/>
      <c r="H80" s="39"/>
      <c r="I80" s="38"/>
      <c r="J80" s="38"/>
    </row>
    <row r="81" spans="2:10" hidden="1" x14ac:dyDescent="0.25">
      <c r="B81" s="52"/>
      <c r="C81" s="51"/>
      <c r="D81" s="36"/>
      <c r="E81" s="36" t="e">
        <f t="shared" si="2"/>
        <v>#REF!</v>
      </c>
      <c r="F81" s="33" t="e">
        <f t="shared" si="4"/>
        <v>#REF!</v>
      </c>
      <c r="G81" s="1"/>
      <c r="H81" s="39"/>
      <c r="I81" s="38"/>
      <c r="J81" s="38"/>
    </row>
    <row r="82" spans="2:10" hidden="1" x14ac:dyDescent="0.25">
      <c r="B82" s="52"/>
      <c r="C82" s="51"/>
      <c r="D82" s="36"/>
      <c r="E82" s="36" t="e">
        <f t="shared" si="2"/>
        <v>#REF!</v>
      </c>
      <c r="F82" s="33" t="e">
        <f t="shared" si="4"/>
        <v>#REF!</v>
      </c>
      <c r="G82" s="1"/>
      <c r="H82" s="39"/>
      <c r="I82" s="38"/>
      <c r="J82" s="38"/>
    </row>
    <row r="83" spans="2:10" hidden="1" x14ac:dyDescent="0.25">
      <c r="B83" s="52"/>
      <c r="C83" s="51"/>
      <c r="D83" s="36"/>
      <c r="E83" s="36" t="e">
        <f t="shared" si="2"/>
        <v>#REF!</v>
      </c>
      <c r="F83" s="33" t="e">
        <f t="shared" si="4"/>
        <v>#REF!</v>
      </c>
      <c r="G83" s="1"/>
      <c r="H83" s="39"/>
      <c r="I83" s="38"/>
      <c r="J83" s="38"/>
    </row>
    <row r="84" spans="2:10" hidden="1" x14ac:dyDescent="0.25">
      <c r="B84" s="52"/>
      <c r="C84" s="51"/>
      <c r="D84" s="36"/>
      <c r="E84" s="36" t="e">
        <f t="shared" si="2"/>
        <v>#REF!</v>
      </c>
      <c r="F84" s="33" t="e">
        <f t="shared" si="4"/>
        <v>#REF!</v>
      </c>
      <c r="G84" s="1"/>
      <c r="H84" s="39"/>
      <c r="I84" s="38"/>
      <c r="J84" s="38"/>
    </row>
    <row r="85" spans="2:10" hidden="1" x14ac:dyDescent="0.25">
      <c r="B85" s="52"/>
      <c r="C85" s="51"/>
      <c r="D85" s="36"/>
      <c r="E85" s="36" t="e">
        <f t="shared" ref="E85:E114" si="5">E84+D85</f>
        <v>#REF!</v>
      </c>
      <c r="F85" s="33" t="e">
        <f t="shared" si="4"/>
        <v>#REF!</v>
      </c>
      <c r="G85" s="1"/>
      <c r="H85" s="39"/>
      <c r="I85" s="38"/>
      <c r="J85" s="38"/>
    </row>
    <row r="86" spans="2:10" hidden="1" x14ac:dyDescent="0.25">
      <c r="B86" s="52"/>
      <c r="C86" s="51"/>
      <c r="D86" s="36"/>
      <c r="E86" s="36" t="e">
        <f t="shared" si="5"/>
        <v>#REF!</v>
      </c>
      <c r="F86" s="33" t="e">
        <f t="shared" si="4"/>
        <v>#REF!</v>
      </c>
      <c r="G86" s="1"/>
      <c r="H86" s="39"/>
      <c r="I86" s="38"/>
      <c r="J86" s="38"/>
    </row>
    <row r="87" spans="2:10" hidden="1" x14ac:dyDescent="0.25">
      <c r="B87" s="52"/>
      <c r="C87" s="51"/>
      <c r="D87" s="36"/>
      <c r="E87" s="36" t="e">
        <f t="shared" si="5"/>
        <v>#REF!</v>
      </c>
      <c r="F87" s="33" t="e">
        <f t="shared" si="4"/>
        <v>#REF!</v>
      </c>
      <c r="G87" s="1"/>
      <c r="H87" s="39"/>
      <c r="I87" s="38"/>
      <c r="J87" s="38"/>
    </row>
    <row r="88" spans="2:10" hidden="1" x14ac:dyDescent="0.25">
      <c r="B88" s="52"/>
      <c r="C88" s="51"/>
      <c r="D88" s="36"/>
      <c r="E88" s="36" t="e">
        <f t="shared" si="5"/>
        <v>#REF!</v>
      </c>
      <c r="F88" s="33" t="e">
        <f t="shared" si="4"/>
        <v>#REF!</v>
      </c>
      <c r="G88" s="1"/>
      <c r="H88" s="39"/>
      <c r="I88" s="38"/>
      <c r="J88" s="38"/>
    </row>
    <row r="89" spans="2:10" hidden="1" x14ac:dyDescent="0.25">
      <c r="B89" s="52"/>
      <c r="C89" s="51"/>
      <c r="D89" s="36"/>
      <c r="E89" s="36" t="e">
        <f t="shared" si="5"/>
        <v>#REF!</v>
      </c>
      <c r="F89" s="33" t="e">
        <f t="shared" si="4"/>
        <v>#REF!</v>
      </c>
      <c r="G89" s="1"/>
      <c r="H89" s="39"/>
      <c r="I89" s="38"/>
      <c r="J89" s="38"/>
    </row>
    <row r="90" spans="2:10" hidden="1" x14ac:dyDescent="0.25">
      <c r="B90" s="52"/>
      <c r="C90" s="51"/>
      <c r="D90" s="36"/>
      <c r="E90" s="36" t="e">
        <f t="shared" si="5"/>
        <v>#REF!</v>
      </c>
      <c r="F90" s="33" t="e">
        <f t="shared" si="4"/>
        <v>#REF!</v>
      </c>
      <c r="G90" s="1"/>
      <c r="H90" s="39"/>
      <c r="I90" s="38"/>
      <c r="J90" s="38"/>
    </row>
    <row r="91" spans="2:10" hidden="1" x14ac:dyDescent="0.25">
      <c r="B91" s="52"/>
      <c r="C91" s="51"/>
      <c r="D91" s="36"/>
      <c r="E91" s="36" t="e">
        <f t="shared" si="5"/>
        <v>#REF!</v>
      </c>
      <c r="F91" s="33" t="e">
        <f t="shared" si="4"/>
        <v>#REF!</v>
      </c>
      <c r="G91" s="1"/>
      <c r="H91" s="39"/>
      <c r="I91" s="38"/>
      <c r="J91" s="38"/>
    </row>
    <row r="92" spans="2:10" hidden="1" x14ac:dyDescent="0.25">
      <c r="B92" s="52"/>
      <c r="C92" s="51"/>
      <c r="D92" s="36"/>
      <c r="E92" s="36" t="e">
        <f t="shared" si="5"/>
        <v>#REF!</v>
      </c>
      <c r="F92" s="33" t="e">
        <f t="shared" si="4"/>
        <v>#REF!</v>
      </c>
      <c r="G92" s="1"/>
      <c r="H92" s="39"/>
      <c r="I92" s="38"/>
      <c r="J92" s="38"/>
    </row>
    <row r="93" spans="2:10" hidden="1" x14ac:dyDescent="0.25">
      <c r="B93" s="52"/>
      <c r="C93" s="51"/>
      <c r="D93" s="36"/>
      <c r="E93" s="36" t="e">
        <f t="shared" si="5"/>
        <v>#REF!</v>
      </c>
      <c r="F93" s="33" t="e">
        <f t="shared" si="4"/>
        <v>#REF!</v>
      </c>
      <c r="G93" s="1"/>
      <c r="H93" s="39"/>
      <c r="I93" s="38"/>
      <c r="J93" s="38"/>
    </row>
    <row r="94" spans="2:10" hidden="1" x14ac:dyDescent="0.25">
      <c r="B94" s="52"/>
      <c r="C94" s="51"/>
      <c r="D94" s="36"/>
      <c r="E94" s="36" t="e">
        <f t="shared" si="5"/>
        <v>#REF!</v>
      </c>
      <c r="F94" s="33" t="e">
        <f t="shared" si="4"/>
        <v>#REF!</v>
      </c>
      <c r="G94" s="1"/>
      <c r="H94" s="39"/>
      <c r="I94" s="38"/>
      <c r="J94" s="38"/>
    </row>
    <row r="95" spans="2:10" hidden="1" x14ac:dyDescent="0.25">
      <c r="B95" s="52"/>
      <c r="C95" s="51"/>
      <c r="D95" s="36"/>
      <c r="E95" s="36" t="e">
        <f t="shared" si="5"/>
        <v>#REF!</v>
      </c>
      <c r="F95" s="33" t="e">
        <f t="shared" si="4"/>
        <v>#REF!</v>
      </c>
      <c r="G95" s="1"/>
      <c r="H95" s="39"/>
      <c r="I95" s="38"/>
      <c r="J95" s="38"/>
    </row>
    <row r="96" spans="2:10" hidden="1" x14ac:dyDescent="0.25">
      <c r="B96" s="52"/>
      <c r="C96" s="51"/>
      <c r="D96" s="36"/>
      <c r="E96" s="36" t="e">
        <f t="shared" si="5"/>
        <v>#REF!</v>
      </c>
      <c r="F96" s="33" t="e">
        <f t="shared" si="4"/>
        <v>#REF!</v>
      </c>
      <c r="G96" s="1"/>
      <c r="H96" s="39"/>
      <c r="I96" s="38"/>
      <c r="J96" s="38"/>
    </row>
    <row r="97" spans="2:10" hidden="1" x14ac:dyDescent="0.25">
      <c r="B97" s="52"/>
      <c r="C97" s="51"/>
      <c r="D97" s="36"/>
      <c r="E97" s="36" t="e">
        <f t="shared" si="5"/>
        <v>#REF!</v>
      </c>
      <c r="F97" s="33" t="e">
        <f t="shared" si="4"/>
        <v>#REF!</v>
      </c>
      <c r="G97" s="1"/>
      <c r="H97" s="39"/>
      <c r="I97" s="38"/>
      <c r="J97" s="38"/>
    </row>
    <row r="98" spans="2:10" hidden="1" x14ac:dyDescent="0.25">
      <c r="B98" s="52"/>
      <c r="C98" s="51"/>
      <c r="D98" s="36"/>
      <c r="E98" s="36" t="e">
        <f t="shared" si="5"/>
        <v>#REF!</v>
      </c>
      <c r="F98" s="33" t="e">
        <f t="shared" si="4"/>
        <v>#REF!</v>
      </c>
      <c r="G98" s="1"/>
      <c r="H98" s="39"/>
      <c r="I98" s="38"/>
      <c r="J98" s="38"/>
    </row>
    <row r="99" spans="2:10" hidden="1" x14ac:dyDescent="0.25">
      <c r="B99" s="52"/>
      <c r="C99" s="51"/>
      <c r="D99" s="36"/>
      <c r="E99" s="36" t="e">
        <f t="shared" si="5"/>
        <v>#REF!</v>
      </c>
      <c r="F99" s="33" t="e">
        <f t="shared" si="4"/>
        <v>#REF!</v>
      </c>
      <c r="G99" s="1"/>
      <c r="H99" s="39"/>
      <c r="I99" s="38"/>
      <c r="J99" s="38"/>
    </row>
    <row r="100" spans="2:10" hidden="1" x14ac:dyDescent="0.25">
      <c r="B100" s="52"/>
      <c r="C100" s="51"/>
      <c r="D100" s="36"/>
      <c r="E100" s="36" t="e">
        <f t="shared" si="5"/>
        <v>#REF!</v>
      </c>
      <c r="F100" s="33" t="e">
        <f t="shared" ref="F100:F114" si="6">F99-D100</f>
        <v>#REF!</v>
      </c>
      <c r="G100" s="1"/>
      <c r="H100" s="39"/>
      <c r="I100" s="38"/>
      <c r="J100" s="38"/>
    </row>
    <row r="101" spans="2:10" hidden="1" x14ac:dyDescent="0.25">
      <c r="B101" s="52"/>
      <c r="C101" s="51"/>
      <c r="D101" s="36"/>
      <c r="E101" s="36" t="e">
        <f t="shared" si="5"/>
        <v>#REF!</v>
      </c>
      <c r="F101" s="33" t="e">
        <f t="shared" si="6"/>
        <v>#REF!</v>
      </c>
      <c r="G101" s="1"/>
      <c r="H101" s="39"/>
      <c r="I101" s="38"/>
      <c r="J101" s="38"/>
    </row>
    <row r="102" spans="2:10" hidden="1" x14ac:dyDescent="0.25">
      <c r="B102" s="52"/>
      <c r="C102" s="51"/>
      <c r="D102" s="36"/>
      <c r="E102" s="36" t="e">
        <f t="shared" si="5"/>
        <v>#REF!</v>
      </c>
      <c r="F102" s="33" t="e">
        <f t="shared" si="6"/>
        <v>#REF!</v>
      </c>
      <c r="G102" s="1"/>
      <c r="H102" s="39"/>
      <c r="I102" s="38"/>
      <c r="J102" s="38"/>
    </row>
    <row r="103" spans="2:10" hidden="1" x14ac:dyDescent="0.25">
      <c r="B103" s="52"/>
      <c r="C103" s="51"/>
      <c r="D103" s="36"/>
      <c r="E103" s="36" t="e">
        <f t="shared" si="5"/>
        <v>#REF!</v>
      </c>
      <c r="F103" s="33" t="e">
        <f t="shared" si="6"/>
        <v>#REF!</v>
      </c>
      <c r="G103" s="1"/>
      <c r="H103" s="39"/>
      <c r="I103" s="38"/>
      <c r="J103" s="38"/>
    </row>
    <row r="104" spans="2:10" hidden="1" x14ac:dyDescent="0.25">
      <c r="B104" s="52"/>
      <c r="C104" s="51"/>
      <c r="D104" s="36"/>
      <c r="E104" s="36" t="e">
        <f t="shared" si="5"/>
        <v>#REF!</v>
      </c>
      <c r="F104" s="33" t="e">
        <f t="shared" si="6"/>
        <v>#REF!</v>
      </c>
      <c r="G104" s="1"/>
      <c r="H104" s="39"/>
      <c r="I104" s="38"/>
      <c r="J104" s="38"/>
    </row>
    <row r="105" spans="2:10" hidden="1" x14ac:dyDescent="0.25">
      <c r="B105" s="52"/>
      <c r="C105" s="51"/>
      <c r="D105" s="36"/>
      <c r="E105" s="36" t="e">
        <f t="shared" si="5"/>
        <v>#REF!</v>
      </c>
      <c r="F105" s="33" t="e">
        <f t="shared" si="6"/>
        <v>#REF!</v>
      </c>
      <c r="G105" s="1"/>
      <c r="H105" s="39"/>
      <c r="I105" s="38"/>
      <c r="J105" s="38"/>
    </row>
    <row r="106" spans="2:10" hidden="1" x14ac:dyDescent="0.25">
      <c r="B106" s="52"/>
      <c r="C106" s="51"/>
      <c r="D106" s="36"/>
      <c r="E106" s="36" t="e">
        <f t="shared" si="5"/>
        <v>#REF!</v>
      </c>
      <c r="F106" s="33" t="e">
        <f t="shared" si="6"/>
        <v>#REF!</v>
      </c>
      <c r="G106" s="1"/>
      <c r="H106" s="39"/>
      <c r="I106" s="38"/>
      <c r="J106" s="38"/>
    </row>
    <row r="107" spans="2:10" hidden="1" x14ac:dyDescent="0.25">
      <c r="B107" s="52"/>
      <c r="C107" s="51"/>
      <c r="D107" s="36"/>
      <c r="E107" s="36" t="e">
        <f t="shared" si="5"/>
        <v>#REF!</v>
      </c>
      <c r="F107" s="33" t="e">
        <f t="shared" si="6"/>
        <v>#REF!</v>
      </c>
      <c r="G107" s="1"/>
      <c r="H107" s="39"/>
      <c r="I107" s="38"/>
      <c r="J107" s="38"/>
    </row>
    <row r="108" spans="2:10" hidden="1" x14ac:dyDescent="0.25">
      <c r="B108" s="52"/>
      <c r="C108" s="51"/>
      <c r="D108" s="36"/>
      <c r="E108" s="36" t="e">
        <f t="shared" si="5"/>
        <v>#REF!</v>
      </c>
      <c r="F108" s="33" t="e">
        <f t="shared" si="6"/>
        <v>#REF!</v>
      </c>
      <c r="G108" s="1"/>
      <c r="H108" s="39"/>
      <c r="I108" s="38"/>
      <c r="J108" s="38"/>
    </row>
    <row r="109" spans="2:10" hidden="1" x14ac:dyDescent="0.25">
      <c r="B109" s="52"/>
      <c r="C109" s="51"/>
      <c r="D109" s="36"/>
      <c r="E109" s="36" t="e">
        <f t="shared" si="5"/>
        <v>#REF!</v>
      </c>
      <c r="F109" s="33" t="e">
        <f t="shared" si="6"/>
        <v>#REF!</v>
      </c>
      <c r="G109" s="1"/>
      <c r="H109" s="39"/>
      <c r="I109" s="38"/>
      <c r="J109" s="38"/>
    </row>
    <row r="110" spans="2:10" hidden="1" x14ac:dyDescent="0.25">
      <c r="B110" s="52"/>
      <c r="C110" s="51"/>
      <c r="D110" s="36"/>
      <c r="E110" s="36" t="e">
        <f t="shared" si="5"/>
        <v>#REF!</v>
      </c>
      <c r="F110" s="33" t="e">
        <f t="shared" si="6"/>
        <v>#REF!</v>
      </c>
      <c r="G110" s="1"/>
      <c r="H110" s="39"/>
      <c r="I110" s="38"/>
      <c r="J110" s="38"/>
    </row>
    <row r="111" spans="2:10" ht="15" hidden="1" customHeight="1" thickBot="1" x14ac:dyDescent="0.3">
      <c r="B111" s="52"/>
      <c r="C111" s="51"/>
      <c r="D111" s="36"/>
      <c r="E111" s="36" t="e">
        <f t="shared" si="5"/>
        <v>#REF!</v>
      </c>
      <c r="F111" s="33" t="e">
        <f t="shared" si="6"/>
        <v>#REF!</v>
      </c>
      <c r="G111" s="1"/>
      <c r="H111" s="39"/>
      <c r="I111" s="38"/>
      <c r="J111" s="38"/>
    </row>
    <row r="112" spans="2:10" hidden="1" x14ac:dyDescent="0.25">
      <c r="B112" s="52"/>
      <c r="C112" s="51"/>
      <c r="D112" s="36"/>
      <c r="E112" s="36" t="e">
        <f t="shared" si="5"/>
        <v>#REF!</v>
      </c>
      <c r="F112" s="33" t="e">
        <f t="shared" si="6"/>
        <v>#REF!</v>
      </c>
      <c r="G112" s="1"/>
      <c r="H112" s="39"/>
      <c r="I112" s="38"/>
      <c r="J112" s="38"/>
    </row>
    <row r="113" spans="2:10" hidden="1" x14ac:dyDescent="0.25">
      <c r="B113" s="52"/>
      <c r="C113" s="51"/>
      <c r="D113" s="36"/>
      <c r="E113" s="36" t="e">
        <f t="shared" si="5"/>
        <v>#REF!</v>
      </c>
      <c r="F113" s="33" t="e">
        <f t="shared" si="6"/>
        <v>#REF!</v>
      </c>
      <c r="G113" s="1"/>
      <c r="H113" s="39"/>
      <c r="I113" s="38"/>
      <c r="J113" s="38"/>
    </row>
    <row r="114" spans="2:10" hidden="1" x14ac:dyDescent="0.25">
      <c r="B114" s="59"/>
      <c r="C114" s="51"/>
      <c r="D114" s="36"/>
      <c r="E114" s="36" t="e">
        <f t="shared" si="5"/>
        <v>#REF!</v>
      </c>
      <c r="F114" s="33" t="e">
        <f t="shared" si="6"/>
        <v>#REF!</v>
      </c>
      <c r="G114" s="1"/>
      <c r="H114" s="39"/>
      <c r="I114" s="38"/>
      <c r="J114" s="38"/>
    </row>
    <row r="115" spans="2:10" x14ac:dyDescent="0.25">
      <c r="B115" s="40"/>
      <c r="C115" s="1"/>
      <c r="D115" s="4" t="s">
        <v>0</v>
      </c>
      <c r="E115" s="5">
        <f>E20</f>
        <v>20744.020000000004</v>
      </c>
      <c r="F115" s="4">
        <f>F20</f>
        <v>-744.02000000000089</v>
      </c>
      <c r="G115" s="1"/>
      <c r="H115" s="40"/>
      <c r="I115" s="1"/>
      <c r="J115" s="4"/>
    </row>
    <row r="116" spans="2:10" x14ac:dyDescent="0.25">
      <c r="B116" s="40"/>
      <c r="C116" s="1"/>
      <c r="D116" s="4"/>
      <c r="E116" s="4"/>
      <c r="F116" s="4"/>
      <c r="G116" s="1"/>
      <c r="H116" s="1"/>
      <c r="I116" s="1"/>
      <c r="J116" s="4"/>
    </row>
    <row r="117" spans="2:10" ht="15.75" thickBot="1" x14ac:dyDescent="0.3">
      <c r="B117" s="40"/>
      <c r="D117" s="15"/>
      <c r="E117" s="16"/>
      <c r="F117" s="17"/>
      <c r="G117" s="1"/>
      <c r="H117" s="17"/>
      <c r="I117" s="17"/>
      <c r="J117" s="1"/>
    </row>
    <row r="118" spans="2:10" x14ac:dyDescent="0.25">
      <c r="B118" s="40"/>
      <c r="D118" s="4" t="s">
        <v>4</v>
      </c>
      <c r="E118" s="4">
        <f>E115</f>
        <v>20744.020000000004</v>
      </c>
      <c r="F118" s="19">
        <f>F115</f>
        <v>-744.02000000000089</v>
      </c>
      <c r="G118" s="41" t="s">
        <v>12</v>
      </c>
      <c r="H118" s="1"/>
      <c r="I118" s="1"/>
      <c r="J118" s="4"/>
    </row>
    <row r="119" spans="2:10" x14ac:dyDescent="0.25">
      <c r="D119" s="4"/>
      <c r="E119" s="1"/>
      <c r="F119" s="1"/>
      <c r="G119" s="1"/>
      <c r="H119" s="1"/>
      <c r="I119" s="1"/>
      <c r="J119" s="1"/>
    </row>
    <row r="120" spans="2:10" x14ac:dyDescent="0.25">
      <c r="D120" s="4"/>
      <c r="E120" s="1"/>
      <c r="F120" s="1"/>
      <c r="G120" s="1"/>
      <c r="H120" s="1"/>
      <c r="I120" s="1"/>
      <c r="J120" s="4"/>
    </row>
    <row r="121" spans="2:10" x14ac:dyDescent="0.25">
      <c r="D121" s="4"/>
      <c r="E121" s="1"/>
      <c r="F121" s="1"/>
      <c r="G121" s="1"/>
      <c r="H121" s="1"/>
      <c r="I121" s="1"/>
      <c r="J121" s="1"/>
    </row>
    <row r="122" spans="2:10" x14ac:dyDescent="0.25">
      <c r="D122" s="4"/>
      <c r="E122" s="1"/>
      <c r="F122" s="1"/>
      <c r="G122" s="1"/>
      <c r="H122" s="1"/>
      <c r="I122" s="1"/>
      <c r="J122" s="1"/>
    </row>
    <row r="123" spans="2:10" x14ac:dyDescent="0.25">
      <c r="D123" s="4"/>
      <c r="E123" s="1"/>
      <c r="F123" s="1"/>
      <c r="G123" s="1"/>
      <c r="H123" s="1"/>
      <c r="I123" s="1"/>
      <c r="J123" s="1"/>
    </row>
    <row r="124" spans="2:10" x14ac:dyDescent="0.25">
      <c r="D124" s="4"/>
      <c r="E124" s="1"/>
      <c r="F124" s="1"/>
      <c r="G124" s="1"/>
      <c r="H124" s="1"/>
      <c r="I124" s="1"/>
      <c r="J124" s="1"/>
    </row>
    <row r="125" spans="2:10" x14ac:dyDescent="0.25">
      <c r="D125" s="4"/>
      <c r="E125" s="1"/>
      <c r="F125" s="1"/>
      <c r="G125" s="1"/>
      <c r="H125" s="1"/>
      <c r="I125" s="1"/>
      <c r="J125" s="1"/>
    </row>
    <row r="126" spans="2:10" x14ac:dyDescent="0.25">
      <c r="D126" s="4"/>
      <c r="E126" s="1"/>
      <c r="F126" s="1"/>
      <c r="G126" s="1"/>
      <c r="H126" s="1"/>
      <c r="I126" s="1"/>
      <c r="J126" s="1"/>
    </row>
    <row r="127" spans="2:10" x14ac:dyDescent="0.25">
      <c r="D127" s="4"/>
      <c r="E127" s="1"/>
      <c r="F127" s="1"/>
      <c r="G127" s="1"/>
      <c r="H127" s="1"/>
      <c r="I127" s="1"/>
      <c r="J127" s="1"/>
    </row>
    <row r="128" spans="2:10" x14ac:dyDescent="0.25">
      <c r="D128" s="4"/>
      <c r="E128" s="1"/>
      <c r="F128" s="1"/>
      <c r="G128" s="1"/>
      <c r="H128" s="1"/>
      <c r="I128" s="1"/>
      <c r="J128" s="1"/>
    </row>
    <row r="129" spans="4:10" x14ac:dyDescent="0.25">
      <c r="D129" s="4"/>
      <c r="E129" s="1"/>
      <c r="F129" s="1"/>
      <c r="G129" s="1"/>
      <c r="H129" s="1"/>
      <c r="I129" s="1"/>
      <c r="J129" s="1"/>
    </row>
    <row r="130" spans="4:10" x14ac:dyDescent="0.25">
      <c r="D130" s="4"/>
      <c r="E130" s="1"/>
      <c r="F130" s="1"/>
      <c r="G130" s="1"/>
      <c r="H130" s="1"/>
      <c r="I130" s="1"/>
      <c r="J130" s="1"/>
    </row>
    <row r="131" spans="4:10" x14ac:dyDescent="0.25">
      <c r="D131" s="4"/>
      <c r="E131" s="1"/>
      <c r="F131" s="1"/>
      <c r="G131" s="1"/>
      <c r="H131" s="1"/>
      <c r="I131" s="1"/>
      <c r="J131" s="1"/>
    </row>
    <row r="132" spans="4:10" x14ac:dyDescent="0.25">
      <c r="D132" s="4"/>
      <c r="E132" s="1"/>
      <c r="F132" s="1"/>
      <c r="G132" s="1"/>
      <c r="H132" s="1"/>
      <c r="I132" s="1"/>
      <c r="J132" s="1"/>
    </row>
    <row r="133" spans="4:10" x14ac:dyDescent="0.25">
      <c r="D133" s="4"/>
    </row>
    <row r="134" spans="4:10" x14ac:dyDescent="0.25">
      <c r="D134" s="4"/>
    </row>
    <row r="135" spans="4:10" x14ac:dyDescent="0.25">
      <c r="D135" s="4"/>
    </row>
    <row r="136" spans="4:10" x14ac:dyDescent="0.25">
      <c r="D136" s="4"/>
    </row>
    <row r="137" spans="4:10" x14ac:dyDescent="0.25">
      <c r="D137" s="4"/>
    </row>
    <row r="138" spans="4:10" x14ac:dyDescent="0.25">
      <c r="D138" s="4"/>
    </row>
    <row r="139" spans="4:10" x14ac:dyDescent="0.25">
      <c r="D139" s="4"/>
    </row>
    <row r="140" spans="4:10" x14ac:dyDescent="0.25">
      <c r="D140" s="4"/>
    </row>
    <row r="141" spans="4:10" x14ac:dyDescent="0.25">
      <c r="D141" s="4"/>
    </row>
    <row r="142" spans="4:10" x14ac:dyDescent="0.25">
      <c r="D142" s="4"/>
    </row>
    <row r="143" spans="4:10" x14ac:dyDescent="0.25">
      <c r="D143" s="4"/>
    </row>
    <row r="144" spans="4:10" x14ac:dyDescent="0.25">
      <c r="D144" s="4"/>
    </row>
    <row r="145" spans="4:4" x14ac:dyDescent="0.25">
      <c r="D145" s="4"/>
    </row>
    <row r="146" spans="4:4" x14ac:dyDescent="0.25">
      <c r="D146" s="4"/>
    </row>
    <row r="147" spans="4:4" x14ac:dyDescent="0.25">
      <c r="D147" s="4"/>
    </row>
    <row r="148" spans="4:4" x14ac:dyDescent="0.25">
      <c r="D148" s="4"/>
    </row>
    <row r="149" spans="4:4" x14ac:dyDescent="0.25">
      <c r="D149" s="4"/>
    </row>
    <row r="150" spans="4:4" x14ac:dyDescent="0.25">
      <c r="D150" s="4"/>
    </row>
    <row r="151" spans="4:4" x14ac:dyDescent="0.25">
      <c r="D151" s="4"/>
    </row>
    <row r="152" spans="4:4" x14ac:dyDescent="0.25">
      <c r="D152" s="1"/>
    </row>
    <row r="153" spans="4:4" x14ac:dyDescent="0.25">
      <c r="D153" s="1"/>
    </row>
    <row r="154" spans="4:4" x14ac:dyDescent="0.25">
      <c r="D154" s="1"/>
    </row>
    <row r="155" spans="4:4" x14ac:dyDescent="0.25">
      <c r="D155" s="1"/>
    </row>
    <row r="156" spans="4:4" x14ac:dyDescent="0.25">
      <c r="D156" s="1"/>
    </row>
    <row r="157" spans="4:4" x14ac:dyDescent="0.25">
      <c r="D157" s="1"/>
    </row>
    <row r="158" spans="4:4" x14ac:dyDescent="0.25">
      <c r="D158" s="1"/>
    </row>
    <row r="159" spans="4:4" x14ac:dyDescent="0.25">
      <c r="D159" s="1"/>
    </row>
    <row r="160" spans="4:4" x14ac:dyDescent="0.25">
      <c r="D160" s="1"/>
    </row>
    <row r="161" spans="4:4" x14ac:dyDescent="0.25">
      <c r="D161" s="1"/>
    </row>
    <row r="162" spans="4:4" x14ac:dyDescent="0.25">
      <c r="D162" s="1"/>
    </row>
  </sheetData>
  <mergeCells count="1">
    <mergeCell ref="C2:D2"/>
  </mergeCells>
  <pageMargins left="0.7" right="0.7" top="0.75" bottom="0.75" header="0.3" footer="0.3"/>
  <pageSetup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55"/>
  <sheetViews>
    <sheetView zoomScaleNormal="100" workbookViewId="0">
      <selection activeCell="I7" sqref="I7"/>
    </sheetView>
  </sheetViews>
  <sheetFormatPr baseColWidth="10" defaultRowHeight="15" x14ac:dyDescent="0.25"/>
  <cols>
    <col min="3" max="3" width="35" customWidth="1"/>
    <col min="5" max="5" width="12.28515625" bestFit="1" customWidth="1"/>
    <col min="6" max="6" width="13.7109375" bestFit="1" customWidth="1"/>
    <col min="9" max="9" width="13.85546875" bestFit="1" customWidth="1"/>
    <col min="10" max="10" width="12.42578125" bestFit="1" customWidth="1"/>
  </cols>
  <sheetData>
    <row r="1" spans="2:11" ht="16.5" x14ac:dyDescent="0.3">
      <c r="B1" s="2"/>
      <c r="C1" s="49" t="s">
        <v>704</v>
      </c>
      <c r="D1" s="49"/>
      <c r="E1" s="3"/>
      <c r="F1" s="3"/>
      <c r="G1" s="3"/>
      <c r="H1" s="4"/>
      <c r="I1" s="5"/>
      <c r="J1" s="6"/>
      <c r="K1" s="3"/>
    </row>
    <row r="2" spans="2:11" ht="17.25" thickBot="1" x14ac:dyDescent="0.35">
      <c r="B2" s="8"/>
      <c r="C2" s="413" t="s">
        <v>1</v>
      </c>
      <c r="D2" s="413"/>
      <c r="E2" s="9"/>
      <c r="F2" s="10"/>
      <c r="G2" s="1"/>
      <c r="H2" s="4"/>
      <c r="I2" s="4"/>
      <c r="J2" s="4"/>
      <c r="K2" s="1"/>
    </row>
    <row r="3" spans="2:11" ht="15.75" thickBot="1" x14ac:dyDescent="0.3">
      <c r="B3" s="11"/>
      <c r="C3" s="12"/>
      <c r="D3" s="13"/>
      <c r="E3" s="14"/>
      <c r="F3" s="14"/>
      <c r="G3" s="1"/>
      <c r="H3" s="15"/>
      <c r="I3" s="16"/>
      <c r="J3" s="17"/>
      <c r="K3" s="1"/>
    </row>
    <row r="4" spans="2:11" ht="15.75" thickBot="1" x14ac:dyDescent="0.3">
      <c r="B4" s="18"/>
      <c r="C4" s="1"/>
      <c r="D4" s="13"/>
      <c r="E4" s="14"/>
      <c r="F4" s="14"/>
      <c r="G4" s="1"/>
      <c r="H4" s="4"/>
      <c r="I4" s="4"/>
      <c r="J4" s="19"/>
      <c r="K4" s="1"/>
    </row>
    <row r="5" spans="2:11" ht="16.5" thickBot="1" x14ac:dyDescent="0.35">
      <c r="B5" s="20"/>
      <c r="C5" s="21"/>
      <c r="D5" s="22"/>
      <c r="E5" s="20"/>
      <c r="F5" s="23" t="s">
        <v>5</v>
      </c>
      <c r="G5" s="24"/>
      <c r="H5" s="4"/>
      <c r="I5" s="7"/>
      <c r="J5" s="7"/>
      <c r="K5" s="7"/>
    </row>
    <row r="6" spans="2:11" ht="16.5" thickBot="1" x14ac:dyDescent="0.35">
      <c r="B6" s="25" t="s">
        <v>6</v>
      </c>
      <c r="C6" s="25" t="s">
        <v>7</v>
      </c>
      <c r="D6" s="26" t="s">
        <v>8</v>
      </c>
      <c r="E6" s="27" t="s">
        <v>9</v>
      </c>
      <c r="F6" s="28">
        <f>J8</f>
        <v>10000</v>
      </c>
      <c r="G6" s="29"/>
      <c r="H6" s="30" t="s">
        <v>10</v>
      </c>
      <c r="I6" s="27" t="s">
        <v>8</v>
      </c>
      <c r="J6" s="31" t="s">
        <v>11</v>
      </c>
      <c r="K6" s="29"/>
    </row>
    <row r="7" spans="2:11" x14ac:dyDescent="0.25">
      <c r="B7" s="50" t="s">
        <v>561</v>
      </c>
      <c r="C7" s="43" t="s">
        <v>558</v>
      </c>
      <c r="D7" s="32">
        <v>6500</v>
      </c>
      <c r="E7" s="32">
        <f>D7</f>
        <v>6500</v>
      </c>
      <c r="F7" s="33">
        <f>F6-D7</f>
        <v>3500</v>
      </c>
      <c r="G7" s="1"/>
      <c r="H7" s="34" t="s">
        <v>555</v>
      </c>
      <c r="I7" s="35">
        <v>10000</v>
      </c>
      <c r="J7" s="33">
        <f>I7</f>
        <v>10000</v>
      </c>
      <c r="K7" s="1"/>
    </row>
    <row r="8" spans="2:11" ht="15.75" thickBot="1" x14ac:dyDescent="0.3">
      <c r="B8" s="50" t="s">
        <v>547</v>
      </c>
      <c r="C8" s="44" t="s">
        <v>362</v>
      </c>
      <c r="D8" s="36">
        <v>406</v>
      </c>
      <c r="E8" s="36">
        <f>E7+D8</f>
        <v>6906</v>
      </c>
      <c r="F8" s="61">
        <f t="shared" ref="F8:F14" si="0">F7-D8</f>
        <v>3094</v>
      </c>
      <c r="G8" s="1"/>
      <c r="H8" s="55"/>
      <c r="I8" s="85">
        <v>0</v>
      </c>
      <c r="J8" s="56">
        <f>I8+I7</f>
        <v>10000</v>
      </c>
      <c r="K8" s="1"/>
    </row>
    <row r="9" spans="2:11" x14ac:dyDescent="0.25">
      <c r="B9" s="50" t="s">
        <v>548</v>
      </c>
      <c r="C9" s="44" t="s">
        <v>362</v>
      </c>
      <c r="D9" s="36">
        <v>406</v>
      </c>
      <c r="E9" s="36">
        <f t="shared" ref="E9:E14" si="1">E8+D9</f>
        <v>7312</v>
      </c>
      <c r="F9" s="61">
        <f t="shared" si="0"/>
        <v>2688</v>
      </c>
      <c r="G9" s="1"/>
      <c r="H9" s="37"/>
      <c r="I9" s="38">
        <f>I7+I8</f>
        <v>10000</v>
      </c>
      <c r="J9" s="38"/>
      <c r="K9" s="1"/>
    </row>
    <row r="10" spans="2:11" x14ac:dyDescent="0.25">
      <c r="B10" s="48" t="s">
        <v>549</v>
      </c>
      <c r="C10" s="48" t="s">
        <v>362</v>
      </c>
      <c r="D10" s="45">
        <v>406</v>
      </c>
      <c r="E10" s="36">
        <f t="shared" si="1"/>
        <v>7718</v>
      </c>
      <c r="F10" s="61">
        <f t="shared" si="0"/>
        <v>2282</v>
      </c>
      <c r="G10" s="1"/>
      <c r="H10" s="37"/>
      <c r="I10" s="38"/>
      <c r="J10" s="38"/>
      <c r="K10" s="1"/>
    </row>
    <row r="11" spans="2:11" x14ac:dyDescent="0.25">
      <c r="B11" s="48" t="s">
        <v>550</v>
      </c>
      <c r="C11" s="48" t="s">
        <v>362</v>
      </c>
      <c r="D11" s="45">
        <v>440</v>
      </c>
      <c r="E11" s="36">
        <f t="shared" si="1"/>
        <v>8158</v>
      </c>
      <c r="F11" s="61">
        <f t="shared" si="0"/>
        <v>1842</v>
      </c>
      <c r="G11" s="1"/>
      <c r="H11" s="37"/>
      <c r="I11" s="38"/>
      <c r="J11" s="38"/>
      <c r="K11" s="1"/>
    </row>
    <row r="12" spans="2:11" x14ac:dyDescent="0.25">
      <c r="B12" s="46" t="s">
        <v>551</v>
      </c>
      <c r="C12" s="51" t="s">
        <v>362</v>
      </c>
      <c r="D12" s="36">
        <v>290</v>
      </c>
      <c r="E12" s="36">
        <f t="shared" si="1"/>
        <v>8448</v>
      </c>
      <c r="F12" s="61">
        <f t="shared" si="0"/>
        <v>1552</v>
      </c>
      <c r="G12" s="1"/>
      <c r="H12" s="37"/>
      <c r="I12" s="38"/>
      <c r="J12" s="38"/>
      <c r="K12" s="1"/>
    </row>
    <row r="13" spans="2:11" x14ac:dyDescent="0.25">
      <c r="B13" s="46" t="s">
        <v>552</v>
      </c>
      <c r="C13" s="47" t="s">
        <v>362</v>
      </c>
      <c r="D13" s="36">
        <v>406</v>
      </c>
      <c r="E13" s="36">
        <f t="shared" si="1"/>
        <v>8854</v>
      </c>
      <c r="F13" s="61">
        <f t="shared" si="0"/>
        <v>1146</v>
      </c>
      <c r="G13" s="1"/>
      <c r="H13" s="37"/>
      <c r="I13" s="38"/>
      <c r="J13" s="38"/>
      <c r="K13" s="1"/>
    </row>
    <row r="14" spans="2:11" x14ac:dyDescent="0.25">
      <c r="B14" s="46" t="s">
        <v>553</v>
      </c>
      <c r="C14" s="48" t="s">
        <v>362</v>
      </c>
      <c r="D14" s="36">
        <v>406</v>
      </c>
      <c r="E14" s="36">
        <f t="shared" si="1"/>
        <v>9260</v>
      </c>
      <c r="F14" s="61">
        <f t="shared" si="0"/>
        <v>740</v>
      </c>
      <c r="G14" s="1"/>
      <c r="H14" s="37"/>
      <c r="I14" s="38"/>
      <c r="J14" s="38"/>
      <c r="K14" s="1"/>
    </row>
    <row r="15" spans="2:11" hidden="1" x14ac:dyDescent="0.25">
      <c r="B15" s="52"/>
      <c r="C15" s="51"/>
      <c r="D15" s="36"/>
      <c r="E15" s="36" t="e">
        <f>#REF!+D15</f>
        <v>#REF!</v>
      </c>
      <c r="F15" s="33" t="e">
        <f>#REF!-D15</f>
        <v>#REF!</v>
      </c>
      <c r="G15" s="1"/>
      <c r="H15" s="39"/>
      <c r="I15" s="38"/>
      <c r="J15" s="38"/>
    </row>
    <row r="16" spans="2:11" hidden="1" x14ac:dyDescent="0.25">
      <c r="B16" s="52"/>
      <c r="C16" s="51"/>
      <c r="D16" s="36"/>
      <c r="E16" s="36" t="e">
        <f t="shared" ref="E16:E78" si="2">E15+D16</f>
        <v>#REF!</v>
      </c>
      <c r="F16" s="33" t="e">
        <f t="shared" ref="F16:F29" si="3">F15-D16</f>
        <v>#REF!</v>
      </c>
      <c r="G16" s="1"/>
      <c r="H16" s="39"/>
      <c r="I16" s="38"/>
      <c r="J16" s="38"/>
    </row>
    <row r="17" spans="2:10" hidden="1" x14ac:dyDescent="0.25">
      <c r="B17" s="52"/>
      <c r="C17" s="51"/>
      <c r="D17" s="36"/>
      <c r="E17" s="36" t="e">
        <f t="shared" si="2"/>
        <v>#REF!</v>
      </c>
      <c r="F17" s="33" t="e">
        <f t="shared" si="3"/>
        <v>#REF!</v>
      </c>
      <c r="G17" s="1"/>
      <c r="H17" s="39"/>
      <c r="I17" s="38"/>
      <c r="J17" s="38"/>
    </row>
    <row r="18" spans="2:10" hidden="1" x14ac:dyDescent="0.25">
      <c r="B18" s="52"/>
      <c r="C18" s="51"/>
      <c r="D18" s="36"/>
      <c r="E18" s="36" t="e">
        <f t="shared" si="2"/>
        <v>#REF!</v>
      </c>
      <c r="F18" s="33" t="e">
        <f t="shared" si="3"/>
        <v>#REF!</v>
      </c>
      <c r="G18" s="1"/>
      <c r="H18" s="39"/>
      <c r="I18" s="38"/>
      <c r="J18" s="38"/>
    </row>
    <row r="19" spans="2:10" hidden="1" x14ac:dyDescent="0.25">
      <c r="B19" s="52"/>
      <c r="C19" s="51"/>
      <c r="D19" s="36"/>
      <c r="E19" s="36" t="e">
        <f t="shared" si="2"/>
        <v>#REF!</v>
      </c>
      <c r="F19" s="33" t="e">
        <f t="shared" si="3"/>
        <v>#REF!</v>
      </c>
      <c r="G19" s="1"/>
      <c r="H19" s="39"/>
      <c r="I19" s="38"/>
      <c r="J19" s="38"/>
    </row>
    <row r="20" spans="2:10" hidden="1" x14ac:dyDescent="0.25">
      <c r="B20" s="52"/>
      <c r="C20" s="51"/>
      <c r="D20" s="36"/>
      <c r="E20" s="36" t="e">
        <f t="shared" si="2"/>
        <v>#REF!</v>
      </c>
      <c r="F20" s="33" t="e">
        <f t="shared" si="3"/>
        <v>#REF!</v>
      </c>
      <c r="G20" s="1"/>
      <c r="H20" s="39"/>
      <c r="I20" s="38"/>
      <c r="J20" s="38"/>
    </row>
    <row r="21" spans="2:10" hidden="1" x14ac:dyDescent="0.25">
      <c r="B21" s="52"/>
      <c r="C21" s="51"/>
      <c r="D21" s="36"/>
      <c r="E21" s="36" t="e">
        <f t="shared" si="2"/>
        <v>#REF!</v>
      </c>
      <c r="F21" s="33" t="e">
        <f t="shared" si="3"/>
        <v>#REF!</v>
      </c>
      <c r="G21" s="1"/>
      <c r="H21" s="39"/>
      <c r="I21" s="38"/>
      <c r="J21" s="38"/>
    </row>
    <row r="22" spans="2:10" hidden="1" x14ac:dyDescent="0.25">
      <c r="B22" s="52"/>
      <c r="C22" s="51"/>
      <c r="D22" s="36"/>
      <c r="E22" s="36" t="e">
        <f t="shared" si="2"/>
        <v>#REF!</v>
      </c>
      <c r="F22" s="33" t="e">
        <f t="shared" si="3"/>
        <v>#REF!</v>
      </c>
      <c r="G22" s="1"/>
      <c r="H22" s="39"/>
      <c r="I22" s="38"/>
      <c r="J22" s="38"/>
    </row>
    <row r="23" spans="2:10" hidden="1" x14ac:dyDescent="0.25">
      <c r="B23" s="52"/>
      <c r="C23" s="51"/>
      <c r="D23" s="36"/>
      <c r="E23" s="36" t="e">
        <f t="shared" si="2"/>
        <v>#REF!</v>
      </c>
      <c r="F23" s="33" t="e">
        <f t="shared" si="3"/>
        <v>#REF!</v>
      </c>
      <c r="G23" s="1"/>
      <c r="H23" s="39"/>
      <c r="I23" s="38"/>
      <c r="J23" s="38"/>
    </row>
    <row r="24" spans="2:10" hidden="1" x14ac:dyDescent="0.25">
      <c r="B24" s="52"/>
      <c r="C24" s="51"/>
      <c r="D24" s="36"/>
      <c r="E24" s="36" t="e">
        <f t="shared" si="2"/>
        <v>#REF!</v>
      </c>
      <c r="F24" s="33" t="e">
        <f t="shared" si="3"/>
        <v>#REF!</v>
      </c>
      <c r="G24" s="1"/>
      <c r="H24" s="39"/>
      <c r="I24" s="38"/>
      <c r="J24" s="38"/>
    </row>
    <row r="25" spans="2:10" hidden="1" x14ac:dyDescent="0.25">
      <c r="B25" s="52"/>
      <c r="C25" s="51"/>
      <c r="D25" s="36"/>
      <c r="E25" s="36" t="e">
        <f t="shared" si="2"/>
        <v>#REF!</v>
      </c>
      <c r="F25" s="33" t="e">
        <f t="shared" si="3"/>
        <v>#REF!</v>
      </c>
      <c r="G25" s="1"/>
      <c r="H25" s="39"/>
      <c r="I25" s="38"/>
      <c r="J25" s="38"/>
    </row>
    <row r="26" spans="2:10" hidden="1" x14ac:dyDescent="0.25">
      <c r="B26" s="52"/>
      <c r="C26" s="51"/>
      <c r="D26" s="36"/>
      <c r="E26" s="36" t="e">
        <f t="shared" si="2"/>
        <v>#REF!</v>
      </c>
      <c r="F26" s="33" t="e">
        <f t="shared" si="3"/>
        <v>#REF!</v>
      </c>
      <c r="G26" s="1"/>
      <c r="H26" s="39"/>
      <c r="I26" s="38"/>
      <c r="J26" s="38"/>
    </row>
    <row r="27" spans="2:10" hidden="1" x14ac:dyDescent="0.25">
      <c r="B27" s="52"/>
      <c r="C27" s="51"/>
      <c r="D27" s="36"/>
      <c r="E27" s="36" t="e">
        <f t="shared" si="2"/>
        <v>#REF!</v>
      </c>
      <c r="F27" s="33" t="e">
        <f t="shared" si="3"/>
        <v>#REF!</v>
      </c>
      <c r="G27" s="1"/>
      <c r="H27" s="39"/>
      <c r="I27" s="38"/>
      <c r="J27" s="38"/>
    </row>
    <row r="28" spans="2:10" hidden="1" x14ac:dyDescent="0.25">
      <c r="B28" s="52"/>
      <c r="C28" s="51"/>
      <c r="D28" s="36"/>
      <c r="E28" s="36" t="e">
        <f t="shared" si="2"/>
        <v>#REF!</v>
      </c>
      <c r="F28" s="33" t="e">
        <f t="shared" si="3"/>
        <v>#REF!</v>
      </c>
      <c r="G28" s="1"/>
      <c r="H28" s="39"/>
      <c r="I28" s="38"/>
      <c r="J28" s="38"/>
    </row>
    <row r="29" spans="2:10" hidden="1" x14ac:dyDescent="0.25">
      <c r="B29" s="52"/>
      <c r="C29" s="51"/>
      <c r="D29" s="36"/>
      <c r="E29" s="36" t="e">
        <f t="shared" si="2"/>
        <v>#REF!</v>
      </c>
      <c r="F29" s="33" t="e">
        <f t="shared" si="3"/>
        <v>#REF!</v>
      </c>
      <c r="G29" s="1"/>
      <c r="H29" s="39"/>
      <c r="I29" s="38"/>
      <c r="J29" s="38"/>
    </row>
    <row r="30" spans="2:10" hidden="1" x14ac:dyDescent="0.25">
      <c r="B30" s="52"/>
      <c r="C30" s="51"/>
      <c r="D30" s="36"/>
      <c r="E30" s="36" t="e">
        <f t="shared" si="2"/>
        <v>#REF!</v>
      </c>
      <c r="F30" s="33" t="e">
        <f t="shared" ref="F30:F93" si="4">F29-D30</f>
        <v>#REF!</v>
      </c>
      <c r="G30" s="1"/>
      <c r="H30" s="39"/>
      <c r="I30" s="38"/>
      <c r="J30" s="38"/>
    </row>
    <row r="31" spans="2:10" hidden="1" x14ac:dyDescent="0.25">
      <c r="B31" s="52"/>
      <c r="C31" s="51"/>
      <c r="D31" s="36"/>
      <c r="E31" s="36" t="e">
        <f t="shared" si="2"/>
        <v>#REF!</v>
      </c>
      <c r="F31" s="33" t="e">
        <f t="shared" si="4"/>
        <v>#REF!</v>
      </c>
      <c r="G31" s="1"/>
      <c r="H31" s="39"/>
      <c r="I31" s="38"/>
      <c r="J31" s="38"/>
    </row>
    <row r="32" spans="2:10" hidden="1" x14ac:dyDescent="0.25">
      <c r="B32" s="52"/>
      <c r="C32" s="51"/>
      <c r="D32" s="36"/>
      <c r="E32" s="36" t="e">
        <f t="shared" si="2"/>
        <v>#REF!</v>
      </c>
      <c r="F32" s="33" t="e">
        <f t="shared" si="4"/>
        <v>#REF!</v>
      </c>
      <c r="G32" s="1"/>
      <c r="H32" s="39"/>
      <c r="I32" s="38"/>
      <c r="J32" s="38"/>
    </row>
    <row r="33" spans="2:10" hidden="1" x14ac:dyDescent="0.25">
      <c r="B33" s="52"/>
      <c r="C33" s="51"/>
      <c r="D33" s="36"/>
      <c r="E33" s="36" t="e">
        <f t="shared" si="2"/>
        <v>#REF!</v>
      </c>
      <c r="F33" s="33" t="e">
        <f t="shared" si="4"/>
        <v>#REF!</v>
      </c>
      <c r="G33" s="1"/>
      <c r="H33" s="39"/>
      <c r="I33" s="38"/>
      <c r="J33" s="38"/>
    </row>
    <row r="34" spans="2:10" hidden="1" x14ac:dyDescent="0.25">
      <c r="B34" s="52"/>
      <c r="C34" s="51"/>
      <c r="D34" s="36"/>
      <c r="E34" s="36" t="e">
        <f t="shared" si="2"/>
        <v>#REF!</v>
      </c>
      <c r="F34" s="33" t="e">
        <f t="shared" si="4"/>
        <v>#REF!</v>
      </c>
      <c r="G34" s="1"/>
      <c r="H34" s="39"/>
      <c r="I34" s="38"/>
      <c r="J34" s="38"/>
    </row>
    <row r="35" spans="2:10" hidden="1" x14ac:dyDescent="0.25">
      <c r="B35" s="52"/>
      <c r="C35" s="51"/>
      <c r="D35" s="36"/>
      <c r="E35" s="36" t="e">
        <f t="shared" si="2"/>
        <v>#REF!</v>
      </c>
      <c r="F35" s="33" t="e">
        <f t="shared" si="4"/>
        <v>#REF!</v>
      </c>
      <c r="G35" s="1"/>
      <c r="H35" s="39"/>
      <c r="I35" s="38"/>
      <c r="J35" s="38"/>
    </row>
    <row r="36" spans="2:10" hidden="1" x14ac:dyDescent="0.25">
      <c r="B36" s="52"/>
      <c r="C36" s="51"/>
      <c r="D36" s="36"/>
      <c r="E36" s="36" t="e">
        <f t="shared" si="2"/>
        <v>#REF!</v>
      </c>
      <c r="F36" s="33" t="e">
        <f t="shared" si="4"/>
        <v>#REF!</v>
      </c>
      <c r="G36" s="1"/>
      <c r="H36" s="39"/>
      <c r="I36" s="38"/>
      <c r="J36" s="38"/>
    </row>
    <row r="37" spans="2:10" hidden="1" x14ac:dyDescent="0.25">
      <c r="B37" s="52"/>
      <c r="C37" s="51"/>
      <c r="D37" s="36"/>
      <c r="E37" s="36" t="e">
        <f t="shared" si="2"/>
        <v>#REF!</v>
      </c>
      <c r="F37" s="33" t="e">
        <f t="shared" si="4"/>
        <v>#REF!</v>
      </c>
      <c r="G37" s="1"/>
      <c r="H37" s="39"/>
      <c r="I37" s="38"/>
      <c r="J37" s="38"/>
    </row>
    <row r="38" spans="2:10" hidden="1" x14ac:dyDescent="0.25">
      <c r="B38" s="52"/>
      <c r="C38" s="51"/>
      <c r="D38" s="36"/>
      <c r="E38" s="36" t="e">
        <f t="shared" si="2"/>
        <v>#REF!</v>
      </c>
      <c r="F38" s="33" t="e">
        <f t="shared" si="4"/>
        <v>#REF!</v>
      </c>
      <c r="G38" s="1"/>
      <c r="H38" s="39"/>
      <c r="I38" s="38"/>
      <c r="J38" s="38"/>
    </row>
    <row r="39" spans="2:10" hidden="1" x14ac:dyDescent="0.25">
      <c r="B39" s="52"/>
      <c r="C39" s="51"/>
      <c r="D39" s="36"/>
      <c r="E39" s="36" t="e">
        <f t="shared" si="2"/>
        <v>#REF!</v>
      </c>
      <c r="F39" s="33" t="e">
        <f t="shared" si="4"/>
        <v>#REF!</v>
      </c>
      <c r="G39" s="1"/>
      <c r="H39" s="39"/>
      <c r="I39" s="38"/>
      <c r="J39" s="38"/>
    </row>
    <row r="40" spans="2:10" hidden="1" x14ac:dyDescent="0.25">
      <c r="B40" s="52"/>
      <c r="C40" s="51"/>
      <c r="D40" s="36"/>
      <c r="E40" s="36" t="e">
        <f t="shared" si="2"/>
        <v>#REF!</v>
      </c>
      <c r="F40" s="33" t="e">
        <f t="shared" si="4"/>
        <v>#REF!</v>
      </c>
      <c r="G40" s="1"/>
      <c r="H40" s="39"/>
      <c r="I40" s="38"/>
      <c r="J40" s="38"/>
    </row>
    <row r="41" spans="2:10" hidden="1" x14ac:dyDescent="0.25">
      <c r="B41" s="52"/>
      <c r="C41" s="51"/>
      <c r="D41" s="36"/>
      <c r="E41" s="36" t="e">
        <f t="shared" si="2"/>
        <v>#REF!</v>
      </c>
      <c r="F41" s="33" t="e">
        <f t="shared" si="4"/>
        <v>#REF!</v>
      </c>
      <c r="G41" s="1"/>
      <c r="H41" s="39"/>
      <c r="I41" s="38"/>
      <c r="J41" s="38"/>
    </row>
    <row r="42" spans="2:10" hidden="1" x14ac:dyDescent="0.25">
      <c r="B42" s="52"/>
      <c r="C42" s="51"/>
      <c r="D42" s="36"/>
      <c r="E42" s="36" t="e">
        <f t="shared" si="2"/>
        <v>#REF!</v>
      </c>
      <c r="F42" s="33" t="e">
        <f t="shared" si="4"/>
        <v>#REF!</v>
      </c>
      <c r="G42" s="1"/>
      <c r="H42" s="39"/>
      <c r="I42" s="38"/>
      <c r="J42" s="38"/>
    </row>
    <row r="43" spans="2:10" hidden="1" x14ac:dyDescent="0.25">
      <c r="B43" s="52"/>
      <c r="C43" s="51"/>
      <c r="D43" s="36"/>
      <c r="E43" s="36" t="e">
        <f t="shared" si="2"/>
        <v>#REF!</v>
      </c>
      <c r="F43" s="33" t="e">
        <f t="shared" si="4"/>
        <v>#REF!</v>
      </c>
      <c r="G43" s="1"/>
      <c r="H43" s="39"/>
      <c r="I43" s="38"/>
      <c r="J43" s="38"/>
    </row>
    <row r="44" spans="2:10" hidden="1" x14ac:dyDescent="0.25">
      <c r="B44" s="52"/>
      <c r="C44" s="51"/>
      <c r="D44" s="36"/>
      <c r="E44" s="36" t="e">
        <f t="shared" si="2"/>
        <v>#REF!</v>
      </c>
      <c r="F44" s="33" t="e">
        <f t="shared" si="4"/>
        <v>#REF!</v>
      </c>
      <c r="G44" s="1"/>
      <c r="H44" s="39"/>
      <c r="I44" s="38"/>
      <c r="J44" s="38"/>
    </row>
    <row r="45" spans="2:10" hidden="1" x14ac:dyDescent="0.25">
      <c r="B45" s="52"/>
      <c r="C45" s="51"/>
      <c r="D45" s="36"/>
      <c r="E45" s="36" t="e">
        <f t="shared" si="2"/>
        <v>#REF!</v>
      </c>
      <c r="F45" s="33" t="e">
        <f t="shared" si="4"/>
        <v>#REF!</v>
      </c>
      <c r="G45" s="1"/>
      <c r="H45" s="39"/>
      <c r="I45" s="38"/>
      <c r="J45" s="38"/>
    </row>
    <row r="46" spans="2:10" hidden="1" x14ac:dyDescent="0.25">
      <c r="B46" s="52"/>
      <c r="C46" s="51"/>
      <c r="D46" s="36"/>
      <c r="E46" s="36" t="e">
        <f t="shared" si="2"/>
        <v>#REF!</v>
      </c>
      <c r="F46" s="33" t="e">
        <f t="shared" si="4"/>
        <v>#REF!</v>
      </c>
      <c r="G46" s="1"/>
      <c r="H46" s="39"/>
      <c r="I46" s="38"/>
      <c r="J46" s="38"/>
    </row>
    <row r="47" spans="2:10" hidden="1" x14ac:dyDescent="0.25">
      <c r="B47" s="52"/>
      <c r="C47" s="51"/>
      <c r="D47" s="36"/>
      <c r="E47" s="36" t="e">
        <f t="shared" si="2"/>
        <v>#REF!</v>
      </c>
      <c r="F47" s="33" t="e">
        <f t="shared" si="4"/>
        <v>#REF!</v>
      </c>
      <c r="G47" s="1"/>
      <c r="H47" s="39"/>
      <c r="I47" s="38"/>
      <c r="J47" s="38"/>
    </row>
    <row r="48" spans="2:10" hidden="1" x14ac:dyDescent="0.25">
      <c r="B48" s="52"/>
      <c r="C48" s="51"/>
      <c r="D48" s="36"/>
      <c r="E48" s="36" t="e">
        <f t="shared" si="2"/>
        <v>#REF!</v>
      </c>
      <c r="F48" s="33" t="e">
        <f t="shared" si="4"/>
        <v>#REF!</v>
      </c>
      <c r="G48" s="1"/>
      <c r="H48" s="39"/>
      <c r="I48" s="38"/>
      <c r="J48" s="38"/>
    </row>
    <row r="49" spans="2:10" hidden="1" x14ac:dyDescent="0.25">
      <c r="B49" s="52"/>
      <c r="C49" s="51"/>
      <c r="D49" s="36"/>
      <c r="E49" s="36" t="e">
        <f t="shared" si="2"/>
        <v>#REF!</v>
      </c>
      <c r="F49" s="33" t="e">
        <f t="shared" si="4"/>
        <v>#REF!</v>
      </c>
      <c r="G49" s="1"/>
      <c r="H49" s="39"/>
      <c r="I49" s="38"/>
      <c r="J49" s="38"/>
    </row>
    <row r="50" spans="2:10" hidden="1" x14ac:dyDescent="0.25">
      <c r="B50" s="52"/>
      <c r="C50" s="51"/>
      <c r="D50" s="36"/>
      <c r="E50" s="36" t="e">
        <f t="shared" si="2"/>
        <v>#REF!</v>
      </c>
      <c r="F50" s="33" t="e">
        <f t="shared" si="4"/>
        <v>#REF!</v>
      </c>
      <c r="G50" s="1"/>
      <c r="H50" s="39"/>
      <c r="I50" s="38"/>
      <c r="J50" s="38"/>
    </row>
    <row r="51" spans="2:10" hidden="1" x14ac:dyDescent="0.25">
      <c r="B51" s="52"/>
      <c r="C51" s="51"/>
      <c r="D51" s="36"/>
      <c r="E51" s="36" t="e">
        <f t="shared" si="2"/>
        <v>#REF!</v>
      </c>
      <c r="F51" s="33" t="e">
        <f t="shared" si="4"/>
        <v>#REF!</v>
      </c>
      <c r="G51" s="1"/>
      <c r="H51" s="39"/>
      <c r="I51" s="38"/>
      <c r="J51" s="38"/>
    </row>
    <row r="52" spans="2:10" hidden="1" x14ac:dyDescent="0.25">
      <c r="B52" s="52"/>
      <c r="C52" s="51"/>
      <c r="D52" s="36"/>
      <c r="E52" s="36" t="e">
        <f t="shared" si="2"/>
        <v>#REF!</v>
      </c>
      <c r="F52" s="33" t="e">
        <f t="shared" si="4"/>
        <v>#REF!</v>
      </c>
      <c r="G52" s="1"/>
      <c r="H52" s="39"/>
      <c r="I52" s="38"/>
      <c r="J52" s="38"/>
    </row>
    <row r="53" spans="2:10" hidden="1" x14ac:dyDescent="0.25">
      <c r="B53" s="52"/>
      <c r="C53" s="51"/>
      <c r="D53" s="36"/>
      <c r="E53" s="36" t="e">
        <f t="shared" si="2"/>
        <v>#REF!</v>
      </c>
      <c r="F53" s="33" t="e">
        <f t="shared" si="4"/>
        <v>#REF!</v>
      </c>
      <c r="G53" s="1"/>
      <c r="H53" s="39"/>
      <c r="I53" s="38"/>
      <c r="J53" s="38"/>
    </row>
    <row r="54" spans="2:10" hidden="1" x14ac:dyDescent="0.25">
      <c r="B54" s="52"/>
      <c r="C54" s="51"/>
      <c r="D54" s="36"/>
      <c r="E54" s="36" t="e">
        <f t="shared" si="2"/>
        <v>#REF!</v>
      </c>
      <c r="F54" s="33" t="e">
        <f t="shared" si="4"/>
        <v>#REF!</v>
      </c>
      <c r="G54" s="1"/>
      <c r="H54" s="39"/>
      <c r="I54" s="38"/>
      <c r="J54" s="38"/>
    </row>
    <row r="55" spans="2:10" hidden="1" x14ac:dyDescent="0.25">
      <c r="B55" s="52"/>
      <c r="C55" s="51"/>
      <c r="D55" s="36"/>
      <c r="E55" s="36" t="e">
        <f t="shared" si="2"/>
        <v>#REF!</v>
      </c>
      <c r="F55" s="33" t="e">
        <f t="shared" si="4"/>
        <v>#REF!</v>
      </c>
      <c r="G55" s="1"/>
      <c r="H55" s="39"/>
      <c r="I55" s="38"/>
      <c r="J55" s="38"/>
    </row>
    <row r="56" spans="2:10" hidden="1" x14ac:dyDescent="0.25">
      <c r="B56" s="52"/>
      <c r="C56" s="51"/>
      <c r="D56" s="36"/>
      <c r="E56" s="36" t="e">
        <f t="shared" si="2"/>
        <v>#REF!</v>
      </c>
      <c r="F56" s="33" t="e">
        <f t="shared" si="4"/>
        <v>#REF!</v>
      </c>
      <c r="G56" s="1"/>
      <c r="H56" s="39"/>
      <c r="I56" s="38"/>
      <c r="J56" s="38"/>
    </row>
    <row r="57" spans="2:10" hidden="1" x14ac:dyDescent="0.25">
      <c r="B57" s="52"/>
      <c r="C57" s="51"/>
      <c r="D57" s="36"/>
      <c r="E57" s="36" t="e">
        <f t="shared" si="2"/>
        <v>#REF!</v>
      </c>
      <c r="F57" s="33" t="e">
        <f t="shared" si="4"/>
        <v>#REF!</v>
      </c>
      <c r="G57" s="1"/>
      <c r="H57" s="39"/>
      <c r="I57" s="38"/>
      <c r="J57" s="38"/>
    </row>
    <row r="58" spans="2:10" hidden="1" x14ac:dyDescent="0.25">
      <c r="B58" s="52"/>
      <c r="C58" s="51"/>
      <c r="D58" s="36"/>
      <c r="E58" s="36" t="e">
        <f t="shared" si="2"/>
        <v>#REF!</v>
      </c>
      <c r="F58" s="33" t="e">
        <f t="shared" si="4"/>
        <v>#REF!</v>
      </c>
      <c r="G58" s="1"/>
      <c r="H58" s="39"/>
      <c r="I58" s="38"/>
      <c r="J58" s="38"/>
    </row>
    <row r="59" spans="2:10" hidden="1" x14ac:dyDescent="0.25">
      <c r="B59" s="52"/>
      <c r="C59" s="51"/>
      <c r="D59" s="36"/>
      <c r="E59" s="36" t="e">
        <f t="shared" si="2"/>
        <v>#REF!</v>
      </c>
      <c r="F59" s="33" t="e">
        <f t="shared" si="4"/>
        <v>#REF!</v>
      </c>
      <c r="G59" s="1"/>
      <c r="H59" s="39"/>
      <c r="I59" s="38"/>
      <c r="J59" s="38"/>
    </row>
    <row r="60" spans="2:10" hidden="1" x14ac:dyDescent="0.25">
      <c r="B60" s="52"/>
      <c r="C60" s="51"/>
      <c r="D60" s="36"/>
      <c r="E60" s="36" t="e">
        <f t="shared" si="2"/>
        <v>#REF!</v>
      </c>
      <c r="F60" s="33" t="e">
        <f t="shared" si="4"/>
        <v>#REF!</v>
      </c>
      <c r="G60" s="1"/>
      <c r="H60" s="39"/>
      <c r="I60" s="38"/>
      <c r="J60" s="38"/>
    </row>
    <row r="61" spans="2:10" hidden="1" x14ac:dyDescent="0.25">
      <c r="B61" s="52"/>
      <c r="C61" s="51"/>
      <c r="D61" s="36"/>
      <c r="E61" s="36" t="e">
        <f t="shared" si="2"/>
        <v>#REF!</v>
      </c>
      <c r="F61" s="33" t="e">
        <f t="shared" si="4"/>
        <v>#REF!</v>
      </c>
      <c r="G61" s="1"/>
      <c r="H61" s="39"/>
      <c r="I61" s="38"/>
      <c r="J61" s="38"/>
    </row>
    <row r="62" spans="2:10" hidden="1" x14ac:dyDescent="0.25">
      <c r="B62" s="52"/>
      <c r="C62" s="51"/>
      <c r="D62" s="36"/>
      <c r="E62" s="36" t="e">
        <f t="shared" si="2"/>
        <v>#REF!</v>
      </c>
      <c r="F62" s="33" t="e">
        <f t="shared" si="4"/>
        <v>#REF!</v>
      </c>
      <c r="G62" s="1"/>
      <c r="H62" s="39"/>
      <c r="I62" s="38"/>
      <c r="J62" s="38"/>
    </row>
    <row r="63" spans="2:10" hidden="1" x14ac:dyDescent="0.25">
      <c r="B63" s="52"/>
      <c r="C63" s="51"/>
      <c r="D63" s="36"/>
      <c r="E63" s="36" t="e">
        <f t="shared" si="2"/>
        <v>#REF!</v>
      </c>
      <c r="F63" s="33" t="e">
        <f t="shared" si="4"/>
        <v>#REF!</v>
      </c>
      <c r="G63" s="1"/>
      <c r="H63" s="39"/>
      <c r="I63" s="38"/>
      <c r="J63" s="38"/>
    </row>
    <row r="64" spans="2:10" hidden="1" x14ac:dyDescent="0.25">
      <c r="B64" s="52"/>
      <c r="C64" s="51"/>
      <c r="D64" s="36"/>
      <c r="E64" s="36" t="e">
        <f t="shared" si="2"/>
        <v>#REF!</v>
      </c>
      <c r="F64" s="33" t="e">
        <f t="shared" si="4"/>
        <v>#REF!</v>
      </c>
      <c r="G64" s="1"/>
      <c r="H64" s="39"/>
      <c r="I64" s="38"/>
      <c r="J64" s="38"/>
    </row>
    <row r="65" spans="2:10" hidden="1" x14ac:dyDescent="0.25">
      <c r="B65" s="52"/>
      <c r="C65" s="51"/>
      <c r="D65" s="36"/>
      <c r="E65" s="36" t="e">
        <f t="shared" si="2"/>
        <v>#REF!</v>
      </c>
      <c r="F65" s="33" t="e">
        <f t="shared" si="4"/>
        <v>#REF!</v>
      </c>
      <c r="G65" s="1"/>
      <c r="H65" s="39"/>
      <c r="I65" s="38"/>
      <c r="J65" s="38"/>
    </row>
    <row r="66" spans="2:10" hidden="1" x14ac:dyDescent="0.25">
      <c r="B66" s="52"/>
      <c r="C66" s="51"/>
      <c r="D66" s="36"/>
      <c r="E66" s="36" t="e">
        <f t="shared" si="2"/>
        <v>#REF!</v>
      </c>
      <c r="F66" s="33" t="e">
        <f t="shared" si="4"/>
        <v>#REF!</v>
      </c>
      <c r="G66" s="1"/>
      <c r="H66" s="39"/>
      <c r="I66" s="38"/>
      <c r="J66" s="38"/>
    </row>
    <row r="67" spans="2:10" hidden="1" x14ac:dyDescent="0.25">
      <c r="B67" s="52"/>
      <c r="C67" s="51"/>
      <c r="D67" s="36"/>
      <c r="E67" s="36" t="e">
        <f t="shared" si="2"/>
        <v>#REF!</v>
      </c>
      <c r="F67" s="33" t="e">
        <f t="shared" si="4"/>
        <v>#REF!</v>
      </c>
      <c r="G67" s="1"/>
      <c r="H67" s="39"/>
      <c r="I67" s="38"/>
      <c r="J67" s="38"/>
    </row>
    <row r="68" spans="2:10" hidden="1" x14ac:dyDescent="0.25">
      <c r="B68" s="52"/>
      <c r="C68" s="51"/>
      <c r="D68" s="36"/>
      <c r="E68" s="36" t="e">
        <f t="shared" si="2"/>
        <v>#REF!</v>
      </c>
      <c r="F68" s="33" t="e">
        <f t="shared" si="4"/>
        <v>#REF!</v>
      </c>
      <c r="G68" s="1"/>
      <c r="H68" s="39"/>
      <c r="I68" s="38"/>
      <c r="J68" s="38"/>
    </row>
    <row r="69" spans="2:10" hidden="1" x14ac:dyDescent="0.25">
      <c r="B69" s="52"/>
      <c r="C69" s="51"/>
      <c r="D69" s="36"/>
      <c r="E69" s="36" t="e">
        <f t="shared" si="2"/>
        <v>#REF!</v>
      </c>
      <c r="F69" s="33" t="e">
        <f t="shared" si="4"/>
        <v>#REF!</v>
      </c>
      <c r="G69" s="1"/>
      <c r="H69" s="39"/>
      <c r="I69" s="38"/>
      <c r="J69" s="38"/>
    </row>
    <row r="70" spans="2:10" hidden="1" x14ac:dyDescent="0.25">
      <c r="B70" s="52"/>
      <c r="C70" s="51"/>
      <c r="D70" s="36"/>
      <c r="E70" s="36" t="e">
        <f t="shared" si="2"/>
        <v>#REF!</v>
      </c>
      <c r="F70" s="33" t="e">
        <f t="shared" si="4"/>
        <v>#REF!</v>
      </c>
      <c r="G70" s="1"/>
      <c r="H70" s="39"/>
      <c r="I70" s="38"/>
      <c r="J70" s="38"/>
    </row>
    <row r="71" spans="2:10" hidden="1" x14ac:dyDescent="0.25">
      <c r="B71" s="52"/>
      <c r="C71" s="51"/>
      <c r="D71" s="36"/>
      <c r="E71" s="36" t="e">
        <f t="shared" si="2"/>
        <v>#REF!</v>
      </c>
      <c r="F71" s="33" t="e">
        <f t="shared" si="4"/>
        <v>#REF!</v>
      </c>
      <c r="G71" s="1"/>
      <c r="H71" s="39"/>
      <c r="I71" s="38"/>
      <c r="J71" s="38"/>
    </row>
    <row r="72" spans="2:10" hidden="1" x14ac:dyDescent="0.25">
      <c r="B72" s="52"/>
      <c r="C72" s="51"/>
      <c r="D72" s="36"/>
      <c r="E72" s="36" t="e">
        <f t="shared" si="2"/>
        <v>#REF!</v>
      </c>
      <c r="F72" s="33" t="e">
        <f t="shared" si="4"/>
        <v>#REF!</v>
      </c>
      <c r="G72" s="1"/>
      <c r="H72" s="39"/>
      <c r="I72" s="38"/>
      <c r="J72" s="38"/>
    </row>
    <row r="73" spans="2:10" hidden="1" x14ac:dyDescent="0.25">
      <c r="B73" s="52"/>
      <c r="C73" s="51"/>
      <c r="D73" s="36"/>
      <c r="E73" s="36" t="e">
        <f t="shared" si="2"/>
        <v>#REF!</v>
      </c>
      <c r="F73" s="33" t="e">
        <f t="shared" si="4"/>
        <v>#REF!</v>
      </c>
      <c r="G73" s="1"/>
      <c r="H73" s="39"/>
      <c r="I73" s="38"/>
      <c r="J73" s="38"/>
    </row>
    <row r="74" spans="2:10" hidden="1" x14ac:dyDescent="0.25">
      <c r="B74" s="52"/>
      <c r="C74" s="51"/>
      <c r="D74" s="36"/>
      <c r="E74" s="36" t="e">
        <f t="shared" si="2"/>
        <v>#REF!</v>
      </c>
      <c r="F74" s="33" t="e">
        <f t="shared" si="4"/>
        <v>#REF!</v>
      </c>
      <c r="G74" s="1"/>
      <c r="H74" s="39"/>
      <c r="I74" s="38"/>
      <c r="J74" s="38"/>
    </row>
    <row r="75" spans="2:10" hidden="1" x14ac:dyDescent="0.25">
      <c r="B75" s="52"/>
      <c r="C75" s="51"/>
      <c r="D75" s="36"/>
      <c r="E75" s="36" t="e">
        <f t="shared" si="2"/>
        <v>#REF!</v>
      </c>
      <c r="F75" s="33" t="e">
        <f t="shared" si="4"/>
        <v>#REF!</v>
      </c>
      <c r="G75" s="1"/>
      <c r="H75" s="39"/>
      <c r="I75" s="38"/>
      <c r="J75" s="38"/>
    </row>
    <row r="76" spans="2:10" hidden="1" x14ac:dyDescent="0.25">
      <c r="B76" s="52"/>
      <c r="C76" s="51"/>
      <c r="D76" s="36"/>
      <c r="E76" s="36" t="e">
        <f t="shared" si="2"/>
        <v>#REF!</v>
      </c>
      <c r="F76" s="33" t="e">
        <f t="shared" si="4"/>
        <v>#REF!</v>
      </c>
      <c r="G76" s="1"/>
      <c r="H76" s="39"/>
      <c r="I76" s="38"/>
      <c r="J76" s="38"/>
    </row>
    <row r="77" spans="2:10" hidden="1" x14ac:dyDescent="0.25">
      <c r="B77" s="52"/>
      <c r="C77" s="51"/>
      <c r="D77" s="36"/>
      <c r="E77" s="36" t="e">
        <f t="shared" si="2"/>
        <v>#REF!</v>
      </c>
      <c r="F77" s="33" t="e">
        <f t="shared" si="4"/>
        <v>#REF!</v>
      </c>
      <c r="G77" s="1"/>
      <c r="H77" s="39"/>
      <c r="I77" s="38"/>
      <c r="J77" s="38"/>
    </row>
    <row r="78" spans="2:10" hidden="1" x14ac:dyDescent="0.25">
      <c r="B78" s="52"/>
      <c r="C78" s="51"/>
      <c r="D78" s="36"/>
      <c r="E78" s="36" t="e">
        <f t="shared" si="2"/>
        <v>#REF!</v>
      </c>
      <c r="F78" s="33" t="e">
        <f t="shared" si="4"/>
        <v>#REF!</v>
      </c>
      <c r="G78" s="1"/>
      <c r="H78" s="39"/>
      <c r="I78" s="38"/>
      <c r="J78" s="38"/>
    </row>
    <row r="79" spans="2:10" hidden="1" x14ac:dyDescent="0.25">
      <c r="B79" s="52"/>
      <c r="C79" s="51"/>
      <c r="D79" s="36"/>
      <c r="E79" s="36" t="e">
        <f t="shared" ref="E79:E108" si="5">E78+D79</f>
        <v>#REF!</v>
      </c>
      <c r="F79" s="33" t="e">
        <f t="shared" si="4"/>
        <v>#REF!</v>
      </c>
      <c r="G79" s="1"/>
      <c r="H79" s="39"/>
      <c r="I79" s="38"/>
      <c r="J79" s="38"/>
    </row>
    <row r="80" spans="2:10" hidden="1" x14ac:dyDescent="0.25">
      <c r="B80" s="52"/>
      <c r="C80" s="51"/>
      <c r="D80" s="36"/>
      <c r="E80" s="36" t="e">
        <f t="shared" si="5"/>
        <v>#REF!</v>
      </c>
      <c r="F80" s="33" t="e">
        <f t="shared" si="4"/>
        <v>#REF!</v>
      </c>
      <c r="G80" s="1"/>
      <c r="H80" s="39"/>
      <c r="I80" s="38"/>
      <c r="J80" s="38"/>
    </row>
    <row r="81" spans="2:10" hidden="1" x14ac:dyDescent="0.25">
      <c r="B81" s="52"/>
      <c r="C81" s="51"/>
      <c r="D81" s="36"/>
      <c r="E81" s="36" t="e">
        <f t="shared" si="5"/>
        <v>#REF!</v>
      </c>
      <c r="F81" s="33" t="e">
        <f t="shared" si="4"/>
        <v>#REF!</v>
      </c>
      <c r="G81" s="1"/>
      <c r="H81" s="39"/>
      <c r="I81" s="38"/>
      <c r="J81" s="38"/>
    </row>
    <row r="82" spans="2:10" hidden="1" x14ac:dyDescent="0.25">
      <c r="B82" s="52"/>
      <c r="C82" s="51"/>
      <c r="D82" s="36"/>
      <c r="E82" s="36" t="e">
        <f t="shared" si="5"/>
        <v>#REF!</v>
      </c>
      <c r="F82" s="33" t="e">
        <f t="shared" si="4"/>
        <v>#REF!</v>
      </c>
      <c r="G82" s="1"/>
      <c r="H82" s="39"/>
      <c r="I82" s="38"/>
      <c r="J82" s="38"/>
    </row>
    <row r="83" spans="2:10" hidden="1" x14ac:dyDescent="0.25">
      <c r="B83" s="52"/>
      <c r="C83" s="51"/>
      <c r="D83" s="36"/>
      <c r="E83" s="36" t="e">
        <f t="shared" si="5"/>
        <v>#REF!</v>
      </c>
      <c r="F83" s="33" t="e">
        <f t="shared" si="4"/>
        <v>#REF!</v>
      </c>
      <c r="G83" s="1"/>
      <c r="H83" s="39"/>
      <c r="I83" s="38"/>
      <c r="J83" s="38"/>
    </row>
    <row r="84" spans="2:10" hidden="1" x14ac:dyDescent="0.25">
      <c r="B84" s="52"/>
      <c r="C84" s="51"/>
      <c r="D84" s="36"/>
      <c r="E84" s="36" t="e">
        <f t="shared" si="5"/>
        <v>#REF!</v>
      </c>
      <c r="F84" s="33" t="e">
        <f t="shared" si="4"/>
        <v>#REF!</v>
      </c>
      <c r="G84" s="1"/>
      <c r="H84" s="39"/>
      <c r="I84" s="38"/>
      <c r="J84" s="38"/>
    </row>
    <row r="85" spans="2:10" hidden="1" x14ac:dyDescent="0.25">
      <c r="B85" s="52"/>
      <c r="C85" s="51"/>
      <c r="D85" s="36"/>
      <c r="E85" s="36" t="e">
        <f t="shared" si="5"/>
        <v>#REF!</v>
      </c>
      <c r="F85" s="33" t="e">
        <f t="shared" si="4"/>
        <v>#REF!</v>
      </c>
      <c r="G85" s="1"/>
      <c r="H85" s="39"/>
      <c r="I85" s="38"/>
      <c r="J85" s="38"/>
    </row>
    <row r="86" spans="2:10" hidden="1" x14ac:dyDescent="0.25">
      <c r="B86" s="52"/>
      <c r="C86" s="51"/>
      <c r="D86" s="36"/>
      <c r="E86" s="36" t="e">
        <f t="shared" si="5"/>
        <v>#REF!</v>
      </c>
      <c r="F86" s="33" t="e">
        <f t="shared" si="4"/>
        <v>#REF!</v>
      </c>
      <c r="G86" s="1"/>
      <c r="H86" s="39"/>
      <c r="I86" s="38"/>
      <c r="J86" s="38"/>
    </row>
    <row r="87" spans="2:10" hidden="1" x14ac:dyDescent="0.25">
      <c r="B87" s="52"/>
      <c r="C87" s="51"/>
      <c r="D87" s="36"/>
      <c r="E87" s="36" t="e">
        <f t="shared" si="5"/>
        <v>#REF!</v>
      </c>
      <c r="F87" s="33" t="e">
        <f t="shared" si="4"/>
        <v>#REF!</v>
      </c>
      <c r="G87" s="1"/>
      <c r="H87" s="39"/>
      <c r="I87" s="38"/>
      <c r="J87" s="38"/>
    </row>
    <row r="88" spans="2:10" hidden="1" x14ac:dyDescent="0.25">
      <c r="B88" s="52"/>
      <c r="C88" s="51"/>
      <c r="D88" s="36"/>
      <c r="E88" s="36" t="e">
        <f t="shared" si="5"/>
        <v>#REF!</v>
      </c>
      <c r="F88" s="33" t="e">
        <f t="shared" si="4"/>
        <v>#REF!</v>
      </c>
      <c r="G88" s="1"/>
      <c r="H88" s="39"/>
      <c r="I88" s="38"/>
      <c r="J88" s="38"/>
    </row>
    <row r="89" spans="2:10" hidden="1" x14ac:dyDescent="0.25">
      <c r="B89" s="52"/>
      <c r="C89" s="51"/>
      <c r="D89" s="36"/>
      <c r="E89" s="36" t="e">
        <f t="shared" si="5"/>
        <v>#REF!</v>
      </c>
      <c r="F89" s="33" t="e">
        <f t="shared" si="4"/>
        <v>#REF!</v>
      </c>
      <c r="G89" s="1"/>
      <c r="H89" s="39"/>
      <c r="I89" s="38"/>
      <c r="J89" s="38"/>
    </row>
    <row r="90" spans="2:10" hidden="1" x14ac:dyDescent="0.25">
      <c r="B90" s="52"/>
      <c r="C90" s="51"/>
      <c r="D90" s="36"/>
      <c r="E90" s="36" t="e">
        <f t="shared" si="5"/>
        <v>#REF!</v>
      </c>
      <c r="F90" s="33" t="e">
        <f t="shared" si="4"/>
        <v>#REF!</v>
      </c>
      <c r="G90" s="1"/>
      <c r="H90" s="39"/>
      <c r="I90" s="38"/>
      <c r="J90" s="38"/>
    </row>
    <row r="91" spans="2:10" hidden="1" x14ac:dyDescent="0.25">
      <c r="B91" s="52"/>
      <c r="C91" s="51"/>
      <c r="D91" s="36"/>
      <c r="E91" s="36" t="e">
        <f t="shared" si="5"/>
        <v>#REF!</v>
      </c>
      <c r="F91" s="33" t="e">
        <f t="shared" si="4"/>
        <v>#REF!</v>
      </c>
      <c r="G91" s="1"/>
      <c r="H91" s="39"/>
      <c r="I91" s="38"/>
      <c r="J91" s="38"/>
    </row>
    <row r="92" spans="2:10" hidden="1" x14ac:dyDescent="0.25">
      <c r="B92" s="52"/>
      <c r="C92" s="51"/>
      <c r="D92" s="36"/>
      <c r="E92" s="36" t="e">
        <f t="shared" si="5"/>
        <v>#REF!</v>
      </c>
      <c r="F92" s="33" t="e">
        <f t="shared" si="4"/>
        <v>#REF!</v>
      </c>
      <c r="G92" s="1"/>
      <c r="H92" s="39"/>
      <c r="I92" s="38"/>
      <c r="J92" s="38"/>
    </row>
    <row r="93" spans="2:10" hidden="1" x14ac:dyDescent="0.25">
      <c r="B93" s="52"/>
      <c r="C93" s="51"/>
      <c r="D93" s="36"/>
      <c r="E93" s="36" t="e">
        <f t="shared" si="5"/>
        <v>#REF!</v>
      </c>
      <c r="F93" s="33" t="e">
        <f t="shared" si="4"/>
        <v>#REF!</v>
      </c>
      <c r="G93" s="1"/>
      <c r="H93" s="39"/>
      <c r="I93" s="38"/>
      <c r="J93" s="38"/>
    </row>
    <row r="94" spans="2:10" hidden="1" x14ac:dyDescent="0.25">
      <c r="B94" s="52"/>
      <c r="C94" s="51"/>
      <c r="D94" s="36"/>
      <c r="E94" s="36" t="e">
        <f t="shared" si="5"/>
        <v>#REF!</v>
      </c>
      <c r="F94" s="33" t="e">
        <f t="shared" ref="F94:F108" si="6">F93-D94</f>
        <v>#REF!</v>
      </c>
      <c r="G94" s="1"/>
      <c r="H94" s="39"/>
      <c r="I94" s="38"/>
      <c r="J94" s="38"/>
    </row>
    <row r="95" spans="2:10" hidden="1" x14ac:dyDescent="0.25">
      <c r="B95" s="52"/>
      <c r="C95" s="51"/>
      <c r="D95" s="36"/>
      <c r="E95" s="36" t="e">
        <f t="shared" si="5"/>
        <v>#REF!</v>
      </c>
      <c r="F95" s="33" t="e">
        <f t="shared" si="6"/>
        <v>#REF!</v>
      </c>
      <c r="G95" s="1"/>
      <c r="H95" s="39"/>
      <c r="I95" s="38"/>
      <c r="J95" s="38"/>
    </row>
    <row r="96" spans="2:10" hidden="1" x14ac:dyDescent="0.25">
      <c r="B96" s="52"/>
      <c r="C96" s="51"/>
      <c r="D96" s="36"/>
      <c r="E96" s="36" t="e">
        <f t="shared" si="5"/>
        <v>#REF!</v>
      </c>
      <c r="F96" s="33" t="e">
        <f t="shared" si="6"/>
        <v>#REF!</v>
      </c>
      <c r="G96" s="1"/>
      <c r="H96" s="39"/>
      <c r="I96" s="38"/>
      <c r="J96" s="38"/>
    </row>
    <row r="97" spans="2:10" hidden="1" x14ac:dyDescent="0.25">
      <c r="B97" s="52"/>
      <c r="C97" s="51"/>
      <c r="D97" s="36"/>
      <c r="E97" s="36" t="e">
        <f t="shared" si="5"/>
        <v>#REF!</v>
      </c>
      <c r="F97" s="33" t="e">
        <f t="shared" si="6"/>
        <v>#REF!</v>
      </c>
      <c r="G97" s="1"/>
      <c r="H97" s="39"/>
      <c r="I97" s="38"/>
      <c r="J97" s="38"/>
    </row>
    <row r="98" spans="2:10" hidden="1" x14ac:dyDescent="0.25">
      <c r="B98" s="52"/>
      <c r="C98" s="51"/>
      <c r="D98" s="36"/>
      <c r="E98" s="36" t="e">
        <f t="shared" si="5"/>
        <v>#REF!</v>
      </c>
      <c r="F98" s="33" t="e">
        <f t="shared" si="6"/>
        <v>#REF!</v>
      </c>
      <c r="G98" s="1"/>
      <c r="H98" s="39"/>
      <c r="I98" s="38"/>
      <c r="J98" s="38"/>
    </row>
    <row r="99" spans="2:10" hidden="1" x14ac:dyDescent="0.25">
      <c r="B99" s="52"/>
      <c r="C99" s="51"/>
      <c r="D99" s="36"/>
      <c r="E99" s="36" t="e">
        <f t="shared" si="5"/>
        <v>#REF!</v>
      </c>
      <c r="F99" s="33" t="e">
        <f t="shared" si="6"/>
        <v>#REF!</v>
      </c>
      <c r="G99" s="1"/>
      <c r="H99" s="39"/>
      <c r="I99" s="38"/>
      <c r="J99" s="38"/>
    </row>
    <row r="100" spans="2:10" hidden="1" x14ac:dyDescent="0.25">
      <c r="B100" s="52"/>
      <c r="C100" s="51"/>
      <c r="D100" s="36"/>
      <c r="E100" s="36" t="e">
        <f t="shared" si="5"/>
        <v>#REF!</v>
      </c>
      <c r="F100" s="33" t="e">
        <f t="shared" si="6"/>
        <v>#REF!</v>
      </c>
      <c r="G100" s="1"/>
      <c r="H100" s="39"/>
      <c r="I100" s="38"/>
      <c r="J100" s="38"/>
    </row>
    <row r="101" spans="2:10" hidden="1" x14ac:dyDescent="0.25">
      <c r="B101" s="52"/>
      <c r="C101" s="51"/>
      <c r="D101" s="36"/>
      <c r="E101" s="36" t="e">
        <f t="shared" si="5"/>
        <v>#REF!</v>
      </c>
      <c r="F101" s="33" t="e">
        <f t="shared" si="6"/>
        <v>#REF!</v>
      </c>
      <c r="G101" s="1"/>
      <c r="H101" s="39"/>
      <c r="I101" s="38"/>
      <c r="J101" s="38"/>
    </row>
    <row r="102" spans="2:10" hidden="1" x14ac:dyDescent="0.25">
      <c r="B102" s="52"/>
      <c r="C102" s="51"/>
      <c r="D102" s="36"/>
      <c r="E102" s="36" t="e">
        <f t="shared" si="5"/>
        <v>#REF!</v>
      </c>
      <c r="F102" s="33" t="e">
        <f t="shared" si="6"/>
        <v>#REF!</v>
      </c>
      <c r="G102" s="1"/>
      <c r="H102" s="39"/>
      <c r="I102" s="38"/>
      <c r="J102" s="38"/>
    </row>
    <row r="103" spans="2:10" hidden="1" x14ac:dyDescent="0.25">
      <c r="B103" s="52"/>
      <c r="C103" s="51"/>
      <c r="D103" s="36"/>
      <c r="E103" s="36" t="e">
        <f t="shared" si="5"/>
        <v>#REF!</v>
      </c>
      <c r="F103" s="33" t="e">
        <f t="shared" si="6"/>
        <v>#REF!</v>
      </c>
      <c r="G103" s="1"/>
      <c r="H103" s="39"/>
      <c r="I103" s="38"/>
      <c r="J103" s="38"/>
    </row>
    <row r="104" spans="2:10" hidden="1" x14ac:dyDescent="0.25">
      <c r="B104" s="52"/>
      <c r="C104" s="51"/>
      <c r="D104" s="36"/>
      <c r="E104" s="36" t="e">
        <f t="shared" si="5"/>
        <v>#REF!</v>
      </c>
      <c r="F104" s="33" t="e">
        <f t="shared" si="6"/>
        <v>#REF!</v>
      </c>
      <c r="G104" s="1"/>
      <c r="H104" s="39"/>
      <c r="I104" s="38"/>
      <c r="J104" s="38"/>
    </row>
    <row r="105" spans="2:10" ht="15" hidden="1" customHeight="1" thickBot="1" x14ac:dyDescent="0.3">
      <c r="B105" s="52"/>
      <c r="C105" s="51"/>
      <c r="D105" s="36"/>
      <c r="E105" s="36" t="e">
        <f t="shared" si="5"/>
        <v>#REF!</v>
      </c>
      <c r="F105" s="33" t="e">
        <f t="shared" si="6"/>
        <v>#REF!</v>
      </c>
      <c r="G105" s="1"/>
      <c r="H105" s="39"/>
      <c r="I105" s="38"/>
      <c r="J105" s="38"/>
    </row>
    <row r="106" spans="2:10" hidden="1" x14ac:dyDescent="0.25">
      <c r="B106" s="52"/>
      <c r="C106" s="51"/>
      <c r="D106" s="36"/>
      <c r="E106" s="36" t="e">
        <f t="shared" si="5"/>
        <v>#REF!</v>
      </c>
      <c r="F106" s="33" t="e">
        <f t="shared" si="6"/>
        <v>#REF!</v>
      </c>
      <c r="G106" s="1"/>
      <c r="H106" s="39"/>
      <c r="I106" s="38"/>
      <c r="J106" s="38"/>
    </row>
    <row r="107" spans="2:10" hidden="1" x14ac:dyDescent="0.25">
      <c r="B107" s="52"/>
      <c r="C107" s="51"/>
      <c r="D107" s="36"/>
      <c r="E107" s="36" t="e">
        <f t="shared" si="5"/>
        <v>#REF!</v>
      </c>
      <c r="F107" s="33" t="e">
        <f t="shared" si="6"/>
        <v>#REF!</v>
      </c>
      <c r="G107" s="1"/>
      <c r="H107" s="39"/>
      <c r="I107" s="38"/>
      <c r="J107" s="38"/>
    </row>
    <row r="108" spans="2:10" hidden="1" x14ac:dyDescent="0.25">
      <c r="B108" s="59"/>
      <c r="C108" s="51"/>
      <c r="D108" s="36"/>
      <c r="E108" s="36" t="e">
        <f t="shared" si="5"/>
        <v>#REF!</v>
      </c>
      <c r="F108" s="33" t="e">
        <f t="shared" si="6"/>
        <v>#REF!</v>
      </c>
      <c r="G108" s="1"/>
      <c r="H108" s="39"/>
      <c r="I108" s="38"/>
      <c r="J108" s="38"/>
    </row>
    <row r="109" spans="2:10" x14ac:dyDescent="0.25">
      <c r="B109" s="40"/>
      <c r="C109" s="1"/>
      <c r="D109" s="4" t="s">
        <v>0</v>
      </c>
      <c r="E109" s="5">
        <f>E14</f>
        <v>9260</v>
      </c>
      <c r="F109" s="4">
        <f>F14</f>
        <v>740</v>
      </c>
      <c r="G109" s="1"/>
      <c r="H109" s="40"/>
      <c r="I109" s="1"/>
      <c r="J109" s="4"/>
    </row>
    <row r="110" spans="2:10" ht="15" customHeight="1" thickBot="1" x14ac:dyDescent="0.3">
      <c r="B110" s="40"/>
      <c r="C110" s="414" t="s">
        <v>556</v>
      </c>
      <c r="D110" s="414"/>
      <c r="E110" s="87">
        <v>744.02</v>
      </c>
      <c r="F110" s="15"/>
      <c r="G110" s="1"/>
      <c r="H110" s="1"/>
      <c r="I110" s="1"/>
      <c r="J110" s="4"/>
    </row>
    <row r="111" spans="2:10" x14ac:dyDescent="0.25">
      <c r="B111" s="40"/>
      <c r="D111" s="4" t="s">
        <v>4</v>
      </c>
      <c r="E111" s="4">
        <f>E109</f>
        <v>9260</v>
      </c>
      <c r="F111" s="86">
        <f>F109-E110</f>
        <v>-4.0199999999999818</v>
      </c>
      <c r="G111" s="41"/>
      <c r="H111" s="1"/>
      <c r="I111" s="1"/>
      <c r="J111" s="4"/>
    </row>
    <row r="112" spans="2:10" x14ac:dyDescent="0.25">
      <c r="D112" s="4"/>
      <c r="E112" s="1"/>
      <c r="F112" s="1"/>
      <c r="G112" s="1"/>
      <c r="H112" s="1"/>
      <c r="I112" s="1"/>
      <c r="J112" s="1"/>
    </row>
    <row r="113" spans="4:10" x14ac:dyDescent="0.25">
      <c r="D113" s="4"/>
      <c r="E113" s="1"/>
      <c r="F113" s="1"/>
      <c r="G113" s="1"/>
      <c r="H113" s="1"/>
      <c r="I113" s="1"/>
      <c r="J113" s="4"/>
    </row>
    <row r="114" spans="4:10" x14ac:dyDescent="0.25">
      <c r="D114" s="4"/>
      <c r="E114" s="1"/>
      <c r="F114" s="1"/>
      <c r="G114" s="1"/>
      <c r="H114" s="1"/>
      <c r="I114" s="1"/>
      <c r="J114" s="1"/>
    </row>
    <row r="115" spans="4:10" x14ac:dyDescent="0.25">
      <c r="D115" s="4"/>
      <c r="E115" s="1"/>
      <c r="F115" s="1"/>
      <c r="G115" s="1"/>
      <c r="H115" s="1"/>
      <c r="I115" s="1"/>
      <c r="J115" s="1"/>
    </row>
    <row r="116" spans="4:10" x14ac:dyDescent="0.25">
      <c r="D116" s="4"/>
      <c r="E116" s="1"/>
      <c r="F116" s="1"/>
      <c r="G116" s="1"/>
      <c r="H116" s="1"/>
      <c r="I116" s="1"/>
      <c r="J116" s="1"/>
    </row>
    <row r="117" spans="4:10" x14ac:dyDescent="0.25">
      <c r="D117" s="4"/>
      <c r="E117" s="1"/>
      <c r="F117" s="1"/>
      <c r="G117" s="1"/>
      <c r="H117" s="1"/>
      <c r="I117" s="1"/>
      <c r="J117" s="1"/>
    </row>
    <row r="118" spans="4:10" x14ac:dyDescent="0.25">
      <c r="D118" s="4"/>
      <c r="E118" s="1"/>
      <c r="F118" s="1"/>
      <c r="G118" s="1"/>
      <c r="H118" s="1"/>
      <c r="I118" s="1"/>
      <c r="J118" s="1"/>
    </row>
    <row r="119" spans="4:10" x14ac:dyDescent="0.25">
      <c r="D119" s="4"/>
      <c r="E119" s="1"/>
      <c r="F119" s="1"/>
      <c r="G119" s="1"/>
      <c r="H119" s="1"/>
      <c r="I119" s="1"/>
      <c r="J119" s="1"/>
    </row>
    <row r="120" spans="4:10" x14ac:dyDescent="0.25">
      <c r="D120" s="4"/>
      <c r="E120" s="1"/>
      <c r="F120" s="1"/>
      <c r="G120" s="1"/>
      <c r="H120" s="1"/>
      <c r="I120" s="1"/>
      <c r="J120" s="1"/>
    </row>
    <row r="121" spans="4:10" x14ac:dyDescent="0.25">
      <c r="D121" s="4"/>
      <c r="E121" s="1"/>
      <c r="F121" s="1"/>
      <c r="G121" s="1"/>
      <c r="H121" s="1"/>
      <c r="I121" s="1"/>
      <c r="J121" s="1"/>
    </row>
    <row r="122" spans="4:10" x14ac:dyDescent="0.25">
      <c r="D122" s="4"/>
      <c r="E122" s="1"/>
      <c r="F122" s="1"/>
      <c r="G122" s="1"/>
      <c r="H122" s="1"/>
      <c r="I122" s="1"/>
      <c r="J122" s="1"/>
    </row>
    <row r="123" spans="4:10" x14ac:dyDescent="0.25">
      <c r="D123" s="4"/>
      <c r="E123" s="1"/>
      <c r="F123" s="1"/>
      <c r="G123" s="1"/>
      <c r="H123" s="1"/>
      <c r="I123" s="1"/>
      <c r="J123" s="1"/>
    </row>
    <row r="124" spans="4:10" x14ac:dyDescent="0.25">
      <c r="D124" s="4"/>
      <c r="E124" s="1"/>
      <c r="F124" s="1"/>
      <c r="G124" s="1"/>
      <c r="H124" s="1"/>
      <c r="I124" s="1"/>
      <c r="J124" s="1"/>
    </row>
    <row r="125" spans="4:10" x14ac:dyDescent="0.25">
      <c r="D125" s="4"/>
      <c r="E125" s="1"/>
      <c r="F125" s="1"/>
      <c r="G125" s="1"/>
      <c r="H125" s="1"/>
      <c r="I125" s="1"/>
      <c r="J125" s="1"/>
    </row>
    <row r="126" spans="4:10" x14ac:dyDescent="0.25">
      <c r="D126" s="4"/>
    </row>
    <row r="127" spans="4:10" x14ac:dyDescent="0.25">
      <c r="D127" s="4"/>
    </row>
    <row r="128" spans="4:10" x14ac:dyDescent="0.25">
      <c r="D128" s="4"/>
    </row>
    <row r="129" spans="4:4" x14ac:dyDescent="0.25">
      <c r="D129" s="4"/>
    </row>
    <row r="130" spans="4:4" x14ac:dyDescent="0.25">
      <c r="D130" s="4"/>
    </row>
    <row r="131" spans="4:4" x14ac:dyDescent="0.25">
      <c r="D131" s="4"/>
    </row>
    <row r="132" spans="4:4" x14ac:dyDescent="0.25">
      <c r="D132" s="4"/>
    </row>
    <row r="133" spans="4:4" x14ac:dyDescent="0.25">
      <c r="D133" s="4"/>
    </row>
    <row r="134" spans="4:4" x14ac:dyDescent="0.25">
      <c r="D134" s="4"/>
    </row>
    <row r="135" spans="4:4" x14ac:dyDescent="0.25">
      <c r="D135" s="4"/>
    </row>
    <row r="136" spans="4:4" x14ac:dyDescent="0.25">
      <c r="D136" s="4"/>
    </row>
    <row r="137" spans="4:4" x14ac:dyDescent="0.25">
      <c r="D137" s="4"/>
    </row>
    <row r="138" spans="4:4" x14ac:dyDescent="0.25">
      <c r="D138" s="4"/>
    </row>
    <row r="139" spans="4:4" x14ac:dyDescent="0.25">
      <c r="D139" s="4"/>
    </row>
    <row r="140" spans="4:4" x14ac:dyDescent="0.25">
      <c r="D140" s="4"/>
    </row>
    <row r="141" spans="4:4" x14ac:dyDescent="0.25">
      <c r="D141" s="4"/>
    </row>
    <row r="142" spans="4:4" x14ac:dyDescent="0.25">
      <c r="D142" s="4"/>
    </row>
    <row r="143" spans="4:4" x14ac:dyDescent="0.25">
      <c r="D143" s="4"/>
    </row>
    <row r="144" spans="4:4" x14ac:dyDescent="0.25">
      <c r="D144" s="4"/>
    </row>
    <row r="145" spans="4:4" x14ac:dyDescent="0.25">
      <c r="D145" s="1"/>
    </row>
    <row r="146" spans="4:4" x14ac:dyDescent="0.25">
      <c r="D146" s="1"/>
    </row>
    <row r="147" spans="4:4" x14ac:dyDescent="0.25">
      <c r="D147" s="1"/>
    </row>
    <row r="148" spans="4:4" x14ac:dyDescent="0.25">
      <c r="D148" s="1"/>
    </row>
    <row r="149" spans="4:4" x14ac:dyDescent="0.25">
      <c r="D149" s="1"/>
    </row>
    <row r="150" spans="4:4" x14ac:dyDescent="0.25">
      <c r="D150" s="1"/>
    </row>
    <row r="151" spans="4:4" x14ac:dyDescent="0.25">
      <c r="D151" s="1"/>
    </row>
    <row r="152" spans="4:4" x14ac:dyDescent="0.25">
      <c r="D152" s="1"/>
    </row>
    <row r="153" spans="4:4" x14ac:dyDescent="0.25">
      <c r="D153" s="1"/>
    </row>
    <row r="154" spans="4:4" x14ac:dyDescent="0.25">
      <c r="D154" s="1"/>
    </row>
    <row r="155" spans="4:4" x14ac:dyDescent="0.25">
      <c r="D155" s="1"/>
    </row>
  </sheetData>
  <mergeCells count="2">
    <mergeCell ref="C2:D2"/>
    <mergeCell ref="C110:D110"/>
  </mergeCells>
  <pageMargins left="0.7" right="0.7" top="0.75" bottom="0.75" header="0.3" footer="0.3"/>
  <pageSetup scale="8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98"/>
  <sheetViews>
    <sheetView topLeftCell="A156" zoomScaleNormal="100" workbookViewId="0">
      <selection activeCell="E253" sqref="E253"/>
    </sheetView>
  </sheetViews>
  <sheetFormatPr baseColWidth="10" defaultRowHeight="15" x14ac:dyDescent="0.25"/>
  <cols>
    <col min="3" max="3" width="29.140625" customWidth="1"/>
    <col min="4" max="4" width="12" bestFit="1" customWidth="1"/>
    <col min="5" max="5" width="12.28515625" bestFit="1" customWidth="1"/>
    <col min="6" max="6" width="13.7109375" bestFit="1" customWidth="1"/>
    <col min="8" max="8" width="18.28515625" customWidth="1"/>
    <col min="9" max="9" width="14.28515625" bestFit="1" customWidth="1"/>
    <col min="10" max="10" width="12.42578125" bestFit="1" customWidth="1"/>
  </cols>
  <sheetData>
    <row r="1" spans="2:11" ht="16.5" x14ac:dyDescent="0.3">
      <c r="B1" s="2"/>
      <c r="C1" s="49" t="s">
        <v>13</v>
      </c>
      <c r="D1" s="49"/>
      <c r="E1" s="3"/>
      <c r="F1" s="3"/>
      <c r="G1" s="3"/>
      <c r="H1" s="4" t="s">
        <v>0</v>
      </c>
      <c r="I1" s="5">
        <f>SEPTIEMBRE!F278</f>
        <v>28413.000000000025</v>
      </c>
      <c r="J1" s="6"/>
      <c r="K1" s="3"/>
    </row>
    <row r="2" spans="2:11" ht="17.25" thickBot="1" x14ac:dyDescent="0.35">
      <c r="B2" s="8"/>
      <c r="C2" s="412" t="s">
        <v>630</v>
      </c>
      <c r="D2" s="412"/>
      <c r="E2" s="9"/>
      <c r="F2" s="10"/>
      <c r="G2" s="1"/>
      <c r="H2" s="4"/>
      <c r="I2" s="4"/>
      <c r="J2" s="4"/>
      <c r="K2" s="1"/>
    </row>
    <row r="3" spans="2:11" ht="15.75" thickBot="1" x14ac:dyDescent="0.3">
      <c r="B3" s="11"/>
      <c r="C3" s="12"/>
      <c r="D3" s="13"/>
      <c r="E3" s="14"/>
      <c r="F3" s="14"/>
      <c r="G3" s="1"/>
      <c r="H3" s="15"/>
      <c r="I3" s="16"/>
      <c r="J3" s="17"/>
      <c r="K3" s="1"/>
    </row>
    <row r="4" spans="2:11" ht="15.75" thickBot="1" x14ac:dyDescent="0.3">
      <c r="B4" s="18"/>
      <c r="C4" s="1"/>
      <c r="D4" s="13"/>
      <c r="E4" s="14"/>
      <c r="F4" s="14"/>
      <c r="G4" s="1"/>
      <c r="H4" s="4"/>
      <c r="I4" s="4"/>
      <c r="J4" s="19"/>
      <c r="K4" s="1"/>
    </row>
    <row r="5" spans="2:11" ht="16.5" thickBot="1" x14ac:dyDescent="0.35">
      <c r="B5" s="20"/>
      <c r="C5" s="21"/>
      <c r="D5" s="22"/>
      <c r="E5" s="20"/>
      <c r="F5" s="23" t="s">
        <v>5</v>
      </c>
      <c r="G5" s="24"/>
      <c r="H5" s="4"/>
      <c r="I5" s="7"/>
      <c r="J5" s="7"/>
      <c r="K5" s="7"/>
    </row>
    <row r="6" spans="2:11" ht="16.5" thickBot="1" x14ac:dyDescent="0.35">
      <c r="B6" s="25" t="s">
        <v>6</v>
      </c>
      <c r="C6" s="25" t="s">
        <v>7</v>
      </c>
      <c r="D6" s="26" t="s">
        <v>8</v>
      </c>
      <c r="E6" s="27" t="s">
        <v>9</v>
      </c>
      <c r="F6" s="28">
        <f>J8</f>
        <v>118413.00000000003</v>
      </c>
      <c r="G6" s="29"/>
      <c r="H6" s="30" t="s">
        <v>10</v>
      </c>
      <c r="I6" s="27" t="s">
        <v>8</v>
      </c>
      <c r="J6" s="31" t="s">
        <v>11</v>
      </c>
      <c r="K6" s="29"/>
    </row>
    <row r="7" spans="2:11" x14ac:dyDescent="0.25">
      <c r="B7" s="50" t="s">
        <v>397</v>
      </c>
      <c r="C7" s="43" t="s">
        <v>362</v>
      </c>
      <c r="D7" s="32">
        <v>696</v>
      </c>
      <c r="E7" s="32">
        <f>D7</f>
        <v>696</v>
      </c>
      <c r="F7" s="33">
        <f>F6-D7</f>
        <v>117717.00000000003</v>
      </c>
      <c r="G7" s="1"/>
      <c r="H7" s="34"/>
      <c r="I7" s="35">
        <v>90000</v>
      </c>
      <c r="J7" s="33">
        <f>I7</f>
        <v>90000</v>
      </c>
      <c r="K7" s="1"/>
    </row>
    <row r="8" spans="2:11" ht="15.75" thickBot="1" x14ac:dyDescent="0.3">
      <c r="B8" s="50" t="s">
        <v>398</v>
      </c>
      <c r="C8" s="44" t="s">
        <v>362</v>
      </c>
      <c r="D8" s="36">
        <v>290</v>
      </c>
      <c r="E8" s="36">
        <f>E7+D8</f>
        <v>986</v>
      </c>
      <c r="F8" s="61">
        <f t="shared" ref="F8:F72" si="0">F7-D8</f>
        <v>117427.00000000003</v>
      </c>
      <c r="G8" s="1"/>
      <c r="H8" s="55"/>
      <c r="I8" s="42">
        <f>I1</f>
        <v>28413.000000000025</v>
      </c>
      <c r="J8" s="56">
        <f>I8+I7</f>
        <v>118413.00000000003</v>
      </c>
      <c r="K8" s="1"/>
    </row>
    <row r="9" spans="2:11" x14ac:dyDescent="0.25">
      <c r="B9" s="50" t="s">
        <v>399</v>
      </c>
      <c r="C9" s="44" t="s">
        <v>362</v>
      </c>
      <c r="D9" s="36">
        <v>174</v>
      </c>
      <c r="E9" s="36">
        <f t="shared" ref="E9:E72" si="1">E8+D9</f>
        <v>1160</v>
      </c>
      <c r="F9" s="61">
        <f t="shared" si="0"/>
        <v>117253.00000000003</v>
      </c>
      <c r="G9" s="1"/>
      <c r="H9" s="37"/>
      <c r="I9" s="38"/>
      <c r="J9" s="38"/>
      <c r="K9" s="1"/>
    </row>
    <row r="10" spans="2:11" x14ac:dyDescent="0.25">
      <c r="B10" s="48" t="s">
        <v>400</v>
      </c>
      <c r="C10" s="48" t="s">
        <v>362</v>
      </c>
      <c r="D10" s="45">
        <v>290</v>
      </c>
      <c r="E10" s="36">
        <f t="shared" si="1"/>
        <v>1450</v>
      </c>
      <c r="F10" s="61">
        <f t="shared" si="0"/>
        <v>116963.00000000003</v>
      </c>
      <c r="G10" s="1"/>
      <c r="H10" s="37"/>
      <c r="I10" s="38"/>
      <c r="J10" s="38"/>
      <c r="K10" s="1"/>
    </row>
    <row r="11" spans="2:11" x14ac:dyDescent="0.25">
      <c r="B11" s="48" t="s">
        <v>401</v>
      </c>
      <c r="C11" s="48" t="s">
        <v>362</v>
      </c>
      <c r="D11" s="45">
        <v>406</v>
      </c>
      <c r="E11" s="36">
        <f t="shared" si="1"/>
        <v>1856</v>
      </c>
      <c r="F11" s="61">
        <f t="shared" si="0"/>
        <v>116557.00000000003</v>
      </c>
      <c r="G11" s="1"/>
      <c r="H11" s="37"/>
      <c r="I11" s="38"/>
      <c r="J11" s="38"/>
      <c r="K11" s="1"/>
    </row>
    <row r="12" spans="2:11" x14ac:dyDescent="0.25">
      <c r="B12" s="46" t="s">
        <v>402</v>
      </c>
      <c r="C12" s="51" t="s">
        <v>362</v>
      </c>
      <c r="D12" s="36">
        <v>406</v>
      </c>
      <c r="E12" s="36">
        <f t="shared" si="1"/>
        <v>2262</v>
      </c>
      <c r="F12" s="61">
        <f t="shared" si="0"/>
        <v>116151.00000000003</v>
      </c>
      <c r="G12" s="1"/>
      <c r="H12" s="37"/>
      <c r="I12" s="38"/>
      <c r="J12" s="38"/>
      <c r="K12" s="1"/>
    </row>
    <row r="13" spans="2:11" x14ac:dyDescent="0.25">
      <c r="B13" s="46" t="s">
        <v>403</v>
      </c>
      <c r="C13" s="47" t="s">
        <v>362</v>
      </c>
      <c r="D13" s="36">
        <v>406</v>
      </c>
      <c r="E13" s="36">
        <f t="shared" si="1"/>
        <v>2668</v>
      </c>
      <c r="F13" s="61">
        <f t="shared" si="0"/>
        <v>115745.00000000003</v>
      </c>
      <c r="G13" s="1"/>
      <c r="H13" s="37"/>
      <c r="I13" s="38"/>
      <c r="J13" s="38"/>
      <c r="K13" s="1"/>
    </row>
    <row r="14" spans="2:11" x14ac:dyDescent="0.25">
      <c r="B14" s="46" t="s">
        <v>404</v>
      </c>
      <c r="C14" s="48" t="s">
        <v>362</v>
      </c>
      <c r="D14" s="36">
        <v>406</v>
      </c>
      <c r="E14" s="36">
        <f t="shared" si="1"/>
        <v>3074</v>
      </c>
      <c r="F14" s="61">
        <f t="shared" si="0"/>
        <v>115339.00000000003</v>
      </c>
      <c r="G14" s="1"/>
      <c r="H14" s="37"/>
      <c r="I14" s="38"/>
      <c r="J14" s="38"/>
      <c r="K14" s="1"/>
    </row>
    <row r="15" spans="2:11" x14ac:dyDescent="0.25">
      <c r="B15" s="46" t="s">
        <v>405</v>
      </c>
      <c r="C15" s="48" t="s">
        <v>362</v>
      </c>
      <c r="D15" s="36">
        <v>406</v>
      </c>
      <c r="E15" s="36">
        <f t="shared" si="1"/>
        <v>3480</v>
      </c>
      <c r="F15" s="61">
        <f t="shared" si="0"/>
        <v>114933.00000000003</v>
      </c>
      <c r="G15" s="1"/>
      <c r="H15" s="37"/>
      <c r="I15" s="38"/>
      <c r="J15" s="38"/>
      <c r="K15" s="1"/>
    </row>
    <row r="16" spans="2:11" x14ac:dyDescent="0.25">
      <c r="B16" s="46" t="s">
        <v>406</v>
      </c>
      <c r="C16" s="48" t="s">
        <v>362</v>
      </c>
      <c r="D16" s="36">
        <v>406</v>
      </c>
      <c r="E16" s="36">
        <f t="shared" si="1"/>
        <v>3886</v>
      </c>
      <c r="F16" s="61">
        <f t="shared" si="0"/>
        <v>114527.00000000003</v>
      </c>
      <c r="G16" s="1"/>
      <c r="H16" s="37"/>
      <c r="I16" s="38"/>
      <c r="J16" s="38"/>
      <c r="K16" s="1"/>
    </row>
    <row r="17" spans="2:10" x14ac:dyDescent="0.25">
      <c r="B17" s="46" t="s">
        <v>407</v>
      </c>
      <c r="C17" s="48" t="s">
        <v>362</v>
      </c>
      <c r="D17" s="36">
        <v>290</v>
      </c>
      <c r="E17" s="36">
        <f t="shared" si="1"/>
        <v>4176</v>
      </c>
      <c r="F17" s="61">
        <f t="shared" si="0"/>
        <v>114237.00000000003</v>
      </c>
      <c r="G17" s="1"/>
      <c r="H17" s="37"/>
      <c r="I17" s="38"/>
      <c r="J17" s="38"/>
    </row>
    <row r="18" spans="2:10" x14ac:dyDescent="0.25">
      <c r="B18" s="46" t="s">
        <v>408</v>
      </c>
      <c r="C18" s="48" t="s">
        <v>362</v>
      </c>
      <c r="D18" s="36">
        <v>290</v>
      </c>
      <c r="E18" s="36">
        <f t="shared" si="1"/>
        <v>4466</v>
      </c>
      <c r="F18" s="61">
        <f t="shared" si="0"/>
        <v>113947.00000000003</v>
      </c>
      <c r="G18" s="1"/>
      <c r="H18" s="37"/>
      <c r="I18" s="38"/>
      <c r="J18" s="38"/>
    </row>
    <row r="19" spans="2:10" x14ac:dyDescent="0.25">
      <c r="B19" s="46" t="s">
        <v>409</v>
      </c>
      <c r="C19" s="48" t="s">
        <v>362</v>
      </c>
      <c r="D19" s="36">
        <v>216</v>
      </c>
      <c r="E19" s="36">
        <f t="shared" si="1"/>
        <v>4682</v>
      </c>
      <c r="F19" s="61">
        <f t="shared" si="0"/>
        <v>113731.00000000003</v>
      </c>
      <c r="G19" s="1"/>
      <c r="H19" s="37"/>
      <c r="I19" s="38"/>
      <c r="J19" s="38"/>
    </row>
    <row r="20" spans="2:10" x14ac:dyDescent="0.25">
      <c r="B20" s="46" t="s">
        <v>410</v>
      </c>
      <c r="C20" s="48" t="s">
        <v>362</v>
      </c>
      <c r="D20" s="36">
        <v>348</v>
      </c>
      <c r="E20" s="36">
        <f t="shared" si="1"/>
        <v>5030</v>
      </c>
      <c r="F20" s="61">
        <f t="shared" si="0"/>
        <v>113383.00000000003</v>
      </c>
      <c r="G20" s="1"/>
      <c r="H20" s="37"/>
      <c r="I20" s="38"/>
      <c r="J20" s="38"/>
    </row>
    <row r="21" spans="2:10" x14ac:dyDescent="0.25">
      <c r="B21" s="46" t="s">
        <v>411</v>
      </c>
      <c r="C21" s="48" t="s">
        <v>362</v>
      </c>
      <c r="D21" s="36">
        <v>406</v>
      </c>
      <c r="E21" s="36">
        <f t="shared" si="1"/>
        <v>5436</v>
      </c>
      <c r="F21" s="61">
        <f t="shared" si="0"/>
        <v>112977.00000000003</v>
      </c>
      <c r="G21" s="1"/>
      <c r="H21" s="37"/>
      <c r="I21" s="38"/>
      <c r="J21" s="38"/>
    </row>
    <row r="22" spans="2:10" x14ac:dyDescent="0.25">
      <c r="B22" s="46" t="s">
        <v>412</v>
      </c>
      <c r="C22" s="48" t="s">
        <v>362</v>
      </c>
      <c r="D22" s="36">
        <v>406</v>
      </c>
      <c r="E22" s="36">
        <f t="shared" si="1"/>
        <v>5842</v>
      </c>
      <c r="F22" s="61">
        <f t="shared" si="0"/>
        <v>112571.00000000003</v>
      </c>
      <c r="G22" s="1"/>
      <c r="H22" s="37"/>
      <c r="I22" s="38"/>
      <c r="J22" s="38"/>
    </row>
    <row r="23" spans="2:10" x14ac:dyDescent="0.25">
      <c r="B23" s="46" t="s">
        <v>413</v>
      </c>
      <c r="C23" s="48" t="s">
        <v>362</v>
      </c>
      <c r="D23" s="36">
        <v>406</v>
      </c>
      <c r="E23" s="36">
        <f t="shared" si="1"/>
        <v>6248</v>
      </c>
      <c r="F23" s="61">
        <f t="shared" si="0"/>
        <v>112165.00000000003</v>
      </c>
      <c r="G23" s="1"/>
      <c r="H23" s="37"/>
      <c r="I23" s="38"/>
      <c r="J23" s="38"/>
    </row>
    <row r="24" spans="2:10" x14ac:dyDescent="0.25">
      <c r="B24" s="46" t="s">
        <v>414</v>
      </c>
      <c r="C24" s="48" t="s">
        <v>362</v>
      </c>
      <c r="D24" s="36">
        <v>406</v>
      </c>
      <c r="E24" s="36">
        <f t="shared" si="1"/>
        <v>6654</v>
      </c>
      <c r="F24" s="61">
        <f t="shared" si="0"/>
        <v>111759.00000000003</v>
      </c>
      <c r="G24" s="1"/>
      <c r="H24" s="37"/>
      <c r="I24" s="38"/>
      <c r="J24" s="38"/>
    </row>
    <row r="25" spans="2:10" x14ac:dyDescent="0.25">
      <c r="B25" s="46" t="s">
        <v>415</v>
      </c>
      <c r="C25" s="48" t="s">
        <v>362</v>
      </c>
      <c r="D25" s="36">
        <v>406</v>
      </c>
      <c r="E25" s="36">
        <f t="shared" si="1"/>
        <v>7060</v>
      </c>
      <c r="F25" s="61">
        <f t="shared" si="0"/>
        <v>111353.00000000003</v>
      </c>
      <c r="G25" s="1"/>
      <c r="H25" s="37"/>
      <c r="I25" s="38"/>
      <c r="J25" s="38"/>
    </row>
    <row r="26" spans="2:10" x14ac:dyDescent="0.25">
      <c r="B26" s="46" t="s">
        <v>416</v>
      </c>
      <c r="C26" s="48" t="s">
        <v>362</v>
      </c>
      <c r="D26" s="36">
        <v>406</v>
      </c>
      <c r="E26" s="36">
        <f t="shared" si="1"/>
        <v>7466</v>
      </c>
      <c r="F26" s="61">
        <f t="shared" si="0"/>
        <v>110947.00000000003</v>
      </c>
      <c r="G26" s="1"/>
      <c r="H26" s="37"/>
      <c r="I26" s="38"/>
      <c r="J26" s="38"/>
    </row>
    <row r="27" spans="2:10" x14ac:dyDescent="0.25">
      <c r="B27" s="46" t="s">
        <v>417</v>
      </c>
      <c r="C27" s="48" t="s">
        <v>362</v>
      </c>
      <c r="D27" s="36">
        <v>406</v>
      </c>
      <c r="E27" s="36">
        <f t="shared" si="1"/>
        <v>7872</v>
      </c>
      <c r="F27" s="61">
        <f t="shared" si="0"/>
        <v>110541.00000000003</v>
      </c>
      <c r="G27" s="1"/>
      <c r="H27" s="37"/>
      <c r="I27" s="38"/>
      <c r="J27" s="38"/>
    </row>
    <row r="28" spans="2:10" x14ac:dyDescent="0.25">
      <c r="B28" s="46" t="s">
        <v>418</v>
      </c>
      <c r="C28" s="48" t="s">
        <v>362</v>
      </c>
      <c r="D28" s="36">
        <v>440</v>
      </c>
      <c r="E28" s="36">
        <f t="shared" si="1"/>
        <v>8312</v>
      </c>
      <c r="F28" s="61">
        <f t="shared" si="0"/>
        <v>110101.00000000003</v>
      </c>
      <c r="G28" s="1"/>
      <c r="H28" s="37"/>
      <c r="I28" s="38"/>
      <c r="J28" s="38"/>
    </row>
    <row r="29" spans="2:10" x14ac:dyDescent="0.25">
      <c r="B29" s="46" t="s">
        <v>419</v>
      </c>
      <c r="C29" s="51" t="s">
        <v>362</v>
      </c>
      <c r="D29" s="36">
        <v>290</v>
      </c>
      <c r="E29" s="36">
        <f t="shared" si="1"/>
        <v>8602</v>
      </c>
      <c r="F29" s="61">
        <f t="shared" si="0"/>
        <v>109811.00000000003</v>
      </c>
      <c r="G29" s="1"/>
      <c r="H29" s="37"/>
      <c r="I29" s="38"/>
      <c r="J29" s="38"/>
    </row>
    <row r="30" spans="2:10" ht="15.75" thickBot="1" x14ac:dyDescent="0.3">
      <c r="B30" s="77" t="s">
        <v>420</v>
      </c>
      <c r="C30" s="78" t="s">
        <v>362</v>
      </c>
      <c r="D30" s="42">
        <v>406</v>
      </c>
      <c r="E30" s="42">
        <f t="shared" si="1"/>
        <v>9008</v>
      </c>
      <c r="F30" s="56">
        <f t="shared" si="0"/>
        <v>109405.00000000003</v>
      </c>
      <c r="G30" s="1"/>
      <c r="H30" s="37"/>
      <c r="I30" s="38"/>
      <c r="J30" s="38"/>
    </row>
    <row r="31" spans="2:10" x14ac:dyDescent="0.25">
      <c r="B31" s="50" t="s">
        <v>421</v>
      </c>
      <c r="C31" s="43" t="s">
        <v>422</v>
      </c>
      <c r="D31" s="5">
        <v>391.5</v>
      </c>
      <c r="E31" s="5">
        <v>391.5</v>
      </c>
      <c r="F31" s="76">
        <f t="shared" si="0"/>
        <v>109013.50000000003</v>
      </c>
      <c r="G31" s="1"/>
      <c r="H31" s="37"/>
      <c r="I31" s="38"/>
      <c r="J31" s="38"/>
    </row>
    <row r="32" spans="2:10" x14ac:dyDescent="0.25">
      <c r="B32" s="50" t="s">
        <v>423</v>
      </c>
      <c r="C32" s="44" t="s">
        <v>113</v>
      </c>
      <c r="D32" s="36">
        <v>137</v>
      </c>
      <c r="E32" s="36">
        <v>137</v>
      </c>
      <c r="F32" s="61">
        <f t="shared" si="0"/>
        <v>108876.50000000003</v>
      </c>
      <c r="G32" s="1"/>
      <c r="H32" s="37"/>
      <c r="I32" s="38"/>
      <c r="J32" s="38"/>
    </row>
    <row r="33" spans="2:10" x14ac:dyDescent="0.25">
      <c r="B33" s="50" t="s">
        <v>424</v>
      </c>
      <c r="C33" s="44" t="s">
        <v>111</v>
      </c>
      <c r="D33" s="36">
        <v>144.65</v>
      </c>
      <c r="E33" s="36">
        <v>144.65</v>
      </c>
      <c r="F33" s="61">
        <f t="shared" si="0"/>
        <v>108731.85000000003</v>
      </c>
      <c r="G33" s="1"/>
      <c r="H33" s="37"/>
      <c r="I33" s="38"/>
      <c r="J33" s="38"/>
    </row>
    <row r="34" spans="2:10" x14ac:dyDescent="0.25">
      <c r="B34" s="48" t="s">
        <v>425</v>
      </c>
      <c r="C34" s="48" t="s">
        <v>426</v>
      </c>
      <c r="D34" s="45">
        <v>182.77</v>
      </c>
      <c r="E34" s="36">
        <v>182.77</v>
      </c>
      <c r="F34" s="61">
        <f t="shared" si="0"/>
        <v>108549.08000000003</v>
      </c>
      <c r="G34" s="1"/>
      <c r="H34" s="37"/>
      <c r="I34" s="38"/>
      <c r="J34" s="38"/>
    </row>
    <row r="35" spans="2:10" x14ac:dyDescent="0.25">
      <c r="B35" s="48" t="s">
        <v>427</v>
      </c>
      <c r="C35" s="48" t="s">
        <v>428</v>
      </c>
      <c r="D35" s="45">
        <v>278.39999999999998</v>
      </c>
      <c r="E35" s="36">
        <v>278.39999999999998</v>
      </c>
      <c r="F35" s="61">
        <f t="shared" si="0"/>
        <v>108270.68000000004</v>
      </c>
      <c r="G35" s="1"/>
      <c r="H35" s="37"/>
      <c r="I35" s="38"/>
      <c r="J35" s="38"/>
    </row>
    <row r="36" spans="2:10" x14ac:dyDescent="0.25">
      <c r="B36" s="46" t="s">
        <v>429</v>
      </c>
      <c r="C36" s="51" t="s">
        <v>95</v>
      </c>
      <c r="D36" s="206">
        <v>50</v>
      </c>
      <c r="E36" s="36">
        <v>50.19</v>
      </c>
      <c r="F36" s="61">
        <f t="shared" si="0"/>
        <v>108220.68000000004</v>
      </c>
      <c r="G36" s="1"/>
      <c r="H36" s="37"/>
      <c r="I36" s="38"/>
      <c r="J36" s="38"/>
    </row>
    <row r="37" spans="2:10" x14ac:dyDescent="0.25">
      <c r="B37" s="46" t="s">
        <v>430</v>
      </c>
      <c r="C37" s="47" t="s">
        <v>431</v>
      </c>
      <c r="D37" s="36">
        <v>539.6</v>
      </c>
      <c r="E37" s="36">
        <v>539.6</v>
      </c>
      <c r="F37" s="61">
        <f t="shared" si="0"/>
        <v>107681.08000000003</v>
      </c>
      <c r="G37" s="1"/>
      <c r="H37" s="37"/>
      <c r="I37" s="38"/>
      <c r="J37" s="38"/>
    </row>
    <row r="38" spans="2:10" x14ac:dyDescent="0.25">
      <c r="B38" s="46" t="s">
        <v>432</v>
      </c>
      <c r="C38" s="48" t="s">
        <v>433</v>
      </c>
      <c r="D38" s="36">
        <v>155</v>
      </c>
      <c r="E38" s="36">
        <v>155</v>
      </c>
      <c r="F38" s="61">
        <f t="shared" si="0"/>
        <v>107526.08000000003</v>
      </c>
      <c r="G38" s="1"/>
      <c r="H38" s="37"/>
      <c r="I38" s="38"/>
      <c r="J38" s="38"/>
    </row>
    <row r="39" spans="2:10" x14ac:dyDescent="0.25">
      <c r="B39" s="46" t="s">
        <v>434</v>
      </c>
      <c r="C39" s="48" t="s">
        <v>95</v>
      </c>
      <c r="D39" s="36">
        <v>100.37</v>
      </c>
      <c r="E39" s="36">
        <v>100.37</v>
      </c>
      <c r="F39" s="61">
        <f t="shared" si="0"/>
        <v>107425.71000000004</v>
      </c>
      <c r="G39" s="1"/>
      <c r="H39" s="37"/>
      <c r="I39" s="38"/>
      <c r="J39" s="38"/>
    </row>
    <row r="40" spans="2:10" ht="15.75" thickBot="1" x14ac:dyDescent="0.3">
      <c r="B40" s="77" t="s">
        <v>435</v>
      </c>
      <c r="C40" s="78" t="s">
        <v>144</v>
      </c>
      <c r="D40" s="205">
        <v>1380</v>
      </c>
      <c r="E40" s="42">
        <v>1739.99</v>
      </c>
      <c r="F40" s="56">
        <f t="shared" si="0"/>
        <v>106045.71000000004</v>
      </c>
      <c r="G40" s="1"/>
      <c r="H40" s="37"/>
      <c r="I40" s="38"/>
      <c r="J40" s="38"/>
    </row>
    <row r="41" spans="2:10" x14ac:dyDescent="0.25">
      <c r="B41" s="79" t="s">
        <v>437</v>
      </c>
      <c r="C41" s="47" t="s">
        <v>111</v>
      </c>
      <c r="D41" s="204">
        <v>23.34</v>
      </c>
      <c r="E41" s="5">
        <f t="shared" si="1"/>
        <v>1763.33</v>
      </c>
      <c r="F41" s="76">
        <f t="shared" si="0"/>
        <v>106022.37000000004</v>
      </c>
      <c r="G41" s="1"/>
      <c r="H41" s="37"/>
      <c r="I41" s="38"/>
      <c r="J41" s="38"/>
    </row>
    <row r="42" spans="2:10" x14ac:dyDescent="0.25">
      <c r="B42" s="46" t="s">
        <v>438</v>
      </c>
      <c r="C42" s="57" t="s">
        <v>111</v>
      </c>
      <c r="D42" s="54">
        <v>176.24</v>
      </c>
      <c r="E42" s="36">
        <f t="shared" si="1"/>
        <v>1939.57</v>
      </c>
      <c r="F42" s="61">
        <f t="shared" si="0"/>
        <v>105846.13000000003</v>
      </c>
      <c r="G42" s="1"/>
      <c r="H42" s="37"/>
      <c r="I42" s="38"/>
      <c r="J42" s="38"/>
    </row>
    <row r="43" spans="2:10" x14ac:dyDescent="0.25">
      <c r="B43" s="46" t="s">
        <v>439</v>
      </c>
      <c r="C43" s="58" t="s">
        <v>111</v>
      </c>
      <c r="D43" s="36">
        <v>125.65</v>
      </c>
      <c r="E43" s="36">
        <f t="shared" si="1"/>
        <v>2065.2199999999998</v>
      </c>
      <c r="F43" s="61">
        <f t="shared" si="0"/>
        <v>105720.48000000004</v>
      </c>
      <c r="G43" s="1"/>
      <c r="H43" s="37"/>
      <c r="I43" s="38"/>
      <c r="J43" s="38"/>
    </row>
    <row r="44" spans="2:10" x14ac:dyDescent="0.25">
      <c r="B44" s="46" t="s">
        <v>440</v>
      </c>
      <c r="C44" s="58" t="s">
        <v>444</v>
      </c>
      <c r="D44" s="36">
        <v>69</v>
      </c>
      <c r="E44" s="36">
        <f t="shared" si="1"/>
        <v>2134.2199999999998</v>
      </c>
      <c r="F44" s="61">
        <f t="shared" si="0"/>
        <v>105651.48000000004</v>
      </c>
      <c r="G44" s="1"/>
      <c r="H44" s="37"/>
      <c r="I44" s="38"/>
      <c r="J44" s="38"/>
    </row>
    <row r="45" spans="2:10" x14ac:dyDescent="0.25">
      <c r="B45" s="46" t="s">
        <v>441</v>
      </c>
      <c r="C45" s="58" t="s">
        <v>95</v>
      </c>
      <c r="D45" s="36">
        <v>170</v>
      </c>
      <c r="E45" s="36">
        <f t="shared" si="1"/>
        <v>2304.2199999999998</v>
      </c>
      <c r="F45" s="61">
        <f t="shared" si="0"/>
        <v>105481.48000000004</v>
      </c>
      <c r="G45" s="1"/>
      <c r="H45" s="37"/>
      <c r="I45" s="38"/>
      <c r="J45" s="38"/>
    </row>
    <row r="46" spans="2:10" x14ac:dyDescent="0.25">
      <c r="B46" s="46" t="s">
        <v>442</v>
      </c>
      <c r="C46" s="58" t="s">
        <v>445</v>
      </c>
      <c r="D46" s="36">
        <v>328</v>
      </c>
      <c r="E46" s="36">
        <f t="shared" si="1"/>
        <v>2632.22</v>
      </c>
      <c r="F46" s="61">
        <f t="shared" si="0"/>
        <v>105153.48000000004</v>
      </c>
      <c r="G46" s="1"/>
      <c r="H46" s="37"/>
      <c r="I46" s="38"/>
      <c r="J46" s="38"/>
    </row>
    <row r="47" spans="2:10" x14ac:dyDescent="0.25">
      <c r="B47" s="46" t="s">
        <v>443</v>
      </c>
      <c r="C47" s="47" t="s">
        <v>446</v>
      </c>
      <c r="D47" s="5">
        <v>220.01</v>
      </c>
      <c r="E47" s="36">
        <f t="shared" si="1"/>
        <v>2852.2299999999996</v>
      </c>
      <c r="F47" s="61">
        <f t="shared" si="0"/>
        <v>104933.47000000004</v>
      </c>
      <c r="G47" s="1"/>
      <c r="H47" s="37"/>
      <c r="I47" s="38"/>
      <c r="J47" s="38"/>
    </row>
    <row r="48" spans="2:10" x14ac:dyDescent="0.25">
      <c r="B48" s="46" t="s">
        <v>436</v>
      </c>
      <c r="C48" s="48" t="s">
        <v>447</v>
      </c>
      <c r="D48" s="36">
        <v>139.19999999999999</v>
      </c>
      <c r="E48" s="36">
        <f t="shared" si="1"/>
        <v>2991.4299999999994</v>
      </c>
      <c r="F48" s="61">
        <f t="shared" si="0"/>
        <v>104794.27000000005</v>
      </c>
      <c r="G48" s="1"/>
      <c r="H48" s="37"/>
      <c r="I48" s="38"/>
      <c r="J48" s="38"/>
    </row>
    <row r="49" spans="2:10" x14ac:dyDescent="0.25">
      <c r="B49" s="46" t="s">
        <v>448</v>
      </c>
      <c r="C49" s="48" t="s">
        <v>453</v>
      </c>
      <c r="D49" s="36">
        <v>497.9</v>
      </c>
      <c r="E49" s="36">
        <f t="shared" si="1"/>
        <v>3489.3299999999995</v>
      </c>
      <c r="F49" s="61">
        <f t="shared" si="0"/>
        <v>104296.37000000005</v>
      </c>
      <c r="G49" s="1"/>
      <c r="H49" s="37"/>
      <c r="I49" s="38"/>
      <c r="J49" s="38"/>
    </row>
    <row r="50" spans="2:10" x14ac:dyDescent="0.25">
      <c r="B50" s="46" t="s">
        <v>449</v>
      </c>
      <c r="C50" s="48" t="s">
        <v>453</v>
      </c>
      <c r="D50" s="36">
        <v>720.2</v>
      </c>
      <c r="E50" s="36">
        <f t="shared" si="1"/>
        <v>4209.53</v>
      </c>
      <c r="F50" s="61">
        <f t="shared" si="0"/>
        <v>103576.17000000006</v>
      </c>
      <c r="G50" s="1"/>
      <c r="H50" s="37"/>
      <c r="I50" s="38"/>
      <c r="J50" s="38"/>
    </row>
    <row r="51" spans="2:10" x14ac:dyDescent="0.25">
      <c r="B51" s="46" t="s">
        <v>450</v>
      </c>
      <c r="C51" s="48" t="s">
        <v>231</v>
      </c>
      <c r="D51" s="36">
        <v>749.7</v>
      </c>
      <c r="E51" s="36">
        <f t="shared" si="1"/>
        <v>4959.2299999999996</v>
      </c>
      <c r="F51" s="61">
        <f t="shared" si="0"/>
        <v>102826.47000000006</v>
      </c>
      <c r="G51" s="1"/>
      <c r="H51" s="37"/>
      <c r="I51" s="38"/>
      <c r="J51" s="38"/>
    </row>
    <row r="52" spans="2:10" x14ac:dyDescent="0.25">
      <c r="B52" s="46" t="s">
        <v>451</v>
      </c>
      <c r="C52" s="48" t="s">
        <v>454</v>
      </c>
      <c r="D52" s="36">
        <v>211.5</v>
      </c>
      <c r="E52" s="36">
        <f t="shared" si="1"/>
        <v>5170.7299999999996</v>
      </c>
      <c r="F52" s="61">
        <f t="shared" si="0"/>
        <v>102614.97000000006</v>
      </c>
      <c r="G52" s="1"/>
      <c r="H52" s="37"/>
      <c r="I52" s="38"/>
      <c r="J52" s="38"/>
    </row>
    <row r="53" spans="2:10" x14ac:dyDescent="0.25">
      <c r="B53" s="46" t="s">
        <v>452</v>
      </c>
      <c r="C53" s="48" t="s">
        <v>454</v>
      </c>
      <c r="D53" s="36">
        <v>300</v>
      </c>
      <c r="E53" s="36">
        <f t="shared" si="1"/>
        <v>5470.73</v>
      </c>
      <c r="F53" s="61">
        <f t="shared" si="0"/>
        <v>102314.97000000006</v>
      </c>
      <c r="G53" s="1"/>
      <c r="H53" s="37"/>
      <c r="I53" s="38"/>
      <c r="J53" s="38"/>
    </row>
    <row r="54" spans="2:10" x14ac:dyDescent="0.25">
      <c r="B54" s="46" t="s">
        <v>455</v>
      </c>
      <c r="C54" s="48" t="s">
        <v>389</v>
      </c>
      <c r="D54" s="36">
        <v>500</v>
      </c>
      <c r="E54" s="36">
        <f t="shared" si="1"/>
        <v>5970.73</v>
      </c>
      <c r="F54" s="61">
        <f t="shared" si="0"/>
        <v>101814.97000000006</v>
      </c>
      <c r="G54" s="1"/>
      <c r="H54" s="37"/>
      <c r="I54" s="38"/>
      <c r="J54" s="38"/>
    </row>
    <row r="55" spans="2:10" x14ac:dyDescent="0.25">
      <c r="B55" s="46" t="s">
        <v>456</v>
      </c>
      <c r="C55" s="48" t="s">
        <v>460</v>
      </c>
      <c r="D55" s="36">
        <v>198.92</v>
      </c>
      <c r="E55" s="36">
        <f t="shared" si="1"/>
        <v>6169.65</v>
      </c>
      <c r="F55" s="61">
        <f t="shared" si="0"/>
        <v>101616.05000000006</v>
      </c>
      <c r="G55" s="1"/>
      <c r="H55" s="37"/>
      <c r="I55" s="38"/>
      <c r="J55" s="38"/>
    </row>
    <row r="56" spans="2:10" x14ac:dyDescent="0.25">
      <c r="B56" s="46" t="s">
        <v>457</v>
      </c>
      <c r="C56" s="48" t="s">
        <v>151</v>
      </c>
      <c r="D56" s="36">
        <v>71</v>
      </c>
      <c r="E56" s="36">
        <f t="shared" si="1"/>
        <v>6240.65</v>
      </c>
      <c r="F56" s="61">
        <f t="shared" si="0"/>
        <v>101545.05000000006</v>
      </c>
      <c r="G56" s="1"/>
      <c r="H56" s="37"/>
      <c r="I56" s="38"/>
      <c r="J56" s="38"/>
    </row>
    <row r="57" spans="2:10" x14ac:dyDescent="0.25">
      <c r="B57" s="46" t="s">
        <v>458</v>
      </c>
      <c r="C57" s="48" t="s">
        <v>95</v>
      </c>
      <c r="D57" s="36">
        <v>200</v>
      </c>
      <c r="E57" s="36">
        <f t="shared" si="1"/>
        <v>6440.65</v>
      </c>
      <c r="F57" s="61">
        <f t="shared" si="0"/>
        <v>101345.05000000006</v>
      </c>
      <c r="G57" s="1"/>
      <c r="H57" s="37"/>
      <c r="I57" s="38"/>
      <c r="J57" s="38"/>
    </row>
    <row r="58" spans="2:10" ht="15.75" thickBot="1" x14ac:dyDescent="0.3">
      <c r="B58" s="199" t="s">
        <v>459</v>
      </c>
      <c r="C58" s="200" t="s">
        <v>461</v>
      </c>
      <c r="D58" s="201">
        <v>1659</v>
      </c>
      <c r="E58" s="201">
        <f t="shared" si="1"/>
        <v>8099.65</v>
      </c>
      <c r="F58" s="202">
        <f t="shared" si="0"/>
        <v>99686.050000000061</v>
      </c>
      <c r="G58" s="1" t="s">
        <v>654</v>
      </c>
      <c r="H58" s="37"/>
      <c r="I58" s="38"/>
      <c r="J58" s="38"/>
    </row>
    <row r="59" spans="2:10" x14ac:dyDescent="0.25">
      <c r="B59" s="79" t="s">
        <v>462</v>
      </c>
      <c r="C59" s="47" t="s">
        <v>323</v>
      </c>
      <c r="D59" s="5">
        <v>1381</v>
      </c>
      <c r="E59" s="5">
        <f t="shared" si="1"/>
        <v>9480.65</v>
      </c>
      <c r="F59" s="76">
        <f t="shared" si="0"/>
        <v>98305.050000000061</v>
      </c>
      <c r="G59" s="1"/>
      <c r="H59" s="37"/>
      <c r="I59" s="38"/>
      <c r="J59" s="38"/>
    </row>
    <row r="60" spans="2:10" x14ac:dyDescent="0.25">
      <c r="B60" s="79" t="s">
        <v>463</v>
      </c>
      <c r="C60" s="47" t="s">
        <v>323</v>
      </c>
      <c r="D60" s="36">
        <v>261</v>
      </c>
      <c r="E60" s="36">
        <f t="shared" si="1"/>
        <v>9741.65</v>
      </c>
      <c r="F60" s="61">
        <f t="shared" si="0"/>
        <v>98044.050000000061</v>
      </c>
      <c r="G60" s="1"/>
      <c r="H60" s="37"/>
      <c r="I60" s="38"/>
      <c r="J60" s="38"/>
    </row>
    <row r="61" spans="2:10" x14ac:dyDescent="0.25">
      <c r="B61" s="79" t="s">
        <v>464</v>
      </c>
      <c r="C61" s="47" t="s">
        <v>323</v>
      </c>
      <c r="D61" s="36">
        <v>3301.38</v>
      </c>
      <c r="E61" s="36">
        <f t="shared" si="1"/>
        <v>13043.029999999999</v>
      </c>
      <c r="F61" s="61">
        <f t="shared" si="0"/>
        <v>94742.670000000056</v>
      </c>
      <c r="G61" s="1"/>
      <c r="H61" s="37"/>
      <c r="I61" s="38"/>
      <c r="J61" s="38"/>
    </row>
    <row r="62" spans="2:10" x14ac:dyDescent="0.25">
      <c r="B62" s="79" t="s">
        <v>465</v>
      </c>
      <c r="C62" s="47" t="s">
        <v>323</v>
      </c>
      <c r="D62" s="36">
        <v>100</v>
      </c>
      <c r="E62" s="36">
        <f t="shared" si="1"/>
        <v>13143.029999999999</v>
      </c>
      <c r="F62" s="61">
        <f t="shared" si="0"/>
        <v>94642.670000000056</v>
      </c>
      <c r="G62" s="1"/>
      <c r="H62" s="37"/>
      <c r="I62" s="38"/>
      <c r="J62" s="38"/>
    </row>
    <row r="63" spans="2:10" x14ac:dyDescent="0.25">
      <c r="B63" s="79" t="s">
        <v>466</v>
      </c>
      <c r="C63" s="47" t="s">
        <v>323</v>
      </c>
      <c r="D63" s="36">
        <v>1187</v>
      </c>
      <c r="E63" s="36">
        <f t="shared" si="1"/>
        <v>14330.029999999999</v>
      </c>
      <c r="F63" s="61">
        <f t="shared" si="0"/>
        <v>93455.670000000056</v>
      </c>
      <c r="G63" s="1"/>
      <c r="H63" s="37"/>
      <c r="I63" s="38"/>
      <c r="J63" s="38"/>
    </row>
    <row r="64" spans="2:10" x14ac:dyDescent="0.25">
      <c r="B64" s="79" t="s">
        <v>467</v>
      </c>
      <c r="C64" s="47" t="s">
        <v>323</v>
      </c>
      <c r="D64" s="36">
        <v>125</v>
      </c>
      <c r="E64" s="36">
        <f t="shared" si="1"/>
        <v>14455.029999999999</v>
      </c>
      <c r="F64" s="61">
        <f t="shared" si="0"/>
        <v>93330.670000000056</v>
      </c>
      <c r="G64" s="1"/>
      <c r="H64" s="37"/>
      <c r="I64" s="38"/>
      <c r="J64" s="38"/>
    </row>
    <row r="65" spans="2:10" x14ac:dyDescent="0.25">
      <c r="B65" s="79" t="s">
        <v>468</v>
      </c>
      <c r="C65" s="47" t="s">
        <v>323</v>
      </c>
      <c r="D65" s="36">
        <v>299</v>
      </c>
      <c r="E65" s="36">
        <f t="shared" si="1"/>
        <v>14754.029999999999</v>
      </c>
      <c r="F65" s="61">
        <f t="shared" si="0"/>
        <v>93031.670000000056</v>
      </c>
      <c r="G65" s="1"/>
      <c r="H65" s="37"/>
      <c r="I65" s="38"/>
      <c r="J65" s="38"/>
    </row>
    <row r="66" spans="2:10" x14ac:dyDescent="0.25">
      <c r="B66" s="79" t="s">
        <v>469</v>
      </c>
      <c r="C66" s="47" t="s">
        <v>323</v>
      </c>
      <c r="D66" s="36">
        <v>55</v>
      </c>
      <c r="E66" s="36">
        <f t="shared" si="1"/>
        <v>14809.029999999999</v>
      </c>
      <c r="F66" s="61">
        <f t="shared" si="0"/>
        <v>92976.670000000056</v>
      </c>
      <c r="G66" s="1"/>
      <c r="H66" s="37"/>
      <c r="I66" s="38"/>
      <c r="J66" s="38"/>
    </row>
    <row r="67" spans="2:10" x14ac:dyDescent="0.25">
      <c r="B67" s="79" t="s">
        <v>470</v>
      </c>
      <c r="C67" s="47" t="s">
        <v>323</v>
      </c>
      <c r="D67" s="36">
        <v>967</v>
      </c>
      <c r="E67" s="36">
        <f t="shared" si="1"/>
        <v>15776.029999999999</v>
      </c>
      <c r="F67" s="61">
        <f t="shared" si="0"/>
        <v>92009.670000000056</v>
      </c>
      <c r="G67" s="1"/>
      <c r="H67" s="37"/>
      <c r="I67" s="38"/>
      <c r="J67" s="38"/>
    </row>
    <row r="68" spans="2:10" x14ac:dyDescent="0.25">
      <c r="B68" s="79" t="s">
        <v>471</v>
      </c>
      <c r="C68" s="47" t="s">
        <v>323</v>
      </c>
      <c r="D68" s="36">
        <v>115</v>
      </c>
      <c r="E68" s="36">
        <f t="shared" si="1"/>
        <v>15891.029999999999</v>
      </c>
      <c r="F68" s="61">
        <f t="shared" si="0"/>
        <v>91894.670000000056</v>
      </c>
      <c r="G68" s="1"/>
      <c r="H68" s="37"/>
      <c r="I68" s="38"/>
      <c r="J68" s="38"/>
    </row>
    <row r="69" spans="2:10" x14ac:dyDescent="0.25">
      <c r="B69" s="79" t="s">
        <v>472</v>
      </c>
      <c r="C69" s="47" t="s">
        <v>323</v>
      </c>
      <c r="D69" s="36">
        <v>984.04</v>
      </c>
      <c r="E69" s="36">
        <f t="shared" si="1"/>
        <v>16875.07</v>
      </c>
      <c r="F69" s="61">
        <f t="shared" si="0"/>
        <v>90910.630000000063</v>
      </c>
      <c r="G69" s="1"/>
      <c r="H69" s="37"/>
      <c r="I69" s="38"/>
      <c r="J69" s="38"/>
    </row>
    <row r="70" spans="2:10" x14ac:dyDescent="0.25">
      <c r="B70" s="79" t="s">
        <v>473</v>
      </c>
      <c r="C70" s="47" t="s">
        <v>323</v>
      </c>
      <c r="D70" s="36">
        <v>664.01</v>
      </c>
      <c r="E70" s="36">
        <f t="shared" si="1"/>
        <v>17539.079999999998</v>
      </c>
      <c r="F70" s="61">
        <f t="shared" si="0"/>
        <v>90246.620000000068</v>
      </c>
      <c r="G70" s="1"/>
      <c r="H70" s="37"/>
      <c r="I70" s="38"/>
      <c r="J70" s="38"/>
    </row>
    <row r="71" spans="2:10" x14ac:dyDescent="0.25">
      <c r="B71" s="79" t="s">
        <v>474</v>
      </c>
      <c r="C71" s="47" t="s">
        <v>323</v>
      </c>
      <c r="D71" s="36">
        <v>110</v>
      </c>
      <c r="E71" s="36">
        <f t="shared" si="1"/>
        <v>17649.079999999998</v>
      </c>
      <c r="F71" s="61">
        <f t="shared" si="0"/>
        <v>90136.620000000068</v>
      </c>
      <c r="G71" s="1"/>
      <c r="H71" s="37"/>
      <c r="I71" s="38"/>
      <c r="J71" s="38"/>
    </row>
    <row r="72" spans="2:10" x14ac:dyDescent="0.25">
      <c r="B72" s="79" t="s">
        <v>475</v>
      </c>
      <c r="C72" s="47" t="s">
        <v>323</v>
      </c>
      <c r="D72" s="36">
        <v>829.01</v>
      </c>
      <c r="E72" s="36">
        <f t="shared" si="1"/>
        <v>18478.089999999997</v>
      </c>
      <c r="F72" s="61">
        <f t="shared" si="0"/>
        <v>89307.610000000073</v>
      </c>
      <c r="G72" s="1"/>
      <c r="H72" s="37"/>
      <c r="I72" s="38"/>
      <c r="J72" s="38"/>
    </row>
    <row r="73" spans="2:10" x14ac:dyDescent="0.25">
      <c r="B73" s="79" t="s">
        <v>476</v>
      </c>
      <c r="C73" s="47" t="s">
        <v>323</v>
      </c>
      <c r="D73" s="206">
        <v>2022.91</v>
      </c>
      <c r="E73" s="36">
        <f t="shared" ref="E73:E136" si="2">E72+D73</f>
        <v>20500.999999999996</v>
      </c>
      <c r="F73" s="61">
        <f t="shared" ref="F73:F89" si="3">F72-D73</f>
        <v>87284.70000000007</v>
      </c>
      <c r="G73" s="1"/>
      <c r="H73" s="37"/>
      <c r="I73" s="38"/>
      <c r="J73" s="38"/>
    </row>
    <row r="74" spans="2:10" x14ac:dyDescent="0.25">
      <c r="B74" s="79" t="s">
        <v>477</v>
      </c>
      <c r="C74" s="47" t="s">
        <v>323</v>
      </c>
      <c r="D74" s="206">
        <v>219</v>
      </c>
      <c r="E74" s="36">
        <f t="shared" si="2"/>
        <v>20719.999999999996</v>
      </c>
      <c r="F74" s="61">
        <f t="shared" si="3"/>
        <v>87065.70000000007</v>
      </c>
      <c r="G74" s="1"/>
      <c r="H74" s="37"/>
      <c r="I74" s="38"/>
      <c r="J74" s="38"/>
    </row>
    <row r="75" spans="2:10" x14ac:dyDescent="0.25">
      <c r="B75" s="79" t="s">
        <v>487</v>
      </c>
      <c r="C75" s="47" t="s">
        <v>111</v>
      </c>
      <c r="D75" s="36">
        <v>1389.36</v>
      </c>
      <c r="E75" s="36">
        <f t="shared" si="2"/>
        <v>22109.359999999997</v>
      </c>
      <c r="F75" s="61">
        <f t="shared" si="3"/>
        <v>85676.340000000069</v>
      </c>
      <c r="G75" s="1"/>
      <c r="H75" s="37"/>
      <c r="I75" s="38"/>
      <c r="J75" s="38"/>
    </row>
    <row r="76" spans="2:10" x14ac:dyDescent="0.25">
      <c r="B76" s="79" t="s">
        <v>478</v>
      </c>
      <c r="C76" s="48" t="s">
        <v>334</v>
      </c>
      <c r="D76" s="36">
        <v>1194</v>
      </c>
      <c r="E76" s="36">
        <f t="shared" si="2"/>
        <v>23303.359999999997</v>
      </c>
      <c r="F76" s="61">
        <f t="shared" si="3"/>
        <v>84482.340000000069</v>
      </c>
      <c r="G76" s="1"/>
      <c r="H76" s="37"/>
      <c r="I76" s="38"/>
      <c r="J76" s="38"/>
    </row>
    <row r="77" spans="2:10" x14ac:dyDescent="0.25">
      <c r="B77" s="79" t="s">
        <v>479</v>
      </c>
      <c r="C77" s="48" t="s">
        <v>488</v>
      </c>
      <c r="D77" s="36">
        <v>1662.83</v>
      </c>
      <c r="E77" s="36">
        <f t="shared" si="2"/>
        <v>24966.189999999995</v>
      </c>
      <c r="F77" s="61">
        <f t="shared" si="3"/>
        <v>82819.510000000068</v>
      </c>
      <c r="G77" s="1"/>
      <c r="H77" s="37"/>
      <c r="I77" s="38"/>
      <c r="J77" s="38"/>
    </row>
    <row r="78" spans="2:10" x14ac:dyDescent="0.25">
      <c r="B78" s="79" t="s">
        <v>480</v>
      </c>
      <c r="C78" s="48" t="s">
        <v>488</v>
      </c>
      <c r="D78" s="36">
        <v>3863.99</v>
      </c>
      <c r="E78" s="36">
        <f t="shared" si="2"/>
        <v>28830.179999999993</v>
      </c>
      <c r="F78" s="61">
        <f t="shared" si="3"/>
        <v>78955.520000000062</v>
      </c>
      <c r="G78" s="1"/>
      <c r="H78" s="37"/>
      <c r="I78" s="38"/>
      <c r="J78" s="38"/>
    </row>
    <row r="79" spans="2:10" x14ac:dyDescent="0.25">
      <c r="B79" s="79" t="s">
        <v>481</v>
      </c>
      <c r="C79" s="48" t="s">
        <v>19</v>
      </c>
      <c r="D79" s="36">
        <v>180</v>
      </c>
      <c r="E79" s="36">
        <f t="shared" si="2"/>
        <v>29010.179999999993</v>
      </c>
      <c r="F79" s="61">
        <f t="shared" si="3"/>
        <v>78775.520000000062</v>
      </c>
      <c r="G79" s="1"/>
      <c r="H79" s="37"/>
      <c r="I79" s="38"/>
      <c r="J79" s="38"/>
    </row>
    <row r="80" spans="2:10" x14ac:dyDescent="0.25">
      <c r="B80" s="79" t="s">
        <v>482</v>
      </c>
      <c r="C80" s="48" t="s">
        <v>489</v>
      </c>
      <c r="D80" s="36">
        <v>608.27</v>
      </c>
      <c r="E80" s="36">
        <f t="shared" si="2"/>
        <v>29618.449999999993</v>
      </c>
      <c r="F80" s="61">
        <f t="shared" si="3"/>
        <v>78167.250000000058</v>
      </c>
      <c r="G80" s="1"/>
      <c r="H80" s="37"/>
      <c r="I80" s="38"/>
      <c r="J80" s="38"/>
    </row>
    <row r="81" spans="2:10" x14ac:dyDescent="0.25">
      <c r="B81" s="79" t="s">
        <v>490</v>
      </c>
      <c r="C81" s="48" t="s">
        <v>499</v>
      </c>
      <c r="D81" s="36">
        <v>42</v>
      </c>
      <c r="E81" s="36">
        <f t="shared" si="2"/>
        <v>29660.449999999993</v>
      </c>
      <c r="F81" s="61">
        <f t="shared" si="3"/>
        <v>78125.250000000058</v>
      </c>
      <c r="G81" s="1"/>
      <c r="H81" s="37"/>
      <c r="I81" s="38"/>
      <c r="J81" s="38"/>
    </row>
    <row r="82" spans="2:10" x14ac:dyDescent="0.25">
      <c r="B82" s="79" t="s">
        <v>491</v>
      </c>
      <c r="C82" s="46" t="s">
        <v>111</v>
      </c>
      <c r="D82" s="36">
        <v>528.99</v>
      </c>
      <c r="E82" s="36">
        <f t="shared" si="2"/>
        <v>30189.439999999995</v>
      </c>
      <c r="F82" s="61">
        <f t="shared" si="3"/>
        <v>77596.260000000053</v>
      </c>
      <c r="G82" s="1"/>
      <c r="H82" s="37"/>
      <c r="I82" s="38"/>
      <c r="J82" s="38"/>
    </row>
    <row r="83" spans="2:10" x14ac:dyDescent="0.25">
      <c r="B83" s="203" t="s">
        <v>492</v>
      </c>
      <c r="C83" s="62" t="s">
        <v>111</v>
      </c>
      <c r="D83" s="64">
        <v>0</v>
      </c>
      <c r="E83" s="64">
        <f t="shared" si="2"/>
        <v>30189.439999999995</v>
      </c>
      <c r="F83" s="65">
        <f t="shared" si="3"/>
        <v>77596.260000000053</v>
      </c>
      <c r="G83" s="1" t="s">
        <v>653</v>
      </c>
      <c r="H83" s="37" t="s">
        <v>424</v>
      </c>
      <c r="I83" s="38"/>
      <c r="J83" s="38"/>
    </row>
    <row r="84" spans="2:10" x14ac:dyDescent="0.25">
      <c r="B84" s="79" t="s">
        <v>493</v>
      </c>
      <c r="C84" s="46" t="s">
        <v>111</v>
      </c>
      <c r="D84" s="36">
        <v>88.77</v>
      </c>
      <c r="E84" s="36">
        <f t="shared" si="2"/>
        <v>30278.209999999995</v>
      </c>
      <c r="F84" s="61">
        <f t="shared" si="3"/>
        <v>77507.490000000049</v>
      </c>
      <c r="G84" s="1"/>
      <c r="H84" s="37"/>
      <c r="I84" s="38"/>
      <c r="J84" s="38"/>
    </row>
    <row r="85" spans="2:10" x14ac:dyDescent="0.25">
      <c r="B85" s="79" t="s">
        <v>494</v>
      </c>
      <c r="C85" s="48" t="s">
        <v>111</v>
      </c>
      <c r="D85" s="36">
        <v>65.900000000000006</v>
      </c>
      <c r="E85" s="36">
        <f t="shared" si="2"/>
        <v>30344.109999999997</v>
      </c>
      <c r="F85" s="61">
        <f t="shared" si="3"/>
        <v>77441.590000000055</v>
      </c>
      <c r="G85" s="1"/>
      <c r="H85" s="37"/>
      <c r="I85" s="38"/>
      <c r="J85" s="38"/>
    </row>
    <row r="86" spans="2:10" x14ac:dyDescent="0.25">
      <c r="B86" s="79" t="s">
        <v>495</v>
      </c>
      <c r="C86" s="48" t="s">
        <v>500</v>
      </c>
      <c r="D86" s="36">
        <v>696</v>
      </c>
      <c r="E86" s="36">
        <f t="shared" si="2"/>
        <v>31040.109999999997</v>
      </c>
      <c r="F86" s="61">
        <f t="shared" si="3"/>
        <v>76745.590000000055</v>
      </c>
      <c r="G86" s="1"/>
      <c r="H86" s="37"/>
      <c r="I86" s="38"/>
      <c r="J86" s="38"/>
    </row>
    <row r="87" spans="2:10" x14ac:dyDescent="0.25">
      <c r="B87" s="79" t="s">
        <v>496</v>
      </c>
      <c r="C87" s="48" t="s">
        <v>501</v>
      </c>
      <c r="D87" s="36">
        <v>448</v>
      </c>
      <c r="E87" s="36">
        <f t="shared" si="2"/>
        <v>31488.109999999997</v>
      </c>
      <c r="F87" s="61">
        <f t="shared" si="3"/>
        <v>76297.590000000055</v>
      </c>
      <c r="G87" s="1"/>
      <c r="H87" s="37"/>
      <c r="I87" s="38"/>
      <c r="J87" s="38"/>
    </row>
    <row r="88" spans="2:10" x14ac:dyDescent="0.25">
      <c r="B88" s="79" t="s">
        <v>497</v>
      </c>
      <c r="C88" s="48" t="s">
        <v>502</v>
      </c>
      <c r="D88" s="36">
        <v>180</v>
      </c>
      <c r="E88" s="36">
        <f t="shared" si="2"/>
        <v>31668.109999999997</v>
      </c>
      <c r="F88" s="61">
        <f t="shared" si="3"/>
        <v>76117.590000000055</v>
      </c>
      <c r="G88" s="1"/>
      <c r="H88" s="37"/>
      <c r="I88" s="38"/>
      <c r="J88" s="38"/>
    </row>
    <row r="89" spans="2:10" x14ac:dyDescent="0.25">
      <c r="B89" s="203" t="s">
        <v>498</v>
      </c>
      <c r="C89" s="63" t="s">
        <v>502</v>
      </c>
      <c r="D89" s="64">
        <v>0</v>
      </c>
      <c r="E89" s="64">
        <f t="shared" si="2"/>
        <v>31668.109999999997</v>
      </c>
      <c r="F89" s="65">
        <f t="shared" si="3"/>
        <v>76117.590000000055</v>
      </c>
      <c r="G89" s="1" t="s">
        <v>653</v>
      </c>
      <c r="H89" s="37" t="s">
        <v>214</v>
      </c>
      <c r="I89" s="38"/>
      <c r="J89" s="38"/>
    </row>
    <row r="90" spans="2:10" x14ac:dyDescent="0.25">
      <c r="B90" s="46" t="s">
        <v>503</v>
      </c>
      <c r="C90" s="48" t="s">
        <v>231</v>
      </c>
      <c r="D90" s="36">
        <v>210.66</v>
      </c>
      <c r="E90" s="36">
        <f t="shared" si="2"/>
        <v>31878.769999999997</v>
      </c>
      <c r="F90" s="61">
        <f t="shared" ref="F90:F156" si="4">F89-D90</f>
        <v>75906.930000000051</v>
      </c>
      <c r="G90" s="1"/>
      <c r="H90" s="37"/>
      <c r="I90" s="38"/>
      <c r="J90" s="38"/>
    </row>
    <row r="91" spans="2:10" x14ac:dyDescent="0.25">
      <c r="B91" s="46" t="s">
        <v>483</v>
      </c>
      <c r="C91" s="48" t="s">
        <v>345</v>
      </c>
      <c r="D91" s="36">
        <v>182.77</v>
      </c>
      <c r="E91" s="36">
        <f t="shared" si="2"/>
        <v>32061.539999999997</v>
      </c>
      <c r="F91" s="61">
        <f t="shared" si="4"/>
        <v>75724.160000000047</v>
      </c>
      <c r="G91" s="1"/>
      <c r="H91" s="37"/>
      <c r="I91" s="38"/>
      <c r="J91" s="38"/>
    </row>
    <row r="92" spans="2:10" x14ac:dyDescent="0.25">
      <c r="B92" s="46" t="s">
        <v>484</v>
      </c>
      <c r="C92" s="48" t="s">
        <v>504</v>
      </c>
      <c r="D92" s="36">
        <v>83</v>
      </c>
      <c r="E92" s="36">
        <f t="shared" si="2"/>
        <v>32144.539999999997</v>
      </c>
      <c r="F92" s="61">
        <f t="shared" si="4"/>
        <v>75641.160000000047</v>
      </c>
      <c r="G92" s="1"/>
      <c r="H92" s="37"/>
      <c r="I92" s="38"/>
      <c r="J92" s="38"/>
    </row>
    <row r="93" spans="2:10" x14ac:dyDescent="0.25">
      <c r="B93" s="46" t="s">
        <v>485</v>
      </c>
      <c r="C93" s="48" t="s">
        <v>151</v>
      </c>
      <c r="D93" s="36">
        <v>62</v>
      </c>
      <c r="E93" s="36">
        <f t="shared" si="2"/>
        <v>32206.539999999997</v>
      </c>
      <c r="F93" s="61">
        <f t="shared" si="4"/>
        <v>75579.160000000047</v>
      </c>
      <c r="G93" s="1"/>
      <c r="H93" s="37"/>
      <c r="I93" s="38"/>
      <c r="J93" s="38"/>
    </row>
    <row r="94" spans="2:10" x14ac:dyDescent="0.25">
      <c r="B94" s="46" t="s">
        <v>486</v>
      </c>
      <c r="C94" s="48" t="s">
        <v>151</v>
      </c>
      <c r="D94" s="36">
        <v>71</v>
      </c>
      <c r="E94" s="36">
        <f t="shared" si="2"/>
        <v>32277.539999999997</v>
      </c>
      <c r="F94" s="61">
        <f t="shared" si="4"/>
        <v>75508.160000000047</v>
      </c>
      <c r="G94" s="1"/>
      <c r="H94" s="37"/>
      <c r="I94" s="38"/>
      <c r="J94" s="38"/>
    </row>
    <row r="95" spans="2:10" x14ac:dyDescent="0.25">
      <c r="B95" s="46" t="s">
        <v>506</v>
      </c>
      <c r="C95" s="48" t="s">
        <v>362</v>
      </c>
      <c r="D95" s="36">
        <v>240</v>
      </c>
      <c r="E95" s="36">
        <f t="shared" si="2"/>
        <v>32517.539999999997</v>
      </c>
      <c r="F95" s="61">
        <f t="shared" si="4"/>
        <v>75268.160000000047</v>
      </c>
      <c r="G95" s="1"/>
      <c r="H95" s="37"/>
      <c r="I95" s="38"/>
      <c r="J95" s="38"/>
    </row>
    <row r="96" spans="2:10" ht="15.75" thickBot="1" x14ac:dyDescent="0.3">
      <c r="B96" s="77" t="s">
        <v>505</v>
      </c>
      <c r="C96" s="78" t="s">
        <v>362</v>
      </c>
      <c r="D96" s="42">
        <v>290</v>
      </c>
      <c r="E96" s="42">
        <f t="shared" si="2"/>
        <v>32807.539999999994</v>
      </c>
      <c r="F96" s="56">
        <f t="shared" si="4"/>
        <v>74978.160000000047</v>
      </c>
      <c r="G96" s="1"/>
      <c r="H96" s="37"/>
      <c r="I96" s="38"/>
      <c r="J96" s="38"/>
    </row>
    <row r="97" spans="2:10" x14ac:dyDescent="0.25">
      <c r="B97" s="81" t="s">
        <v>509</v>
      </c>
      <c r="C97" s="82" t="s">
        <v>488</v>
      </c>
      <c r="D97" s="32">
        <v>1262.5</v>
      </c>
      <c r="E97" s="32">
        <f t="shared" si="2"/>
        <v>34070.039999999994</v>
      </c>
      <c r="F97" s="33">
        <f t="shared" si="4"/>
        <v>73715.660000000047</v>
      </c>
      <c r="G97" s="1"/>
      <c r="H97" s="37"/>
      <c r="I97" s="38"/>
      <c r="J97" s="38"/>
    </row>
    <row r="98" spans="2:10" x14ac:dyDescent="0.25">
      <c r="B98" s="52" t="s">
        <v>510</v>
      </c>
      <c r="C98" s="53" t="s">
        <v>453</v>
      </c>
      <c r="D98" s="36">
        <v>193.44</v>
      </c>
      <c r="E98" s="36">
        <f t="shared" si="2"/>
        <v>34263.479999999996</v>
      </c>
      <c r="F98" s="61">
        <f t="shared" si="4"/>
        <v>73522.220000000045</v>
      </c>
      <c r="G98" s="1"/>
      <c r="H98" s="37"/>
      <c r="I98" s="38"/>
      <c r="J98" s="38"/>
    </row>
    <row r="99" spans="2:10" x14ac:dyDescent="0.25">
      <c r="B99" s="46" t="s">
        <v>511</v>
      </c>
      <c r="C99" s="53" t="s">
        <v>519</v>
      </c>
      <c r="D99" s="36">
        <v>274.19</v>
      </c>
      <c r="E99" s="36">
        <f t="shared" si="2"/>
        <v>34537.67</v>
      </c>
      <c r="F99" s="61">
        <f t="shared" si="4"/>
        <v>73248.030000000042</v>
      </c>
      <c r="G99" s="1"/>
      <c r="H99" s="37"/>
      <c r="I99" s="38"/>
      <c r="J99" s="38"/>
    </row>
    <row r="100" spans="2:10" x14ac:dyDescent="0.25">
      <c r="B100" s="52" t="s">
        <v>512</v>
      </c>
      <c r="C100" s="53" t="s">
        <v>520</v>
      </c>
      <c r="D100" s="36">
        <v>721.39</v>
      </c>
      <c r="E100" s="36">
        <f t="shared" si="2"/>
        <v>35259.06</v>
      </c>
      <c r="F100" s="61">
        <f t="shared" si="4"/>
        <v>72526.640000000043</v>
      </c>
      <c r="G100" s="1"/>
      <c r="H100" s="37"/>
      <c r="I100" s="38"/>
      <c r="J100" s="38"/>
    </row>
    <row r="101" spans="2:10" x14ac:dyDescent="0.25">
      <c r="B101" s="46" t="s">
        <v>513</v>
      </c>
      <c r="C101" s="53" t="s">
        <v>521</v>
      </c>
      <c r="D101" s="36">
        <v>75.010000000000005</v>
      </c>
      <c r="E101" s="36">
        <f t="shared" si="2"/>
        <v>35334.07</v>
      </c>
      <c r="F101" s="61">
        <f t="shared" si="4"/>
        <v>72451.630000000048</v>
      </c>
      <c r="G101" s="1"/>
      <c r="H101" s="37"/>
      <c r="I101" s="38"/>
      <c r="J101" s="38"/>
    </row>
    <row r="102" spans="2:10" x14ac:dyDescent="0.25">
      <c r="B102" s="52" t="s">
        <v>514</v>
      </c>
      <c r="C102" s="53" t="s">
        <v>522</v>
      </c>
      <c r="D102" s="36">
        <v>158</v>
      </c>
      <c r="E102" s="36">
        <f t="shared" si="2"/>
        <v>35492.07</v>
      </c>
      <c r="F102" s="61">
        <f t="shared" si="4"/>
        <v>72293.630000000048</v>
      </c>
      <c r="G102" s="1"/>
      <c r="H102" s="37"/>
      <c r="I102" s="38"/>
      <c r="J102" s="38"/>
    </row>
    <row r="103" spans="2:10" x14ac:dyDescent="0.25">
      <c r="B103" s="52" t="s">
        <v>515</v>
      </c>
      <c r="C103" s="53" t="s">
        <v>522</v>
      </c>
      <c r="D103" s="36">
        <v>872</v>
      </c>
      <c r="E103" s="36">
        <f t="shared" si="2"/>
        <v>36364.07</v>
      </c>
      <c r="F103" s="61">
        <f t="shared" si="4"/>
        <v>71421.630000000048</v>
      </c>
      <c r="G103" s="1"/>
      <c r="H103" s="37"/>
      <c r="I103" s="38"/>
      <c r="J103" s="38"/>
    </row>
    <row r="104" spans="2:10" x14ac:dyDescent="0.25">
      <c r="B104" s="52" t="s">
        <v>516</v>
      </c>
      <c r="C104" s="53" t="s">
        <v>524</v>
      </c>
      <c r="D104" s="36">
        <v>464</v>
      </c>
      <c r="E104" s="36">
        <f t="shared" si="2"/>
        <v>36828.07</v>
      </c>
      <c r="F104" s="61">
        <f t="shared" si="4"/>
        <v>70957.630000000048</v>
      </c>
      <c r="G104" s="1"/>
      <c r="H104" s="37"/>
      <c r="I104" s="38"/>
      <c r="J104" s="38"/>
    </row>
    <row r="105" spans="2:10" x14ac:dyDescent="0.25">
      <c r="B105" s="52" t="s">
        <v>517</v>
      </c>
      <c r="C105" s="53" t="s">
        <v>525</v>
      </c>
      <c r="D105" s="36">
        <v>116</v>
      </c>
      <c r="E105" s="36">
        <f t="shared" si="2"/>
        <v>36944.07</v>
      </c>
      <c r="F105" s="61">
        <f t="shared" si="4"/>
        <v>70841.630000000048</v>
      </c>
      <c r="G105" s="1"/>
      <c r="H105" s="37"/>
      <c r="I105" s="38"/>
      <c r="J105" s="38"/>
    </row>
    <row r="106" spans="2:10" x14ac:dyDescent="0.25">
      <c r="B106" s="52" t="s">
        <v>518</v>
      </c>
      <c r="C106" s="53" t="s">
        <v>151</v>
      </c>
      <c r="D106" s="36">
        <v>74</v>
      </c>
      <c r="E106" s="36">
        <f t="shared" si="2"/>
        <v>37018.07</v>
      </c>
      <c r="F106" s="61">
        <f t="shared" si="4"/>
        <v>70767.630000000048</v>
      </c>
      <c r="G106" s="1"/>
      <c r="H106" s="37"/>
      <c r="I106" s="38"/>
      <c r="J106" s="38"/>
    </row>
    <row r="107" spans="2:10" x14ac:dyDescent="0.25">
      <c r="B107" s="52" t="s">
        <v>523</v>
      </c>
      <c r="C107" s="53" t="s">
        <v>151</v>
      </c>
      <c r="D107" s="36">
        <v>74</v>
      </c>
      <c r="E107" s="36">
        <f t="shared" si="2"/>
        <v>37092.07</v>
      </c>
      <c r="F107" s="61">
        <f t="shared" si="4"/>
        <v>70693.630000000048</v>
      </c>
      <c r="G107" s="1"/>
      <c r="H107" s="37"/>
      <c r="I107" s="38"/>
      <c r="J107" s="38"/>
    </row>
    <row r="108" spans="2:10" x14ac:dyDescent="0.25">
      <c r="B108" s="52" t="s">
        <v>526</v>
      </c>
      <c r="C108" s="53" t="s">
        <v>151</v>
      </c>
      <c r="D108" s="36">
        <v>74</v>
      </c>
      <c r="E108" s="36">
        <f t="shared" si="2"/>
        <v>37166.07</v>
      </c>
      <c r="F108" s="61">
        <f t="shared" si="4"/>
        <v>70619.630000000048</v>
      </c>
      <c r="G108" s="1"/>
      <c r="H108" s="37"/>
      <c r="I108" s="38"/>
      <c r="J108" s="38"/>
    </row>
    <row r="109" spans="2:10" x14ac:dyDescent="0.25">
      <c r="B109" s="52" t="s">
        <v>527</v>
      </c>
      <c r="C109" s="53" t="s">
        <v>528</v>
      </c>
      <c r="D109" s="36">
        <v>750</v>
      </c>
      <c r="E109" s="36">
        <f t="shared" si="2"/>
        <v>37916.07</v>
      </c>
      <c r="F109" s="61">
        <f t="shared" si="4"/>
        <v>69869.630000000048</v>
      </c>
      <c r="G109" s="1"/>
      <c r="H109" s="37"/>
      <c r="I109" s="38"/>
      <c r="J109" s="38"/>
    </row>
    <row r="110" spans="2:10" x14ac:dyDescent="0.25">
      <c r="B110" s="74" t="s">
        <v>529</v>
      </c>
      <c r="C110" s="75" t="s">
        <v>530</v>
      </c>
      <c r="D110" s="64">
        <v>0</v>
      </c>
      <c r="E110" s="64">
        <f t="shared" si="2"/>
        <v>37916.07</v>
      </c>
      <c r="F110" s="65">
        <f t="shared" si="4"/>
        <v>69869.630000000048</v>
      </c>
      <c r="G110" s="1" t="s">
        <v>653</v>
      </c>
      <c r="H110" s="37" t="s">
        <v>404</v>
      </c>
      <c r="I110" s="38"/>
      <c r="J110" s="38"/>
    </row>
    <row r="111" spans="2:10" x14ac:dyDescent="0.25">
      <c r="B111" s="52" t="s">
        <v>531</v>
      </c>
      <c r="C111" s="53" t="s">
        <v>530</v>
      </c>
      <c r="D111" s="36">
        <v>406</v>
      </c>
      <c r="E111" s="36">
        <f t="shared" si="2"/>
        <v>38322.07</v>
      </c>
      <c r="F111" s="61">
        <f t="shared" si="4"/>
        <v>69463.630000000048</v>
      </c>
      <c r="G111" s="1"/>
      <c r="H111" s="37"/>
      <c r="I111" s="38"/>
      <c r="J111" s="38"/>
    </row>
    <row r="112" spans="2:10" x14ac:dyDescent="0.25">
      <c r="B112" s="52" t="s">
        <v>532</v>
      </c>
      <c r="C112" s="53" t="s">
        <v>426</v>
      </c>
      <c r="D112" s="36">
        <v>230.27</v>
      </c>
      <c r="E112" s="36">
        <f t="shared" si="2"/>
        <v>38552.339999999997</v>
      </c>
      <c r="F112" s="61">
        <f t="shared" si="4"/>
        <v>69233.360000000044</v>
      </c>
      <c r="G112" s="1"/>
      <c r="H112" s="37"/>
      <c r="I112" s="38"/>
      <c r="J112" s="38"/>
    </row>
    <row r="113" spans="2:10" x14ac:dyDescent="0.25">
      <c r="B113" s="52" t="s">
        <v>533</v>
      </c>
      <c r="C113" s="53" t="s">
        <v>426</v>
      </c>
      <c r="D113" s="36">
        <v>254.27</v>
      </c>
      <c r="E113" s="36">
        <f t="shared" si="2"/>
        <v>38806.609999999993</v>
      </c>
      <c r="F113" s="61">
        <f t="shared" si="4"/>
        <v>68979.09000000004</v>
      </c>
      <c r="G113" s="1"/>
      <c r="H113" s="37"/>
      <c r="I113" s="38"/>
      <c r="J113" s="38"/>
    </row>
    <row r="114" spans="2:10" x14ac:dyDescent="0.25">
      <c r="B114" s="52" t="s">
        <v>534</v>
      </c>
      <c r="C114" s="53" t="s">
        <v>426</v>
      </c>
      <c r="D114" s="36">
        <v>182.77</v>
      </c>
      <c r="E114" s="36">
        <f t="shared" si="2"/>
        <v>38989.37999999999</v>
      </c>
      <c r="F114" s="61">
        <f t="shared" si="4"/>
        <v>68796.320000000036</v>
      </c>
      <c r="G114" s="1"/>
      <c r="H114" s="37"/>
      <c r="I114" s="38"/>
      <c r="J114" s="38"/>
    </row>
    <row r="115" spans="2:10" x14ac:dyDescent="0.25">
      <c r="B115" s="52" t="s">
        <v>535</v>
      </c>
      <c r="C115" s="53" t="s">
        <v>536</v>
      </c>
      <c r="D115" s="36">
        <v>230</v>
      </c>
      <c r="E115" s="36">
        <f t="shared" si="2"/>
        <v>39219.37999999999</v>
      </c>
      <c r="F115" s="61">
        <f t="shared" si="4"/>
        <v>68566.320000000036</v>
      </c>
      <c r="G115" s="1"/>
      <c r="H115" s="37"/>
      <c r="I115" s="38"/>
      <c r="J115" s="38"/>
    </row>
    <row r="116" spans="2:10" x14ac:dyDescent="0.25">
      <c r="B116" s="52" t="s">
        <v>508</v>
      </c>
      <c r="C116" s="53" t="s">
        <v>332</v>
      </c>
      <c r="D116" s="36">
        <v>14</v>
      </c>
      <c r="E116" s="36">
        <f t="shared" si="2"/>
        <v>39233.37999999999</v>
      </c>
      <c r="F116" s="61">
        <f t="shared" si="4"/>
        <v>68552.320000000036</v>
      </c>
      <c r="G116" s="1"/>
      <c r="H116" s="37"/>
      <c r="I116" s="38"/>
      <c r="J116" s="38"/>
    </row>
    <row r="117" spans="2:10" ht="15.75" thickBot="1" x14ac:dyDescent="0.3">
      <c r="B117" s="83" t="s">
        <v>507</v>
      </c>
      <c r="C117" s="84" t="s">
        <v>151</v>
      </c>
      <c r="D117" s="42">
        <v>71</v>
      </c>
      <c r="E117" s="42">
        <f t="shared" si="2"/>
        <v>39304.37999999999</v>
      </c>
      <c r="F117" s="56">
        <f t="shared" si="4"/>
        <v>68481.320000000036</v>
      </c>
      <c r="G117" s="1"/>
      <c r="H117" s="37"/>
      <c r="I117" s="38"/>
      <c r="J117" s="38"/>
    </row>
    <row r="118" spans="2:10" x14ac:dyDescent="0.25">
      <c r="B118" s="52" t="s">
        <v>537</v>
      </c>
      <c r="C118" s="53" t="s">
        <v>323</v>
      </c>
      <c r="D118" s="80">
        <v>4961.1000000000004</v>
      </c>
      <c r="E118" s="5">
        <f t="shared" si="2"/>
        <v>44265.479999999989</v>
      </c>
      <c r="F118" s="76">
        <f t="shared" si="4"/>
        <v>63520.220000000038</v>
      </c>
      <c r="G118" s="1"/>
      <c r="H118" s="37"/>
      <c r="I118" s="38"/>
      <c r="J118" s="38"/>
    </row>
    <row r="119" spans="2:10" x14ac:dyDescent="0.25">
      <c r="B119" s="52" t="s">
        <v>538</v>
      </c>
      <c r="C119" s="53" t="s">
        <v>323</v>
      </c>
      <c r="D119" s="5">
        <v>95</v>
      </c>
      <c r="E119" s="5">
        <f t="shared" si="2"/>
        <v>44360.479999999989</v>
      </c>
      <c r="F119" s="61">
        <f t="shared" si="4"/>
        <v>63425.220000000038</v>
      </c>
      <c r="G119" s="1"/>
      <c r="H119" s="37"/>
      <c r="I119" s="38"/>
      <c r="J119" s="38"/>
    </row>
    <row r="120" spans="2:10" x14ac:dyDescent="0.25">
      <c r="B120" s="52" t="s">
        <v>539</v>
      </c>
      <c r="C120" s="53" t="s">
        <v>323</v>
      </c>
      <c r="D120" s="36">
        <v>1768</v>
      </c>
      <c r="E120" s="5">
        <f t="shared" si="2"/>
        <v>46128.479999999989</v>
      </c>
      <c r="F120" s="61">
        <f t="shared" si="4"/>
        <v>61657.220000000038</v>
      </c>
      <c r="G120" s="1"/>
      <c r="H120" s="37"/>
      <c r="I120" s="38"/>
      <c r="J120" s="38"/>
    </row>
    <row r="121" spans="2:10" x14ac:dyDescent="0.25">
      <c r="B121" s="52" t="s">
        <v>540</v>
      </c>
      <c r="C121" s="53" t="s">
        <v>323</v>
      </c>
      <c r="D121" s="36">
        <v>130</v>
      </c>
      <c r="E121" s="5">
        <f t="shared" si="2"/>
        <v>46258.479999999989</v>
      </c>
      <c r="F121" s="61">
        <f t="shared" si="4"/>
        <v>61527.220000000038</v>
      </c>
      <c r="G121" s="1"/>
      <c r="H121" s="37"/>
      <c r="I121" s="38"/>
      <c r="J121" s="38"/>
    </row>
    <row r="122" spans="2:10" x14ac:dyDescent="0.25">
      <c r="B122" s="52" t="s">
        <v>541</v>
      </c>
      <c r="C122" s="53" t="s">
        <v>323</v>
      </c>
      <c r="D122" s="36">
        <v>1380.01</v>
      </c>
      <c r="E122" s="5">
        <f t="shared" si="2"/>
        <v>47638.489999999991</v>
      </c>
      <c r="F122" s="61">
        <f t="shared" si="4"/>
        <v>60147.210000000036</v>
      </c>
      <c r="G122" s="1"/>
      <c r="H122" s="39"/>
      <c r="I122" s="38"/>
      <c r="J122" s="38"/>
    </row>
    <row r="123" spans="2:10" x14ac:dyDescent="0.25">
      <c r="B123" s="52" t="s">
        <v>542</v>
      </c>
      <c r="C123" s="53" t="s">
        <v>323</v>
      </c>
      <c r="D123" s="36">
        <v>165</v>
      </c>
      <c r="E123" s="5">
        <f t="shared" si="2"/>
        <v>47803.489999999991</v>
      </c>
      <c r="F123" s="61">
        <f t="shared" si="4"/>
        <v>59982.210000000036</v>
      </c>
      <c r="G123" s="1"/>
      <c r="H123" s="39"/>
      <c r="I123" s="38"/>
      <c r="J123" s="38"/>
    </row>
    <row r="124" spans="2:10" x14ac:dyDescent="0.25">
      <c r="B124" s="52" t="s">
        <v>543</v>
      </c>
      <c r="C124" s="53" t="s">
        <v>323</v>
      </c>
      <c r="D124" s="36">
        <v>7159.79</v>
      </c>
      <c r="E124" s="5">
        <f t="shared" si="2"/>
        <v>54963.279999999992</v>
      </c>
      <c r="F124" s="61">
        <f t="shared" si="4"/>
        <v>52822.420000000035</v>
      </c>
      <c r="G124" s="1"/>
      <c r="H124" s="39"/>
      <c r="I124" s="38"/>
      <c r="J124" s="38"/>
    </row>
    <row r="125" spans="2:10" x14ac:dyDescent="0.25">
      <c r="B125" s="52" t="s">
        <v>544</v>
      </c>
      <c r="C125" s="53" t="s">
        <v>323</v>
      </c>
      <c r="D125" s="36">
        <v>371</v>
      </c>
      <c r="E125" s="5">
        <f t="shared" si="2"/>
        <v>55334.279999999992</v>
      </c>
      <c r="F125" s="61">
        <f t="shared" si="4"/>
        <v>52451.420000000035</v>
      </c>
      <c r="G125" s="1"/>
      <c r="H125" s="39"/>
      <c r="I125" s="38"/>
      <c r="J125" s="38"/>
    </row>
    <row r="126" spans="2:10" x14ac:dyDescent="0.25">
      <c r="B126" s="52" t="s">
        <v>545</v>
      </c>
      <c r="C126" s="53" t="s">
        <v>323</v>
      </c>
      <c r="D126" s="36">
        <v>3719.01</v>
      </c>
      <c r="E126" s="5">
        <f t="shared" si="2"/>
        <v>59053.289999999994</v>
      </c>
      <c r="F126" s="61">
        <f t="shared" si="4"/>
        <v>48732.410000000033</v>
      </c>
      <c r="G126" s="1"/>
      <c r="H126" s="39"/>
      <c r="I126" s="38"/>
      <c r="J126" s="38"/>
    </row>
    <row r="127" spans="2:10" x14ac:dyDescent="0.25">
      <c r="B127" s="52" t="s">
        <v>546</v>
      </c>
      <c r="C127" s="53" t="s">
        <v>323</v>
      </c>
      <c r="D127" s="36">
        <v>255</v>
      </c>
      <c r="E127" s="5">
        <f t="shared" si="2"/>
        <v>59308.289999999994</v>
      </c>
      <c r="F127" s="61">
        <f t="shared" si="4"/>
        <v>48477.410000000033</v>
      </c>
      <c r="G127" s="1"/>
      <c r="H127" s="39"/>
      <c r="I127" s="38"/>
      <c r="J127" s="38"/>
    </row>
    <row r="128" spans="2:10" x14ac:dyDescent="0.25">
      <c r="B128" s="52" t="s">
        <v>554</v>
      </c>
      <c r="C128" s="53" t="s">
        <v>362</v>
      </c>
      <c r="D128" s="36">
        <v>290</v>
      </c>
      <c r="E128" s="5">
        <f t="shared" si="2"/>
        <v>59598.289999999994</v>
      </c>
      <c r="F128" s="61">
        <f t="shared" si="4"/>
        <v>48187.410000000033</v>
      </c>
      <c r="G128" s="1"/>
      <c r="H128" s="39"/>
      <c r="I128" s="38"/>
      <c r="J128" s="38"/>
    </row>
    <row r="129" spans="2:10" x14ac:dyDescent="0.25">
      <c r="B129" s="52" t="s">
        <v>557</v>
      </c>
      <c r="C129" s="53" t="s">
        <v>362</v>
      </c>
      <c r="D129" s="36">
        <v>216</v>
      </c>
      <c r="E129" s="5">
        <f t="shared" si="2"/>
        <v>59814.289999999994</v>
      </c>
      <c r="F129" s="61">
        <f t="shared" si="4"/>
        <v>47971.410000000033</v>
      </c>
      <c r="G129" s="1"/>
      <c r="H129" s="39"/>
      <c r="I129" s="38"/>
      <c r="J129" s="38"/>
    </row>
    <row r="130" spans="2:10" x14ac:dyDescent="0.25">
      <c r="B130" s="52" t="s">
        <v>563</v>
      </c>
      <c r="C130" s="53" t="s">
        <v>332</v>
      </c>
      <c r="D130" s="36">
        <v>12</v>
      </c>
      <c r="E130" s="5">
        <f t="shared" si="2"/>
        <v>59826.289999999994</v>
      </c>
      <c r="F130" s="61">
        <f t="shared" si="4"/>
        <v>47959.410000000033</v>
      </c>
      <c r="G130" s="1"/>
      <c r="H130" s="39"/>
      <c r="I130" s="38"/>
      <c r="J130" s="38"/>
    </row>
    <row r="131" spans="2:10" x14ac:dyDescent="0.25">
      <c r="B131" s="52" t="s">
        <v>564</v>
      </c>
      <c r="C131" s="53" t="s">
        <v>562</v>
      </c>
      <c r="D131" s="36">
        <v>348</v>
      </c>
      <c r="E131" s="5">
        <f t="shared" si="2"/>
        <v>60174.289999999994</v>
      </c>
      <c r="F131" s="61">
        <f t="shared" si="4"/>
        <v>47611.410000000033</v>
      </c>
      <c r="G131" s="1"/>
      <c r="H131" s="39"/>
      <c r="I131" s="38"/>
      <c r="J131" s="38"/>
    </row>
    <row r="132" spans="2:10" x14ac:dyDescent="0.25">
      <c r="B132" s="52" t="s">
        <v>565</v>
      </c>
      <c r="C132" s="53" t="s">
        <v>395</v>
      </c>
      <c r="D132" s="36">
        <v>105.94</v>
      </c>
      <c r="E132" s="5">
        <f t="shared" si="2"/>
        <v>60280.229999999996</v>
      </c>
      <c r="F132" s="61">
        <f t="shared" si="4"/>
        <v>47505.47000000003</v>
      </c>
      <c r="G132" s="1"/>
      <c r="H132" s="39"/>
      <c r="I132" s="38"/>
      <c r="J132" s="38"/>
    </row>
    <row r="133" spans="2:10" x14ac:dyDescent="0.25">
      <c r="B133" s="52" t="s">
        <v>566</v>
      </c>
      <c r="C133" s="53" t="s">
        <v>362</v>
      </c>
      <c r="D133" s="36">
        <v>696</v>
      </c>
      <c r="E133" s="5">
        <f t="shared" si="2"/>
        <v>60976.229999999996</v>
      </c>
      <c r="F133" s="61">
        <f t="shared" si="4"/>
        <v>46809.47000000003</v>
      </c>
      <c r="G133" s="1"/>
      <c r="H133" s="39"/>
      <c r="I133" s="38"/>
      <c r="J133" s="38"/>
    </row>
    <row r="134" spans="2:10" ht="15.75" thickBot="1" x14ac:dyDescent="0.3">
      <c r="B134" s="83" t="s">
        <v>567</v>
      </c>
      <c r="C134" s="84" t="s">
        <v>362</v>
      </c>
      <c r="D134" s="42">
        <v>926.68</v>
      </c>
      <c r="E134" s="89">
        <f t="shared" si="2"/>
        <v>61902.909999999996</v>
      </c>
      <c r="F134" s="56">
        <f t="shared" si="4"/>
        <v>45882.79000000003</v>
      </c>
      <c r="G134" s="1"/>
      <c r="H134" s="39"/>
      <c r="I134" s="38"/>
      <c r="J134" s="38"/>
    </row>
    <row r="135" spans="2:10" x14ac:dyDescent="0.25">
      <c r="B135" s="52" t="s">
        <v>568</v>
      </c>
      <c r="C135" s="53" t="s">
        <v>323</v>
      </c>
      <c r="D135" s="5">
        <v>3158.17</v>
      </c>
      <c r="E135" s="5">
        <f t="shared" si="2"/>
        <v>65061.079999999994</v>
      </c>
      <c r="F135" s="76">
        <f t="shared" si="4"/>
        <v>42724.620000000032</v>
      </c>
      <c r="G135" s="1"/>
      <c r="H135" s="39"/>
      <c r="I135" s="38"/>
      <c r="J135" s="38"/>
    </row>
    <row r="136" spans="2:10" x14ac:dyDescent="0.25">
      <c r="B136" s="52" t="s">
        <v>569</v>
      </c>
      <c r="C136" s="51" t="s">
        <v>323</v>
      </c>
      <c r="D136" s="36">
        <v>95</v>
      </c>
      <c r="E136" s="5">
        <f t="shared" si="2"/>
        <v>65156.079999999994</v>
      </c>
      <c r="F136" s="61">
        <f t="shared" si="4"/>
        <v>42629.620000000032</v>
      </c>
      <c r="G136" s="1"/>
      <c r="H136" s="39"/>
      <c r="I136" s="38"/>
      <c r="J136" s="38"/>
    </row>
    <row r="137" spans="2:10" x14ac:dyDescent="0.25">
      <c r="B137" s="52" t="s">
        <v>570</v>
      </c>
      <c r="C137" s="51" t="s">
        <v>323</v>
      </c>
      <c r="D137" s="36">
        <v>830.73</v>
      </c>
      <c r="E137" s="5">
        <f t="shared" ref="E137:E200" si="5">E136+D137</f>
        <v>65986.81</v>
      </c>
      <c r="F137" s="61">
        <f t="shared" si="4"/>
        <v>41798.890000000029</v>
      </c>
      <c r="G137" s="1"/>
      <c r="H137" s="39"/>
      <c r="I137" s="38"/>
      <c r="J137" s="38"/>
    </row>
    <row r="138" spans="2:10" x14ac:dyDescent="0.25">
      <c r="B138" s="52" t="s">
        <v>571</v>
      </c>
      <c r="C138" s="51" t="s">
        <v>323</v>
      </c>
      <c r="D138" s="36">
        <v>1287.01</v>
      </c>
      <c r="E138" s="5">
        <f t="shared" si="5"/>
        <v>67273.819999999992</v>
      </c>
      <c r="F138" s="61">
        <f t="shared" si="4"/>
        <v>40511.880000000026</v>
      </c>
      <c r="G138" s="1"/>
      <c r="H138" s="39"/>
      <c r="I138" s="38"/>
      <c r="J138" s="38"/>
    </row>
    <row r="139" spans="2:10" x14ac:dyDescent="0.25">
      <c r="B139" s="52" t="s">
        <v>572</v>
      </c>
      <c r="C139" s="51" t="s">
        <v>323</v>
      </c>
      <c r="D139" s="36">
        <v>170</v>
      </c>
      <c r="E139" s="5">
        <f t="shared" si="5"/>
        <v>67443.819999999992</v>
      </c>
      <c r="F139" s="61">
        <f t="shared" si="4"/>
        <v>40341.880000000026</v>
      </c>
      <c r="G139" s="1"/>
      <c r="H139" s="39"/>
      <c r="I139" s="38"/>
      <c r="J139" s="38"/>
    </row>
    <row r="140" spans="2:10" x14ac:dyDescent="0.25">
      <c r="B140" s="52" t="s">
        <v>573</v>
      </c>
      <c r="C140" s="51" t="s">
        <v>323</v>
      </c>
      <c r="D140" s="36">
        <v>1129</v>
      </c>
      <c r="E140" s="5">
        <f t="shared" si="5"/>
        <v>68572.819999999992</v>
      </c>
      <c r="F140" s="61">
        <f t="shared" si="4"/>
        <v>39212.880000000026</v>
      </c>
      <c r="G140" s="1"/>
      <c r="H140" s="39"/>
      <c r="I140" s="38"/>
      <c r="J140" s="38"/>
    </row>
    <row r="141" spans="2:10" x14ac:dyDescent="0.25">
      <c r="B141" s="52" t="s">
        <v>574</v>
      </c>
      <c r="C141" s="51" t="s">
        <v>323</v>
      </c>
      <c r="D141" s="36">
        <v>195</v>
      </c>
      <c r="E141" s="5">
        <f t="shared" si="5"/>
        <v>68767.819999999992</v>
      </c>
      <c r="F141" s="61">
        <f t="shared" si="4"/>
        <v>39017.880000000026</v>
      </c>
      <c r="G141" s="1"/>
      <c r="H141" s="39"/>
      <c r="I141" s="38"/>
      <c r="J141" s="38"/>
    </row>
    <row r="142" spans="2:10" x14ac:dyDescent="0.25">
      <c r="B142" s="52" t="s">
        <v>575</v>
      </c>
      <c r="C142" s="51" t="s">
        <v>323</v>
      </c>
      <c r="D142" s="36">
        <v>4255.26</v>
      </c>
      <c r="E142" s="5">
        <f t="shared" si="5"/>
        <v>73023.079999999987</v>
      </c>
      <c r="F142" s="61">
        <f t="shared" si="4"/>
        <v>34762.620000000024</v>
      </c>
      <c r="G142" s="1"/>
      <c r="H142" s="39"/>
      <c r="I142" s="38"/>
      <c r="J142" s="38"/>
    </row>
    <row r="143" spans="2:10" x14ac:dyDescent="0.25">
      <c r="B143" s="52" t="s">
        <v>576</v>
      </c>
      <c r="C143" s="51" t="s">
        <v>323</v>
      </c>
      <c r="D143" s="36">
        <v>185</v>
      </c>
      <c r="E143" s="5">
        <f t="shared" si="5"/>
        <v>73208.079999999987</v>
      </c>
      <c r="F143" s="61">
        <f t="shared" si="4"/>
        <v>34577.620000000024</v>
      </c>
      <c r="G143" s="1"/>
      <c r="H143" s="39"/>
      <c r="I143" s="38"/>
      <c r="J143" s="38"/>
    </row>
    <row r="144" spans="2:10" x14ac:dyDescent="0.25">
      <c r="B144" s="52" t="s">
        <v>577</v>
      </c>
      <c r="C144" s="51" t="s">
        <v>323</v>
      </c>
      <c r="D144" s="36">
        <v>386</v>
      </c>
      <c r="E144" s="5">
        <f t="shared" si="5"/>
        <v>73594.079999999987</v>
      </c>
      <c r="F144" s="61">
        <f t="shared" si="4"/>
        <v>34191.620000000024</v>
      </c>
      <c r="G144" s="1"/>
      <c r="H144" s="39"/>
      <c r="I144" s="38"/>
      <c r="J144" s="38"/>
    </row>
    <row r="145" spans="2:10" x14ac:dyDescent="0.25">
      <c r="B145" s="52" t="s">
        <v>578</v>
      </c>
      <c r="C145" s="51" t="s">
        <v>323</v>
      </c>
      <c r="D145" s="36">
        <v>1378</v>
      </c>
      <c r="E145" s="5">
        <f t="shared" si="5"/>
        <v>74972.079999999987</v>
      </c>
      <c r="F145" s="61">
        <f t="shared" si="4"/>
        <v>32813.620000000024</v>
      </c>
      <c r="G145" s="1"/>
      <c r="H145" s="39"/>
      <c r="I145" s="38"/>
      <c r="J145" s="38"/>
    </row>
    <row r="146" spans="2:10" x14ac:dyDescent="0.25">
      <c r="B146" s="52" t="s">
        <v>579</v>
      </c>
      <c r="C146" s="51" t="s">
        <v>323</v>
      </c>
      <c r="D146" s="36">
        <v>89</v>
      </c>
      <c r="E146" s="5">
        <f t="shared" si="5"/>
        <v>75061.079999999987</v>
      </c>
      <c r="F146" s="61">
        <f t="shared" si="4"/>
        <v>32724.620000000024</v>
      </c>
      <c r="G146" s="1"/>
      <c r="H146" s="39"/>
      <c r="I146" s="38"/>
      <c r="J146" s="38"/>
    </row>
    <row r="147" spans="2:10" x14ac:dyDescent="0.25">
      <c r="B147" s="52" t="s">
        <v>580</v>
      </c>
      <c r="C147" s="51" t="s">
        <v>323</v>
      </c>
      <c r="D147" s="36">
        <v>1053</v>
      </c>
      <c r="E147" s="5">
        <f t="shared" si="5"/>
        <v>76114.079999999987</v>
      </c>
      <c r="F147" s="61">
        <f t="shared" si="4"/>
        <v>31671.620000000024</v>
      </c>
      <c r="G147" s="1"/>
      <c r="H147" s="39"/>
      <c r="I147" s="38"/>
      <c r="J147" s="38"/>
    </row>
    <row r="148" spans="2:10" ht="15.75" thickBot="1" x14ac:dyDescent="0.3">
      <c r="B148" s="83" t="s">
        <v>581</v>
      </c>
      <c r="C148" s="90" t="s">
        <v>323</v>
      </c>
      <c r="D148" s="42">
        <v>340.39</v>
      </c>
      <c r="E148" s="89">
        <f t="shared" si="5"/>
        <v>76454.469999999987</v>
      </c>
      <c r="F148" s="56">
        <f t="shared" si="4"/>
        <v>31331.230000000025</v>
      </c>
      <c r="G148" s="1"/>
      <c r="H148" s="39"/>
      <c r="I148" s="38"/>
      <c r="J148" s="38"/>
    </row>
    <row r="149" spans="2:10" x14ac:dyDescent="0.25">
      <c r="B149" s="52" t="s">
        <v>582</v>
      </c>
      <c r="C149" s="53" t="s">
        <v>583</v>
      </c>
      <c r="D149" s="5">
        <v>590</v>
      </c>
      <c r="E149" s="5">
        <f t="shared" si="5"/>
        <v>77044.469999999987</v>
      </c>
      <c r="F149" s="76">
        <f t="shared" si="4"/>
        <v>30741.230000000025</v>
      </c>
      <c r="G149" s="1"/>
      <c r="H149" s="39"/>
      <c r="I149" s="38"/>
      <c r="J149" s="38"/>
    </row>
    <row r="150" spans="2:10" x14ac:dyDescent="0.25">
      <c r="B150" s="52" t="s">
        <v>584</v>
      </c>
      <c r="C150" s="51" t="s">
        <v>562</v>
      </c>
      <c r="D150" s="36">
        <v>65.8</v>
      </c>
      <c r="E150" s="5">
        <f t="shared" si="5"/>
        <v>77110.26999999999</v>
      </c>
      <c r="F150" s="61">
        <f t="shared" si="4"/>
        <v>30675.430000000026</v>
      </c>
      <c r="G150" s="1"/>
      <c r="H150" s="39"/>
      <c r="I150" s="38"/>
      <c r="J150" s="38"/>
    </row>
    <row r="151" spans="2:10" x14ac:dyDescent="0.25">
      <c r="B151" s="52" t="s">
        <v>585</v>
      </c>
      <c r="C151" s="51" t="s">
        <v>426</v>
      </c>
      <c r="D151" s="36">
        <v>230.27</v>
      </c>
      <c r="E151" s="5">
        <f t="shared" si="5"/>
        <v>77340.539999999994</v>
      </c>
      <c r="F151" s="61">
        <f t="shared" si="4"/>
        <v>30445.160000000025</v>
      </c>
      <c r="G151" s="1"/>
      <c r="H151" s="39"/>
      <c r="I151" s="38"/>
      <c r="J151" s="38"/>
    </row>
    <row r="152" spans="2:10" x14ac:dyDescent="0.25">
      <c r="B152" s="52" t="s">
        <v>586</v>
      </c>
      <c r="C152" s="51" t="s">
        <v>587</v>
      </c>
      <c r="D152" s="36">
        <v>100</v>
      </c>
      <c r="E152" s="5">
        <f t="shared" si="5"/>
        <v>77440.539999999994</v>
      </c>
      <c r="F152" s="61">
        <f t="shared" si="4"/>
        <v>30345.160000000025</v>
      </c>
      <c r="G152" s="1"/>
      <c r="H152" s="39"/>
      <c r="I152" s="38"/>
      <c r="J152" s="38"/>
    </row>
    <row r="153" spans="2:10" x14ac:dyDescent="0.25">
      <c r="B153" s="52" t="s">
        <v>326</v>
      </c>
      <c r="C153" s="51" t="s">
        <v>193</v>
      </c>
      <c r="D153" s="36">
        <v>406</v>
      </c>
      <c r="E153" s="5">
        <f t="shared" si="5"/>
        <v>77846.539999999994</v>
      </c>
      <c r="F153" s="61">
        <f t="shared" si="4"/>
        <v>29939.160000000025</v>
      </c>
      <c r="G153" s="1"/>
      <c r="H153" s="39"/>
      <c r="I153" s="38"/>
      <c r="J153" s="38"/>
    </row>
    <row r="154" spans="2:10" x14ac:dyDescent="0.25">
      <c r="B154" s="52" t="s">
        <v>327</v>
      </c>
      <c r="C154" s="51" t="s">
        <v>328</v>
      </c>
      <c r="D154" s="36">
        <v>628.5</v>
      </c>
      <c r="E154" s="5">
        <f t="shared" si="5"/>
        <v>78475.039999999994</v>
      </c>
      <c r="F154" s="61">
        <f t="shared" si="4"/>
        <v>29310.660000000025</v>
      </c>
      <c r="G154" s="1"/>
      <c r="H154" s="39"/>
      <c r="I154" s="38"/>
      <c r="J154" s="38"/>
    </row>
    <row r="155" spans="2:10" x14ac:dyDescent="0.25">
      <c r="B155" s="52" t="s">
        <v>331</v>
      </c>
      <c r="C155" s="51" t="s">
        <v>332</v>
      </c>
      <c r="D155" s="36">
        <v>12</v>
      </c>
      <c r="E155" s="5">
        <f t="shared" si="5"/>
        <v>78487.039999999994</v>
      </c>
      <c r="F155" s="61">
        <f t="shared" si="4"/>
        <v>29298.660000000025</v>
      </c>
      <c r="G155" s="1"/>
      <c r="H155" s="39"/>
      <c r="I155" s="38"/>
      <c r="J155" s="38"/>
    </row>
    <row r="156" spans="2:10" ht="15.75" thickBot="1" x14ac:dyDescent="0.3">
      <c r="B156" s="52" t="s">
        <v>333</v>
      </c>
      <c r="C156" s="51" t="s">
        <v>334</v>
      </c>
      <c r="D156" s="36">
        <v>7011.41</v>
      </c>
      <c r="E156" s="5">
        <f t="shared" si="5"/>
        <v>85498.45</v>
      </c>
      <c r="F156" s="61">
        <f t="shared" si="4"/>
        <v>22287.250000000025</v>
      </c>
      <c r="G156" s="1"/>
      <c r="H156" s="39"/>
      <c r="I156" s="38"/>
      <c r="J156" s="38"/>
    </row>
    <row r="157" spans="2:10" ht="15.75" thickBot="1" x14ac:dyDescent="0.3">
      <c r="B157" s="52" t="s">
        <v>335</v>
      </c>
      <c r="C157" s="51" t="s">
        <v>342</v>
      </c>
      <c r="D157" s="36">
        <v>537</v>
      </c>
      <c r="E157" s="5">
        <f t="shared" si="5"/>
        <v>86035.45</v>
      </c>
      <c r="F157" s="33">
        <f t="shared" ref="F157:F171" si="6">F156-D157</f>
        <v>21750.250000000025</v>
      </c>
      <c r="G157" s="1"/>
      <c r="H157" s="39"/>
      <c r="I157" s="38"/>
      <c r="J157" s="38"/>
    </row>
    <row r="158" spans="2:10" ht="15.75" thickBot="1" x14ac:dyDescent="0.3">
      <c r="B158" s="52" t="s">
        <v>336</v>
      </c>
      <c r="C158" s="51" t="s">
        <v>343</v>
      </c>
      <c r="D158" s="36">
        <v>137.5</v>
      </c>
      <c r="E158" s="5">
        <f t="shared" si="5"/>
        <v>86172.95</v>
      </c>
      <c r="F158" s="33">
        <f t="shared" si="6"/>
        <v>21612.750000000025</v>
      </c>
      <c r="G158" s="1"/>
      <c r="H158" s="39"/>
      <c r="I158" s="38"/>
      <c r="J158" s="38"/>
    </row>
    <row r="159" spans="2:10" ht="15.75" thickBot="1" x14ac:dyDescent="0.3">
      <c r="B159" s="52" t="s">
        <v>338</v>
      </c>
      <c r="C159" s="51" t="s">
        <v>345</v>
      </c>
      <c r="D159" s="36">
        <v>471.74</v>
      </c>
      <c r="E159" s="5">
        <f t="shared" si="5"/>
        <v>86644.69</v>
      </c>
      <c r="F159" s="33">
        <f t="shared" si="6"/>
        <v>21141.010000000024</v>
      </c>
      <c r="G159" s="1"/>
      <c r="H159" s="39"/>
      <c r="I159" s="38"/>
      <c r="J159" s="38"/>
    </row>
    <row r="160" spans="2:10" ht="15.75" thickBot="1" x14ac:dyDescent="0.3">
      <c r="B160" s="52" t="s">
        <v>364</v>
      </c>
      <c r="C160" s="51" t="s">
        <v>393</v>
      </c>
      <c r="D160" s="36">
        <v>608.27</v>
      </c>
      <c r="E160" s="5">
        <f t="shared" si="5"/>
        <v>87252.96</v>
      </c>
      <c r="F160" s="33">
        <f t="shared" si="6"/>
        <v>20532.740000000023</v>
      </c>
      <c r="G160" s="1"/>
      <c r="H160" s="39"/>
      <c r="I160" s="38"/>
      <c r="J160" s="38"/>
    </row>
    <row r="161" spans="2:10" ht="15.75" thickBot="1" x14ac:dyDescent="0.3">
      <c r="B161" s="52" t="s">
        <v>365</v>
      </c>
      <c r="C161" s="51" t="s">
        <v>394</v>
      </c>
      <c r="D161" s="36">
        <v>23</v>
      </c>
      <c r="E161" s="5">
        <f t="shared" si="5"/>
        <v>87275.96</v>
      </c>
      <c r="F161" s="33">
        <f t="shared" si="6"/>
        <v>20509.740000000023</v>
      </c>
      <c r="G161" s="1"/>
      <c r="H161" s="39"/>
      <c r="I161" s="38"/>
      <c r="J161" s="38"/>
    </row>
    <row r="162" spans="2:10" ht="15.75" thickBot="1" x14ac:dyDescent="0.3">
      <c r="B162" s="52" t="s">
        <v>366</v>
      </c>
      <c r="C162" s="51" t="s">
        <v>379</v>
      </c>
      <c r="D162" s="36">
        <v>377</v>
      </c>
      <c r="E162" s="5">
        <f t="shared" si="5"/>
        <v>87652.96</v>
      </c>
      <c r="F162" s="33">
        <f t="shared" si="6"/>
        <v>20132.740000000023</v>
      </c>
      <c r="G162" s="1"/>
      <c r="H162" s="39"/>
      <c r="I162" s="38"/>
      <c r="J162" s="38"/>
    </row>
    <row r="163" spans="2:10" ht="15.75" thickBot="1" x14ac:dyDescent="0.3">
      <c r="B163" s="52" t="s">
        <v>367</v>
      </c>
      <c r="C163" s="51" t="s">
        <v>91</v>
      </c>
      <c r="D163" s="36">
        <v>116</v>
      </c>
      <c r="E163" s="5">
        <f t="shared" si="5"/>
        <v>87768.960000000006</v>
      </c>
      <c r="F163" s="33">
        <f t="shared" si="6"/>
        <v>20016.740000000023</v>
      </c>
      <c r="G163" s="1"/>
      <c r="H163" s="39"/>
      <c r="I163" s="38"/>
      <c r="J163" s="38"/>
    </row>
    <row r="164" spans="2:10" x14ac:dyDescent="0.25">
      <c r="B164" s="52" t="s">
        <v>374</v>
      </c>
      <c r="C164" s="51" t="s">
        <v>345</v>
      </c>
      <c r="D164" s="36">
        <v>182.77</v>
      </c>
      <c r="E164" s="5">
        <f t="shared" si="5"/>
        <v>87951.73000000001</v>
      </c>
      <c r="F164" s="33">
        <f t="shared" si="6"/>
        <v>19833.970000000023</v>
      </c>
      <c r="G164" s="1"/>
      <c r="H164" s="39"/>
      <c r="I164" s="38"/>
      <c r="J164" s="38"/>
    </row>
    <row r="165" spans="2:10" ht="15.75" hidden="1" thickBot="1" x14ac:dyDescent="0.3">
      <c r="B165" s="52"/>
      <c r="C165" s="51"/>
      <c r="D165" s="36"/>
      <c r="E165" s="5">
        <f t="shared" si="5"/>
        <v>87951.73000000001</v>
      </c>
      <c r="F165" s="33">
        <f t="shared" si="6"/>
        <v>19833.970000000023</v>
      </c>
      <c r="G165" s="1"/>
      <c r="H165" s="39"/>
      <c r="I165" s="38"/>
      <c r="J165" s="38"/>
    </row>
    <row r="166" spans="2:10" ht="15.75" hidden="1" thickBot="1" x14ac:dyDescent="0.3">
      <c r="B166" s="52"/>
      <c r="C166" s="51"/>
      <c r="D166" s="36"/>
      <c r="E166" s="5">
        <f t="shared" si="5"/>
        <v>87951.73000000001</v>
      </c>
      <c r="F166" s="33">
        <f t="shared" si="6"/>
        <v>19833.970000000023</v>
      </c>
      <c r="G166" s="1"/>
      <c r="H166" s="39"/>
      <c r="I166" s="38"/>
      <c r="J166" s="38"/>
    </row>
    <row r="167" spans="2:10" ht="15.75" hidden="1" thickBot="1" x14ac:dyDescent="0.3">
      <c r="B167" s="52"/>
      <c r="C167" s="51"/>
      <c r="D167" s="36"/>
      <c r="E167" s="5">
        <f t="shared" si="5"/>
        <v>87951.73000000001</v>
      </c>
      <c r="F167" s="33">
        <f t="shared" si="6"/>
        <v>19833.970000000023</v>
      </c>
      <c r="G167" s="1"/>
      <c r="H167" s="39"/>
      <c r="I167" s="38"/>
      <c r="J167" s="38"/>
    </row>
    <row r="168" spans="2:10" ht="15.75" hidden="1" thickBot="1" x14ac:dyDescent="0.3">
      <c r="B168" s="52"/>
      <c r="C168" s="51"/>
      <c r="D168" s="36"/>
      <c r="E168" s="5">
        <f t="shared" si="5"/>
        <v>87951.73000000001</v>
      </c>
      <c r="F168" s="33">
        <f t="shared" si="6"/>
        <v>19833.970000000023</v>
      </c>
      <c r="G168" s="1"/>
      <c r="H168" s="39"/>
      <c r="I168" s="38"/>
      <c r="J168" s="38"/>
    </row>
    <row r="169" spans="2:10" ht="15.75" hidden="1" thickBot="1" x14ac:dyDescent="0.3">
      <c r="B169" s="52"/>
      <c r="C169" s="51"/>
      <c r="D169" s="36"/>
      <c r="E169" s="5">
        <f t="shared" si="5"/>
        <v>87951.73000000001</v>
      </c>
      <c r="F169" s="33">
        <f t="shared" si="6"/>
        <v>19833.970000000023</v>
      </c>
      <c r="G169" s="1"/>
      <c r="H169" s="39"/>
      <c r="I169" s="38"/>
      <c r="J169" s="38"/>
    </row>
    <row r="170" spans="2:10" ht="15.75" hidden="1" thickBot="1" x14ac:dyDescent="0.3">
      <c r="B170" s="52"/>
      <c r="C170" s="51"/>
      <c r="D170" s="36"/>
      <c r="E170" s="5">
        <f t="shared" si="5"/>
        <v>87951.73000000001</v>
      </c>
      <c r="F170" s="33">
        <f t="shared" si="6"/>
        <v>19833.970000000023</v>
      </c>
      <c r="G170" s="1"/>
      <c r="H170" s="39"/>
      <c r="I170" s="38"/>
      <c r="J170" s="38"/>
    </row>
    <row r="171" spans="2:10" ht="15.75" hidden="1" thickBot="1" x14ac:dyDescent="0.3">
      <c r="B171" s="52"/>
      <c r="C171" s="51"/>
      <c r="D171" s="36"/>
      <c r="E171" s="5">
        <f t="shared" si="5"/>
        <v>87951.73000000001</v>
      </c>
      <c r="F171" s="33">
        <f t="shared" si="6"/>
        <v>19833.970000000023</v>
      </c>
      <c r="G171" s="1"/>
      <c r="H171" s="39"/>
      <c r="I171" s="38"/>
      <c r="J171" s="38"/>
    </row>
    <row r="172" spans="2:10" ht="15.75" hidden="1" thickBot="1" x14ac:dyDescent="0.3">
      <c r="B172" s="52"/>
      <c r="C172" s="51"/>
      <c r="D172" s="36"/>
      <c r="E172" s="5">
        <f t="shared" si="5"/>
        <v>87951.73000000001</v>
      </c>
      <c r="F172" s="33">
        <f t="shared" ref="F172:F235" si="7">F171-D172</f>
        <v>19833.970000000023</v>
      </c>
      <c r="G172" s="1"/>
      <c r="H172" s="39"/>
      <c r="I172" s="38"/>
      <c r="J172" s="38"/>
    </row>
    <row r="173" spans="2:10" ht="15.75" hidden="1" thickBot="1" x14ac:dyDescent="0.3">
      <c r="B173" s="52"/>
      <c r="C173" s="51"/>
      <c r="D173" s="36"/>
      <c r="E173" s="5">
        <f t="shared" si="5"/>
        <v>87951.73000000001</v>
      </c>
      <c r="F173" s="33">
        <f t="shared" si="7"/>
        <v>19833.970000000023</v>
      </c>
      <c r="G173" s="1"/>
      <c r="H173" s="39"/>
      <c r="I173" s="38"/>
      <c r="J173" s="38"/>
    </row>
    <row r="174" spans="2:10" ht="15.75" hidden="1" thickBot="1" x14ac:dyDescent="0.3">
      <c r="B174" s="52"/>
      <c r="C174" s="51"/>
      <c r="D174" s="36"/>
      <c r="E174" s="5">
        <f t="shared" si="5"/>
        <v>87951.73000000001</v>
      </c>
      <c r="F174" s="33">
        <f t="shared" si="7"/>
        <v>19833.970000000023</v>
      </c>
      <c r="G174" s="1"/>
      <c r="H174" s="39"/>
      <c r="I174" s="38"/>
      <c r="J174" s="38"/>
    </row>
    <row r="175" spans="2:10" ht="15.75" hidden="1" thickBot="1" x14ac:dyDescent="0.3">
      <c r="B175" s="52"/>
      <c r="C175" s="51"/>
      <c r="D175" s="36"/>
      <c r="E175" s="5">
        <f t="shared" si="5"/>
        <v>87951.73000000001</v>
      </c>
      <c r="F175" s="33">
        <f t="shared" si="7"/>
        <v>19833.970000000023</v>
      </c>
      <c r="G175" s="1"/>
      <c r="H175" s="39"/>
      <c r="I175" s="38"/>
      <c r="J175" s="38"/>
    </row>
    <row r="176" spans="2:10" ht="15.75" hidden="1" thickBot="1" x14ac:dyDescent="0.3">
      <c r="B176" s="52"/>
      <c r="C176" s="51"/>
      <c r="D176" s="36"/>
      <c r="E176" s="5">
        <f t="shared" si="5"/>
        <v>87951.73000000001</v>
      </c>
      <c r="F176" s="33">
        <f t="shared" si="7"/>
        <v>19833.970000000023</v>
      </c>
      <c r="G176" s="1"/>
      <c r="H176" s="39"/>
      <c r="I176" s="38"/>
      <c r="J176" s="38"/>
    </row>
    <row r="177" spans="2:10" ht="15.75" hidden="1" thickBot="1" x14ac:dyDescent="0.3">
      <c r="B177" s="52"/>
      <c r="C177" s="51"/>
      <c r="D177" s="36"/>
      <c r="E177" s="5">
        <f t="shared" si="5"/>
        <v>87951.73000000001</v>
      </c>
      <c r="F177" s="33">
        <f t="shared" si="7"/>
        <v>19833.970000000023</v>
      </c>
      <c r="G177" s="1"/>
      <c r="H177" s="39"/>
      <c r="I177" s="38"/>
      <c r="J177" s="38"/>
    </row>
    <row r="178" spans="2:10" ht="15.75" hidden="1" thickBot="1" x14ac:dyDescent="0.3">
      <c r="B178" s="52"/>
      <c r="C178" s="51"/>
      <c r="D178" s="36"/>
      <c r="E178" s="5">
        <f t="shared" si="5"/>
        <v>87951.73000000001</v>
      </c>
      <c r="F178" s="33">
        <f t="shared" si="7"/>
        <v>19833.970000000023</v>
      </c>
      <c r="G178" s="1"/>
      <c r="H178" s="39"/>
      <c r="I178" s="38"/>
      <c r="J178" s="38"/>
    </row>
    <row r="179" spans="2:10" ht="15.75" hidden="1" thickBot="1" x14ac:dyDescent="0.3">
      <c r="B179" s="52"/>
      <c r="C179" s="51"/>
      <c r="D179" s="36"/>
      <c r="E179" s="5">
        <f t="shared" si="5"/>
        <v>87951.73000000001</v>
      </c>
      <c r="F179" s="33">
        <f t="shared" si="7"/>
        <v>19833.970000000023</v>
      </c>
      <c r="G179" s="1"/>
      <c r="H179" s="39"/>
      <c r="I179" s="38"/>
      <c r="J179" s="38"/>
    </row>
    <row r="180" spans="2:10" ht="15.75" hidden="1" thickBot="1" x14ac:dyDescent="0.3">
      <c r="B180" s="52"/>
      <c r="C180" s="51"/>
      <c r="D180" s="36"/>
      <c r="E180" s="5">
        <f t="shared" si="5"/>
        <v>87951.73000000001</v>
      </c>
      <c r="F180" s="33">
        <f t="shared" si="7"/>
        <v>19833.970000000023</v>
      </c>
      <c r="G180" s="1"/>
      <c r="H180" s="39"/>
      <c r="I180" s="38"/>
      <c r="J180" s="38"/>
    </row>
    <row r="181" spans="2:10" ht="15.75" hidden="1" thickBot="1" x14ac:dyDescent="0.3">
      <c r="B181" s="52"/>
      <c r="C181" s="51"/>
      <c r="D181" s="36"/>
      <c r="E181" s="5">
        <f t="shared" si="5"/>
        <v>87951.73000000001</v>
      </c>
      <c r="F181" s="33">
        <f t="shared" si="7"/>
        <v>19833.970000000023</v>
      </c>
      <c r="G181" s="1"/>
      <c r="H181" s="39"/>
      <c r="I181" s="38"/>
      <c r="J181" s="38"/>
    </row>
    <row r="182" spans="2:10" ht="15.75" hidden="1" thickBot="1" x14ac:dyDescent="0.3">
      <c r="B182" s="52"/>
      <c r="C182" s="51"/>
      <c r="D182" s="36"/>
      <c r="E182" s="5">
        <f t="shared" si="5"/>
        <v>87951.73000000001</v>
      </c>
      <c r="F182" s="33">
        <f t="shared" si="7"/>
        <v>19833.970000000023</v>
      </c>
      <c r="G182" s="1"/>
      <c r="H182" s="39"/>
      <c r="I182" s="38"/>
      <c r="J182" s="38"/>
    </row>
    <row r="183" spans="2:10" ht="15.75" hidden="1" thickBot="1" x14ac:dyDescent="0.3">
      <c r="B183" s="52"/>
      <c r="C183" s="51"/>
      <c r="D183" s="36"/>
      <c r="E183" s="5">
        <f t="shared" si="5"/>
        <v>87951.73000000001</v>
      </c>
      <c r="F183" s="33">
        <f t="shared" si="7"/>
        <v>19833.970000000023</v>
      </c>
      <c r="G183" s="1"/>
      <c r="H183" s="39"/>
      <c r="I183" s="38"/>
      <c r="J183" s="38"/>
    </row>
    <row r="184" spans="2:10" ht="15.75" hidden="1" thickBot="1" x14ac:dyDescent="0.3">
      <c r="B184" s="52"/>
      <c r="C184" s="51"/>
      <c r="D184" s="36"/>
      <c r="E184" s="5">
        <f t="shared" si="5"/>
        <v>87951.73000000001</v>
      </c>
      <c r="F184" s="33">
        <f t="shared" si="7"/>
        <v>19833.970000000023</v>
      </c>
      <c r="G184" s="1"/>
      <c r="H184" s="39"/>
      <c r="I184" s="38"/>
      <c r="J184" s="38"/>
    </row>
    <row r="185" spans="2:10" ht="15.75" hidden="1" thickBot="1" x14ac:dyDescent="0.3">
      <c r="B185" s="52"/>
      <c r="C185" s="51"/>
      <c r="D185" s="36"/>
      <c r="E185" s="5">
        <f t="shared" si="5"/>
        <v>87951.73000000001</v>
      </c>
      <c r="F185" s="33">
        <f t="shared" si="7"/>
        <v>19833.970000000023</v>
      </c>
      <c r="G185" s="1"/>
      <c r="H185" s="39"/>
      <c r="I185" s="38"/>
      <c r="J185" s="38"/>
    </row>
    <row r="186" spans="2:10" ht="15.75" hidden="1" thickBot="1" x14ac:dyDescent="0.3">
      <c r="B186" s="52"/>
      <c r="C186" s="51"/>
      <c r="D186" s="36"/>
      <c r="E186" s="5">
        <f t="shared" si="5"/>
        <v>87951.73000000001</v>
      </c>
      <c r="F186" s="33">
        <f t="shared" si="7"/>
        <v>19833.970000000023</v>
      </c>
      <c r="G186" s="1"/>
      <c r="H186" s="39"/>
      <c r="I186" s="38"/>
      <c r="J186" s="38"/>
    </row>
    <row r="187" spans="2:10" ht="15.75" hidden="1" thickBot="1" x14ac:dyDescent="0.3">
      <c r="B187" s="52"/>
      <c r="C187" s="51"/>
      <c r="D187" s="36"/>
      <c r="E187" s="5">
        <f t="shared" si="5"/>
        <v>87951.73000000001</v>
      </c>
      <c r="F187" s="33">
        <f t="shared" si="7"/>
        <v>19833.970000000023</v>
      </c>
      <c r="G187" s="1"/>
      <c r="H187" s="39"/>
      <c r="I187" s="38"/>
      <c r="J187" s="38"/>
    </row>
    <row r="188" spans="2:10" ht="15.75" hidden="1" thickBot="1" x14ac:dyDescent="0.3">
      <c r="B188" s="52"/>
      <c r="C188" s="51"/>
      <c r="D188" s="36"/>
      <c r="E188" s="5">
        <f t="shared" si="5"/>
        <v>87951.73000000001</v>
      </c>
      <c r="F188" s="33">
        <f t="shared" si="7"/>
        <v>19833.970000000023</v>
      </c>
      <c r="G188" s="1"/>
      <c r="H188" s="39"/>
      <c r="I188" s="38"/>
      <c r="J188" s="38"/>
    </row>
    <row r="189" spans="2:10" ht="15.75" hidden="1" thickBot="1" x14ac:dyDescent="0.3">
      <c r="B189" s="52"/>
      <c r="C189" s="51"/>
      <c r="D189" s="36"/>
      <c r="E189" s="5">
        <f t="shared" si="5"/>
        <v>87951.73000000001</v>
      </c>
      <c r="F189" s="33">
        <f t="shared" si="7"/>
        <v>19833.970000000023</v>
      </c>
      <c r="G189" s="1"/>
      <c r="H189" s="39"/>
      <c r="I189" s="38"/>
      <c r="J189" s="38"/>
    </row>
    <row r="190" spans="2:10" ht="15.75" hidden="1" thickBot="1" x14ac:dyDescent="0.3">
      <c r="B190" s="52"/>
      <c r="C190" s="51"/>
      <c r="D190" s="36"/>
      <c r="E190" s="5">
        <f t="shared" si="5"/>
        <v>87951.73000000001</v>
      </c>
      <c r="F190" s="33">
        <f t="shared" si="7"/>
        <v>19833.970000000023</v>
      </c>
      <c r="G190" s="1"/>
      <c r="H190" s="39"/>
      <c r="I190" s="38"/>
      <c r="J190" s="38"/>
    </row>
    <row r="191" spans="2:10" ht="15.75" hidden="1" thickBot="1" x14ac:dyDescent="0.3">
      <c r="B191" s="52"/>
      <c r="C191" s="51"/>
      <c r="D191" s="36"/>
      <c r="E191" s="5">
        <f t="shared" si="5"/>
        <v>87951.73000000001</v>
      </c>
      <c r="F191" s="33">
        <f t="shared" si="7"/>
        <v>19833.970000000023</v>
      </c>
      <c r="G191" s="1"/>
      <c r="H191" s="39"/>
      <c r="I191" s="38"/>
      <c r="J191" s="38"/>
    </row>
    <row r="192" spans="2:10" ht="15.75" hidden="1" thickBot="1" x14ac:dyDescent="0.3">
      <c r="B192" s="52"/>
      <c r="C192" s="51"/>
      <c r="D192" s="36"/>
      <c r="E192" s="5">
        <f t="shared" si="5"/>
        <v>87951.73000000001</v>
      </c>
      <c r="F192" s="33">
        <f t="shared" si="7"/>
        <v>19833.970000000023</v>
      </c>
      <c r="G192" s="1"/>
      <c r="H192" s="39"/>
      <c r="I192" s="38"/>
      <c r="J192" s="38"/>
    </row>
    <row r="193" spans="2:10" ht="15.75" hidden="1" thickBot="1" x14ac:dyDescent="0.3">
      <c r="B193" s="52"/>
      <c r="C193" s="51"/>
      <c r="D193" s="36"/>
      <c r="E193" s="5">
        <f t="shared" si="5"/>
        <v>87951.73000000001</v>
      </c>
      <c r="F193" s="33">
        <f t="shared" si="7"/>
        <v>19833.970000000023</v>
      </c>
      <c r="G193" s="1"/>
      <c r="H193" s="39"/>
      <c r="I193" s="38"/>
      <c r="J193" s="38"/>
    </row>
    <row r="194" spans="2:10" ht="15.75" hidden="1" thickBot="1" x14ac:dyDescent="0.3">
      <c r="B194" s="52"/>
      <c r="C194" s="51"/>
      <c r="D194" s="36"/>
      <c r="E194" s="5">
        <f t="shared" si="5"/>
        <v>87951.73000000001</v>
      </c>
      <c r="F194" s="33">
        <f t="shared" si="7"/>
        <v>19833.970000000023</v>
      </c>
      <c r="G194" s="1"/>
      <c r="H194" s="39"/>
      <c r="I194" s="38"/>
      <c r="J194" s="38"/>
    </row>
    <row r="195" spans="2:10" ht="15.75" hidden="1" thickBot="1" x14ac:dyDescent="0.3">
      <c r="B195" s="52"/>
      <c r="C195" s="51"/>
      <c r="D195" s="36"/>
      <c r="E195" s="5">
        <f t="shared" si="5"/>
        <v>87951.73000000001</v>
      </c>
      <c r="F195" s="33">
        <f t="shared" si="7"/>
        <v>19833.970000000023</v>
      </c>
      <c r="G195" s="1"/>
      <c r="H195" s="39"/>
      <c r="I195" s="38"/>
      <c r="J195" s="38"/>
    </row>
    <row r="196" spans="2:10" ht="15.75" hidden="1" thickBot="1" x14ac:dyDescent="0.3">
      <c r="B196" s="52"/>
      <c r="C196" s="51"/>
      <c r="D196" s="36"/>
      <c r="E196" s="5">
        <f t="shared" si="5"/>
        <v>87951.73000000001</v>
      </c>
      <c r="F196" s="33">
        <f t="shared" si="7"/>
        <v>19833.970000000023</v>
      </c>
      <c r="G196" s="1"/>
      <c r="H196" s="39"/>
      <c r="I196" s="38"/>
      <c r="J196" s="38"/>
    </row>
    <row r="197" spans="2:10" ht="15.75" hidden="1" thickBot="1" x14ac:dyDescent="0.3">
      <c r="B197" s="52"/>
      <c r="C197" s="51"/>
      <c r="D197" s="36"/>
      <c r="E197" s="5">
        <f t="shared" si="5"/>
        <v>87951.73000000001</v>
      </c>
      <c r="F197" s="33">
        <f t="shared" si="7"/>
        <v>19833.970000000023</v>
      </c>
      <c r="G197" s="1"/>
      <c r="H197" s="39"/>
      <c r="I197" s="38"/>
      <c r="J197" s="38"/>
    </row>
    <row r="198" spans="2:10" ht="15.75" hidden="1" thickBot="1" x14ac:dyDescent="0.3">
      <c r="B198" s="52"/>
      <c r="C198" s="51"/>
      <c r="D198" s="36"/>
      <c r="E198" s="5">
        <f t="shared" si="5"/>
        <v>87951.73000000001</v>
      </c>
      <c r="F198" s="33">
        <f t="shared" si="7"/>
        <v>19833.970000000023</v>
      </c>
      <c r="G198" s="1"/>
      <c r="H198" s="39"/>
      <c r="I198" s="38"/>
      <c r="J198" s="38"/>
    </row>
    <row r="199" spans="2:10" ht="15.75" hidden="1" thickBot="1" x14ac:dyDescent="0.3">
      <c r="B199" s="52"/>
      <c r="C199" s="51"/>
      <c r="D199" s="36"/>
      <c r="E199" s="5">
        <f t="shared" si="5"/>
        <v>87951.73000000001</v>
      </c>
      <c r="F199" s="33">
        <f t="shared" si="7"/>
        <v>19833.970000000023</v>
      </c>
      <c r="G199" s="1"/>
      <c r="H199" s="39"/>
      <c r="I199" s="38"/>
      <c r="J199" s="38"/>
    </row>
    <row r="200" spans="2:10" ht="15.75" hidden="1" thickBot="1" x14ac:dyDescent="0.3">
      <c r="B200" s="52"/>
      <c r="C200" s="51"/>
      <c r="D200" s="36"/>
      <c r="E200" s="5">
        <f t="shared" si="5"/>
        <v>87951.73000000001</v>
      </c>
      <c r="F200" s="33">
        <f t="shared" si="7"/>
        <v>19833.970000000023</v>
      </c>
      <c r="G200" s="1"/>
      <c r="H200" s="39"/>
      <c r="I200" s="38"/>
      <c r="J200" s="38"/>
    </row>
    <row r="201" spans="2:10" ht="15.75" hidden="1" thickBot="1" x14ac:dyDescent="0.3">
      <c r="B201" s="52"/>
      <c r="C201" s="51"/>
      <c r="D201" s="36"/>
      <c r="E201" s="5">
        <f t="shared" ref="E201:E250" si="8">E200+D201</f>
        <v>87951.73000000001</v>
      </c>
      <c r="F201" s="33">
        <f t="shared" si="7"/>
        <v>19833.970000000023</v>
      </c>
      <c r="G201" s="1"/>
      <c r="H201" s="39"/>
      <c r="I201" s="38"/>
      <c r="J201" s="38"/>
    </row>
    <row r="202" spans="2:10" ht="15.75" hidden="1" thickBot="1" x14ac:dyDescent="0.3">
      <c r="B202" s="52"/>
      <c r="C202" s="51"/>
      <c r="D202" s="36"/>
      <c r="E202" s="5">
        <f t="shared" si="8"/>
        <v>87951.73000000001</v>
      </c>
      <c r="F202" s="33">
        <f t="shared" si="7"/>
        <v>19833.970000000023</v>
      </c>
      <c r="G202" s="1"/>
      <c r="H202" s="39"/>
      <c r="I202" s="38"/>
      <c r="J202" s="38"/>
    </row>
    <row r="203" spans="2:10" ht="15.75" hidden="1" thickBot="1" x14ac:dyDescent="0.3">
      <c r="B203" s="52"/>
      <c r="C203" s="51"/>
      <c r="D203" s="36"/>
      <c r="E203" s="5">
        <f t="shared" si="8"/>
        <v>87951.73000000001</v>
      </c>
      <c r="F203" s="33">
        <f t="shared" si="7"/>
        <v>19833.970000000023</v>
      </c>
      <c r="G203" s="1"/>
      <c r="H203" s="39"/>
      <c r="I203" s="38"/>
      <c r="J203" s="38"/>
    </row>
    <row r="204" spans="2:10" ht="15.75" hidden="1" thickBot="1" x14ac:dyDescent="0.3">
      <c r="B204" s="52"/>
      <c r="C204" s="51"/>
      <c r="D204" s="36"/>
      <c r="E204" s="5">
        <f t="shared" si="8"/>
        <v>87951.73000000001</v>
      </c>
      <c r="F204" s="33">
        <f t="shared" si="7"/>
        <v>19833.970000000023</v>
      </c>
      <c r="G204" s="1"/>
      <c r="H204" s="39"/>
      <c r="I204" s="38"/>
      <c r="J204" s="38"/>
    </row>
    <row r="205" spans="2:10" ht="15.75" hidden="1" thickBot="1" x14ac:dyDescent="0.3">
      <c r="B205" s="52"/>
      <c r="C205" s="51"/>
      <c r="D205" s="36"/>
      <c r="E205" s="5">
        <f t="shared" si="8"/>
        <v>87951.73000000001</v>
      </c>
      <c r="F205" s="33">
        <f t="shared" si="7"/>
        <v>19833.970000000023</v>
      </c>
      <c r="G205" s="1"/>
      <c r="H205" s="39"/>
      <c r="I205" s="38"/>
      <c r="J205" s="38"/>
    </row>
    <row r="206" spans="2:10" ht="15.75" hidden="1" thickBot="1" x14ac:dyDescent="0.3">
      <c r="B206" s="52"/>
      <c r="C206" s="51"/>
      <c r="D206" s="36"/>
      <c r="E206" s="5">
        <f t="shared" si="8"/>
        <v>87951.73000000001</v>
      </c>
      <c r="F206" s="33">
        <f t="shared" si="7"/>
        <v>19833.970000000023</v>
      </c>
      <c r="G206" s="1"/>
      <c r="H206" s="39"/>
      <c r="I206" s="38"/>
      <c r="J206" s="38"/>
    </row>
    <row r="207" spans="2:10" ht="15.75" hidden="1" thickBot="1" x14ac:dyDescent="0.3">
      <c r="B207" s="52"/>
      <c r="C207" s="51"/>
      <c r="D207" s="36"/>
      <c r="E207" s="5">
        <f t="shared" si="8"/>
        <v>87951.73000000001</v>
      </c>
      <c r="F207" s="33">
        <f t="shared" si="7"/>
        <v>19833.970000000023</v>
      </c>
      <c r="G207" s="1"/>
      <c r="H207" s="39"/>
      <c r="I207" s="38"/>
      <c r="J207" s="38"/>
    </row>
    <row r="208" spans="2:10" ht="15.75" hidden="1" thickBot="1" x14ac:dyDescent="0.3">
      <c r="B208" s="52"/>
      <c r="C208" s="51"/>
      <c r="D208" s="36"/>
      <c r="E208" s="5">
        <f t="shared" si="8"/>
        <v>87951.73000000001</v>
      </c>
      <c r="F208" s="33">
        <f t="shared" si="7"/>
        <v>19833.970000000023</v>
      </c>
      <c r="G208" s="1"/>
      <c r="H208" s="39"/>
      <c r="I208" s="38"/>
      <c r="J208" s="38"/>
    </row>
    <row r="209" spans="2:10" ht="15.75" hidden="1" thickBot="1" x14ac:dyDescent="0.3">
      <c r="B209" s="52"/>
      <c r="C209" s="51"/>
      <c r="D209" s="36"/>
      <c r="E209" s="5">
        <f t="shared" si="8"/>
        <v>87951.73000000001</v>
      </c>
      <c r="F209" s="33">
        <f t="shared" si="7"/>
        <v>19833.970000000023</v>
      </c>
      <c r="G209" s="1"/>
      <c r="H209" s="39"/>
      <c r="I209" s="38"/>
      <c r="J209" s="38"/>
    </row>
    <row r="210" spans="2:10" ht="15.75" hidden="1" thickBot="1" x14ac:dyDescent="0.3">
      <c r="B210" s="52"/>
      <c r="C210" s="51"/>
      <c r="D210" s="36"/>
      <c r="E210" s="5">
        <f t="shared" si="8"/>
        <v>87951.73000000001</v>
      </c>
      <c r="F210" s="33">
        <f t="shared" si="7"/>
        <v>19833.970000000023</v>
      </c>
      <c r="G210" s="1"/>
      <c r="H210" s="39"/>
      <c r="I210" s="38"/>
      <c r="J210" s="38"/>
    </row>
    <row r="211" spans="2:10" ht="15.75" hidden="1" thickBot="1" x14ac:dyDescent="0.3">
      <c r="B211" s="52"/>
      <c r="C211" s="51"/>
      <c r="D211" s="36"/>
      <c r="E211" s="5">
        <f t="shared" si="8"/>
        <v>87951.73000000001</v>
      </c>
      <c r="F211" s="33">
        <f t="shared" si="7"/>
        <v>19833.970000000023</v>
      </c>
      <c r="G211" s="1"/>
      <c r="H211" s="39"/>
      <c r="I211" s="38"/>
      <c r="J211" s="38"/>
    </row>
    <row r="212" spans="2:10" ht="15.75" hidden="1" thickBot="1" x14ac:dyDescent="0.3">
      <c r="B212" s="52"/>
      <c r="C212" s="51"/>
      <c r="D212" s="36"/>
      <c r="E212" s="5">
        <f t="shared" si="8"/>
        <v>87951.73000000001</v>
      </c>
      <c r="F212" s="33">
        <f t="shared" si="7"/>
        <v>19833.970000000023</v>
      </c>
      <c r="G212" s="1"/>
      <c r="H212" s="39"/>
      <c r="I212" s="38"/>
      <c r="J212" s="38"/>
    </row>
    <row r="213" spans="2:10" ht="15.75" hidden="1" thickBot="1" x14ac:dyDescent="0.3">
      <c r="B213" s="52"/>
      <c r="C213" s="51"/>
      <c r="D213" s="36"/>
      <c r="E213" s="5">
        <f t="shared" si="8"/>
        <v>87951.73000000001</v>
      </c>
      <c r="F213" s="33">
        <f t="shared" si="7"/>
        <v>19833.970000000023</v>
      </c>
      <c r="G213" s="1"/>
      <c r="H213" s="39"/>
      <c r="I213" s="38"/>
      <c r="J213" s="38"/>
    </row>
    <row r="214" spans="2:10" ht="15.75" hidden="1" thickBot="1" x14ac:dyDescent="0.3">
      <c r="B214" s="52"/>
      <c r="C214" s="51"/>
      <c r="D214" s="36"/>
      <c r="E214" s="5">
        <f t="shared" si="8"/>
        <v>87951.73000000001</v>
      </c>
      <c r="F214" s="33">
        <f t="shared" si="7"/>
        <v>19833.970000000023</v>
      </c>
      <c r="G214" s="1"/>
      <c r="H214" s="39"/>
      <c r="I214" s="38"/>
      <c r="J214" s="38"/>
    </row>
    <row r="215" spans="2:10" ht="15.75" hidden="1" thickBot="1" x14ac:dyDescent="0.3">
      <c r="B215" s="52"/>
      <c r="C215" s="51"/>
      <c r="D215" s="36"/>
      <c r="E215" s="5">
        <f t="shared" si="8"/>
        <v>87951.73000000001</v>
      </c>
      <c r="F215" s="33">
        <f t="shared" si="7"/>
        <v>19833.970000000023</v>
      </c>
      <c r="G215" s="1"/>
      <c r="H215" s="39"/>
      <c r="I215" s="38"/>
      <c r="J215" s="38"/>
    </row>
    <row r="216" spans="2:10" ht="15.75" hidden="1" thickBot="1" x14ac:dyDescent="0.3">
      <c r="B216" s="52"/>
      <c r="C216" s="51"/>
      <c r="D216" s="36"/>
      <c r="E216" s="5">
        <f t="shared" si="8"/>
        <v>87951.73000000001</v>
      </c>
      <c r="F216" s="33">
        <f t="shared" si="7"/>
        <v>19833.970000000023</v>
      </c>
      <c r="G216" s="1"/>
      <c r="H216" s="39"/>
      <c r="I216" s="38"/>
      <c r="J216" s="38"/>
    </row>
    <row r="217" spans="2:10" ht="15.75" hidden="1" thickBot="1" x14ac:dyDescent="0.3">
      <c r="B217" s="52"/>
      <c r="C217" s="51"/>
      <c r="D217" s="36"/>
      <c r="E217" s="5">
        <f t="shared" si="8"/>
        <v>87951.73000000001</v>
      </c>
      <c r="F217" s="33">
        <f t="shared" si="7"/>
        <v>19833.970000000023</v>
      </c>
      <c r="G217" s="1"/>
      <c r="H217" s="39"/>
      <c r="I217" s="38"/>
      <c r="J217" s="38"/>
    </row>
    <row r="218" spans="2:10" ht="15.75" hidden="1" thickBot="1" x14ac:dyDescent="0.3">
      <c r="B218" s="52"/>
      <c r="C218" s="51"/>
      <c r="D218" s="36"/>
      <c r="E218" s="5">
        <f t="shared" si="8"/>
        <v>87951.73000000001</v>
      </c>
      <c r="F218" s="33">
        <f t="shared" si="7"/>
        <v>19833.970000000023</v>
      </c>
      <c r="G218" s="1"/>
      <c r="H218" s="39"/>
      <c r="I218" s="38"/>
      <c r="J218" s="38"/>
    </row>
    <row r="219" spans="2:10" ht="15.75" hidden="1" thickBot="1" x14ac:dyDescent="0.3">
      <c r="B219" s="52"/>
      <c r="C219" s="51"/>
      <c r="D219" s="36"/>
      <c r="E219" s="5">
        <f t="shared" si="8"/>
        <v>87951.73000000001</v>
      </c>
      <c r="F219" s="33">
        <f t="shared" si="7"/>
        <v>19833.970000000023</v>
      </c>
      <c r="G219" s="1"/>
      <c r="H219" s="39"/>
      <c r="I219" s="38"/>
      <c r="J219" s="38"/>
    </row>
    <row r="220" spans="2:10" ht="15.75" hidden="1" thickBot="1" x14ac:dyDescent="0.3">
      <c r="B220" s="52"/>
      <c r="C220" s="51"/>
      <c r="D220" s="36"/>
      <c r="E220" s="5">
        <f t="shared" si="8"/>
        <v>87951.73000000001</v>
      </c>
      <c r="F220" s="33">
        <f t="shared" si="7"/>
        <v>19833.970000000023</v>
      </c>
      <c r="G220" s="1"/>
      <c r="H220" s="39"/>
      <c r="I220" s="38"/>
      <c r="J220" s="38"/>
    </row>
    <row r="221" spans="2:10" ht="15.75" hidden="1" thickBot="1" x14ac:dyDescent="0.3">
      <c r="B221" s="52"/>
      <c r="C221" s="51"/>
      <c r="D221" s="36"/>
      <c r="E221" s="5">
        <f t="shared" si="8"/>
        <v>87951.73000000001</v>
      </c>
      <c r="F221" s="33">
        <f t="shared" si="7"/>
        <v>19833.970000000023</v>
      </c>
      <c r="G221" s="1"/>
      <c r="H221" s="39"/>
      <c r="I221" s="38"/>
      <c r="J221" s="38"/>
    </row>
    <row r="222" spans="2:10" ht="15.75" hidden="1" thickBot="1" x14ac:dyDescent="0.3">
      <c r="B222" s="52"/>
      <c r="C222" s="51"/>
      <c r="D222" s="36"/>
      <c r="E222" s="5">
        <f t="shared" si="8"/>
        <v>87951.73000000001</v>
      </c>
      <c r="F222" s="33">
        <f t="shared" si="7"/>
        <v>19833.970000000023</v>
      </c>
      <c r="G222" s="1"/>
      <c r="H222" s="39"/>
      <c r="I222" s="38"/>
      <c r="J222" s="38"/>
    </row>
    <row r="223" spans="2:10" ht="15.75" hidden="1" thickBot="1" x14ac:dyDescent="0.3">
      <c r="B223" s="52"/>
      <c r="C223" s="51"/>
      <c r="D223" s="36"/>
      <c r="E223" s="5">
        <f t="shared" si="8"/>
        <v>87951.73000000001</v>
      </c>
      <c r="F223" s="33">
        <f t="shared" si="7"/>
        <v>19833.970000000023</v>
      </c>
      <c r="G223" s="1"/>
      <c r="H223" s="39"/>
      <c r="I223" s="38"/>
      <c r="J223" s="38"/>
    </row>
    <row r="224" spans="2:10" ht="15.75" hidden="1" thickBot="1" x14ac:dyDescent="0.3">
      <c r="B224" s="52"/>
      <c r="C224" s="51"/>
      <c r="D224" s="36"/>
      <c r="E224" s="5">
        <f t="shared" si="8"/>
        <v>87951.73000000001</v>
      </c>
      <c r="F224" s="33">
        <f t="shared" si="7"/>
        <v>19833.970000000023</v>
      </c>
      <c r="G224" s="1"/>
      <c r="H224" s="39"/>
      <c r="I224" s="38"/>
      <c r="J224" s="38"/>
    </row>
    <row r="225" spans="2:10" ht="15.75" hidden="1" thickBot="1" x14ac:dyDescent="0.3">
      <c r="B225" s="52"/>
      <c r="C225" s="51"/>
      <c r="D225" s="36"/>
      <c r="E225" s="5">
        <f t="shared" si="8"/>
        <v>87951.73000000001</v>
      </c>
      <c r="F225" s="33">
        <f t="shared" si="7"/>
        <v>19833.970000000023</v>
      </c>
      <c r="G225" s="1"/>
      <c r="H225" s="39"/>
      <c r="I225" s="38"/>
      <c r="J225" s="38"/>
    </row>
    <row r="226" spans="2:10" ht="15.75" hidden="1" thickBot="1" x14ac:dyDescent="0.3">
      <c r="B226" s="52"/>
      <c r="C226" s="51"/>
      <c r="D226" s="36"/>
      <c r="E226" s="5">
        <f t="shared" si="8"/>
        <v>87951.73000000001</v>
      </c>
      <c r="F226" s="33">
        <f t="shared" si="7"/>
        <v>19833.970000000023</v>
      </c>
      <c r="G226" s="1"/>
      <c r="H226" s="39"/>
      <c r="I226" s="38"/>
      <c r="J226" s="38"/>
    </row>
    <row r="227" spans="2:10" ht="15.75" hidden="1" thickBot="1" x14ac:dyDescent="0.3">
      <c r="B227" s="52"/>
      <c r="C227" s="51"/>
      <c r="D227" s="36"/>
      <c r="E227" s="5">
        <f t="shared" si="8"/>
        <v>87951.73000000001</v>
      </c>
      <c r="F227" s="33">
        <f t="shared" si="7"/>
        <v>19833.970000000023</v>
      </c>
      <c r="G227" s="1"/>
      <c r="H227" s="39"/>
      <c r="I227" s="38"/>
      <c r="J227" s="38"/>
    </row>
    <row r="228" spans="2:10" ht="15.75" hidden="1" thickBot="1" x14ac:dyDescent="0.3">
      <c r="B228" s="52"/>
      <c r="C228" s="51"/>
      <c r="D228" s="36"/>
      <c r="E228" s="5">
        <f t="shared" si="8"/>
        <v>87951.73000000001</v>
      </c>
      <c r="F228" s="33">
        <f t="shared" si="7"/>
        <v>19833.970000000023</v>
      </c>
      <c r="G228" s="1"/>
      <c r="H228" s="39"/>
      <c r="I228" s="38"/>
      <c r="J228" s="38"/>
    </row>
    <row r="229" spans="2:10" ht="15.75" hidden="1" thickBot="1" x14ac:dyDescent="0.3">
      <c r="B229" s="52"/>
      <c r="C229" s="51"/>
      <c r="D229" s="36"/>
      <c r="E229" s="5">
        <f t="shared" si="8"/>
        <v>87951.73000000001</v>
      </c>
      <c r="F229" s="33">
        <f t="shared" si="7"/>
        <v>19833.970000000023</v>
      </c>
      <c r="G229" s="1"/>
      <c r="H229" s="39"/>
      <c r="I229" s="38"/>
      <c r="J229" s="38"/>
    </row>
    <row r="230" spans="2:10" ht="15.75" hidden="1" thickBot="1" x14ac:dyDescent="0.3">
      <c r="B230" s="52"/>
      <c r="C230" s="51"/>
      <c r="D230" s="36"/>
      <c r="E230" s="5">
        <f t="shared" si="8"/>
        <v>87951.73000000001</v>
      </c>
      <c r="F230" s="33">
        <f t="shared" si="7"/>
        <v>19833.970000000023</v>
      </c>
      <c r="G230" s="1"/>
      <c r="H230" s="39"/>
      <c r="I230" s="38"/>
      <c r="J230" s="38"/>
    </row>
    <row r="231" spans="2:10" ht="15.75" hidden="1" thickBot="1" x14ac:dyDescent="0.3">
      <c r="B231" s="52"/>
      <c r="C231" s="51"/>
      <c r="D231" s="36"/>
      <c r="E231" s="5">
        <f t="shared" si="8"/>
        <v>87951.73000000001</v>
      </c>
      <c r="F231" s="33">
        <f t="shared" si="7"/>
        <v>19833.970000000023</v>
      </c>
      <c r="G231" s="1"/>
      <c r="H231" s="39"/>
      <c r="I231" s="38"/>
      <c r="J231" s="38"/>
    </row>
    <row r="232" spans="2:10" ht="15.75" hidden="1" thickBot="1" x14ac:dyDescent="0.3">
      <c r="B232" s="52"/>
      <c r="C232" s="51"/>
      <c r="D232" s="36"/>
      <c r="E232" s="5">
        <f t="shared" si="8"/>
        <v>87951.73000000001</v>
      </c>
      <c r="F232" s="33">
        <f t="shared" si="7"/>
        <v>19833.970000000023</v>
      </c>
      <c r="G232" s="1"/>
      <c r="H232" s="39"/>
      <c r="I232" s="38"/>
      <c r="J232" s="38"/>
    </row>
    <row r="233" spans="2:10" ht="15.75" hidden="1" thickBot="1" x14ac:dyDescent="0.3">
      <c r="B233" s="52"/>
      <c r="C233" s="51"/>
      <c r="D233" s="36"/>
      <c r="E233" s="5">
        <f t="shared" si="8"/>
        <v>87951.73000000001</v>
      </c>
      <c r="F233" s="33">
        <f t="shared" si="7"/>
        <v>19833.970000000023</v>
      </c>
      <c r="G233" s="1"/>
      <c r="H233" s="39"/>
      <c r="I233" s="38"/>
      <c r="J233" s="38"/>
    </row>
    <row r="234" spans="2:10" ht="15.75" hidden="1" thickBot="1" x14ac:dyDescent="0.3">
      <c r="B234" s="52"/>
      <c r="C234" s="51"/>
      <c r="D234" s="36"/>
      <c r="E234" s="5">
        <f t="shared" si="8"/>
        <v>87951.73000000001</v>
      </c>
      <c r="F234" s="33">
        <f t="shared" si="7"/>
        <v>19833.970000000023</v>
      </c>
      <c r="G234" s="1"/>
      <c r="H234" s="39"/>
      <c r="I234" s="38"/>
      <c r="J234" s="38"/>
    </row>
    <row r="235" spans="2:10" ht="15.75" hidden="1" thickBot="1" x14ac:dyDescent="0.3">
      <c r="B235" s="52"/>
      <c r="C235" s="51"/>
      <c r="D235" s="36"/>
      <c r="E235" s="5">
        <f t="shared" si="8"/>
        <v>87951.73000000001</v>
      </c>
      <c r="F235" s="33">
        <f t="shared" si="7"/>
        <v>19833.970000000023</v>
      </c>
      <c r="G235" s="1"/>
      <c r="H235" s="39"/>
      <c r="I235" s="38"/>
      <c r="J235" s="38"/>
    </row>
    <row r="236" spans="2:10" ht="15.75" hidden="1" thickBot="1" x14ac:dyDescent="0.3">
      <c r="B236" s="52"/>
      <c r="C236" s="51"/>
      <c r="D236" s="36"/>
      <c r="E236" s="5">
        <f t="shared" si="8"/>
        <v>87951.73000000001</v>
      </c>
      <c r="F236" s="33">
        <f t="shared" ref="F236:F250" si="9">F235-D236</f>
        <v>19833.970000000023</v>
      </c>
      <c r="G236" s="1"/>
      <c r="H236" s="39"/>
      <c r="I236" s="38"/>
      <c r="J236" s="38"/>
    </row>
    <row r="237" spans="2:10" ht="15.75" hidden="1" thickBot="1" x14ac:dyDescent="0.3">
      <c r="B237" s="52"/>
      <c r="C237" s="51"/>
      <c r="D237" s="36"/>
      <c r="E237" s="5">
        <f t="shared" si="8"/>
        <v>87951.73000000001</v>
      </c>
      <c r="F237" s="33">
        <f t="shared" si="9"/>
        <v>19833.970000000023</v>
      </c>
      <c r="G237" s="1"/>
      <c r="H237" s="39"/>
      <c r="I237" s="38"/>
      <c r="J237" s="38"/>
    </row>
    <row r="238" spans="2:10" ht="15.75" hidden="1" thickBot="1" x14ac:dyDescent="0.3">
      <c r="B238" s="52"/>
      <c r="C238" s="51"/>
      <c r="D238" s="36"/>
      <c r="E238" s="5">
        <f t="shared" si="8"/>
        <v>87951.73000000001</v>
      </c>
      <c r="F238" s="33">
        <f t="shared" si="9"/>
        <v>19833.970000000023</v>
      </c>
      <c r="G238" s="1"/>
      <c r="H238" s="39"/>
      <c r="I238" s="38"/>
      <c r="J238" s="38"/>
    </row>
    <row r="239" spans="2:10" ht="15.75" hidden="1" thickBot="1" x14ac:dyDescent="0.3">
      <c r="B239" s="52"/>
      <c r="C239" s="51"/>
      <c r="D239" s="36"/>
      <c r="E239" s="5">
        <f t="shared" si="8"/>
        <v>87951.73000000001</v>
      </c>
      <c r="F239" s="33">
        <f t="shared" si="9"/>
        <v>19833.970000000023</v>
      </c>
      <c r="G239" s="1"/>
      <c r="H239" s="39"/>
      <c r="I239" s="38"/>
      <c r="J239" s="38"/>
    </row>
    <row r="240" spans="2:10" ht="15.75" hidden="1" thickBot="1" x14ac:dyDescent="0.3">
      <c r="B240" s="52"/>
      <c r="C240" s="51"/>
      <c r="D240" s="36"/>
      <c r="E240" s="5">
        <f t="shared" si="8"/>
        <v>87951.73000000001</v>
      </c>
      <c r="F240" s="33">
        <f t="shared" si="9"/>
        <v>19833.970000000023</v>
      </c>
      <c r="G240" s="1"/>
      <c r="H240" s="39"/>
      <c r="I240" s="38"/>
      <c r="J240" s="38"/>
    </row>
    <row r="241" spans="2:10" ht="15.75" hidden="1" thickBot="1" x14ac:dyDescent="0.3">
      <c r="B241" s="52"/>
      <c r="C241" s="51"/>
      <c r="D241" s="36"/>
      <c r="E241" s="5">
        <f t="shared" si="8"/>
        <v>87951.73000000001</v>
      </c>
      <c r="F241" s="33">
        <f t="shared" si="9"/>
        <v>19833.970000000023</v>
      </c>
      <c r="G241" s="1"/>
      <c r="H241" s="39"/>
      <c r="I241" s="38"/>
      <c r="J241" s="38"/>
    </row>
    <row r="242" spans="2:10" ht="15.75" hidden="1" thickBot="1" x14ac:dyDescent="0.3">
      <c r="B242" s="52"/>
      <c r="C242" s="51"/>
      <c r="D242" s="36"/>
      <c r="E242" s="5">
        <f t="shared" si="8"/>
        <v>87951.73000000001</v>
      </c>
      <c r="F242" s="33">
        <f t="shared" si="9"/>
        <v>19833.970000000023</v>
      </c>
      <c r="G242" s="1"/>
      <c r="H242" s="39"/>
      <c r="I242" s="38"/>
      <c r="J242" s="38"/>
    </row>
    <row r="243" spans="2:10" ht="15.75" hidden="1" thickBot="1" x14ac:dyDescent="0.3">
      <c r="B243" s="52"/>
      <c r="C243" s="51"/>
      <c r="D243" s="36"/>
      <c r="E243" s="5">
        <f t="shared" si="8"/>
        <v>87951.73000000001</v>
      </c>
      <c r="F243" s="33">
        <f t="shared" si="9"/>
        <v>19833.970000000023</v>
      </c>
      <c r="G243" s="1"/>
      <c r="H243" s="39"/>
      <c r="I243" s="38"/>
      <c r="J243" s="38"/>
    </row>
    <row r="244" spans="2:10" ht="15.75" hidden="1" thickBot="1" x14ac:dyDescent="0.3">
      <c r="B244" s="52"/>
      <c r="C244" s="51"/>
      <c r="D244" s="36"/>
      <c r="E244" s="5">
        <f t="shared" si="8"/>
        <v>87951.73000000001</v>
      </c>
      <c r="F244" s="33">
        <f t="shared" si="9"/>
        <v>19833.970000000023</v>
      </c>
      <c r="G244" s="1"/>
      <c r="H244" s="39"/>
      <c r="I244" s="38"/>
      <c r="J244" s="38"/>
    </row>
    <row r="245" spans="2:10" ht="15.75" hidden="1" thickBot="1" x14ac:dyDescent="0.3">
      <c r="B245" s="52"/>
      <c r="C245" s="51"/>
      <c r="D245" s="36"/>
      <c r="E245" s="5">
        <f t="shared" si="8"/>
        <v>87951.73000000001</v>
      </c>
      <c r="F245" s="33">
        <f t="shared" si="9"/>
        <v>19833.970000000023</v>
      </c>
      <c r="G245" s="1"/>
      <c r="H245" s="39"/>
      <c r="I245" s="38"/>
      <c r="J245" s="38"/>
    </row>
    <row r="246" spans="2:10" ht="15.75" hidden="1" thickBot="1" x14ac:dyDescent="0.3">
      <c r="B246" s="52"/>
      <c r="C246" s="51"/>
      <c r="D246" s="36"/>
      <c r="E246" s="5">
        <f t="shared" si="8"/>
        <v>87951.73000000001</v>
      </c>
      <c r="F246" s="33">
        <f t="shared" si="9"/>
        <v>19833.970000000023</v>
      </c>
      <c r="G246" s="1"/>
      <c r="H246" s="39"/>
      <c r="I246" s="38"/>
      <c r="J246" s="38"/>
    </row>
    <row r="247" spans="2:10" ht="15" hidden="1" customHeight="1" thickBot="1" x14ac:dyDescent="0.3">
      <c r="B247" s="52"/>
      <c r="C247" s="51"/>
      <c r="D247" s="36"/>
      <c r="E247" s="5">
        <f t="shared" si="8"/>
        <v>87951.73000000001</v>
      </c>
      <c r="F247" s="33">
        <f t="shared" si="9"/>
        <v>19833.970000000023</v>
      </c>
      <c r="G247" s="1"/>
      <c r="H247" s="39"/>
      <c r="I247" s="38"/>
      <c r="J247" s="38"/>
    </row>
    <row r="248" spans="2:10" ht="15.75" hidden="1" thickBot="1" x14ac:dyDescent="0.3">
      <c r="B248" s="52"/>
      <c r="C248" s="51"/>
      <c r="D248" s="36"/>
      <c r="E248" s="5">
        <f t="shared" si="8"/>
        <v>87951.73000000001</v>
      </c>
      <c r="F248" s="33">
        <f t="shared" si="9"/>
        <v>19833.970000000023</v>
      </c>
      <c r="G248" s="1"/>
      <c r="H248" s="39"/>
      <c r="I248" s="38"/>
      <c r="J248" s="38"/>
    </row>
    <row r="249" spans="2:10" ht="15.75" hidden="1" thickBot="1" x14ac:dyDescent="0.3">
      <c r="B249" s="52"/>
      <c r="C249" s="51"/>
      <c r="D249" s="36"/>
      <c r="E249" s="5">
        <f t="shared" si="8"/>
        <v>87951.73000000001</v>
      </c>
      <c r="F249" s="33">
        <f t="shared" si="9"/>
        <v>19833.970000000023</v>
      </c>
      <c r="G249" s="1"/>
      <c r="H249" s="39"/>
      <c r="I249" s="38"/>
      <c r="J249" s="38"/>
    </row>
    <row r="250" spans="2:10" hidden="1" x14ac:dyDescent="0.25">
      <c r="B250" s="59"/>
      <c r="C250" s="51"/>
      <c r="D250" s="36"/>
      <c r="E250" s="5">
        <f t="shared" si="8"/>
        <v>87951.73000000001</v>
      </c>
      <c r="F250" s="33">
        <f t="shared" si="9"/>
        <v>19833.970000000023</v>
      </c>
      <c r="G250" s="1"/>
      <c r="H250" s="39"/>
      <c r="I250" s="38"/>
      <c r="J250" s="38"/>
    </row>
    <row r="251" spans="2:10" x14ac:dyDescent="0.25">
      <c r="B251" s="40"/>
      <c r="C251" s="1"/>
      <c r="D251" s="4" t="s">
        <v>0</v>
      </c>
      <c r="E251" s="5">
        <f>E156</f>
        <v>85498.45</v>
      </c>
      <c r="F251" s="4">
        <f>F250</f>
        <v>19833.970000000023</v>
      </c>
      <c r="G251" s="1"/>
      <c r="H251" s="40"/>
      <c r="I251" s="1"/>
      <c r="J251" s="4"/>
    </row>
    <row r="252" spans="2:10" x14ac:dyDescent="0.25">
      <c r="B252" s="40"/>
      <c r="C252" s="1"/>
      <c r="D252" s="225" t="s">
        <v>2</v>
      </c>
      <c r="E252" s="225">
        <f>439+2600+1339</f>
        <v>4378</v>
      </c>
      <c r="F252" s="4"/>
      <c r="G252" s="1"/>
      <c r="H252" s="1"/>
      <c r="I252" s="1"/>
      <c r="J252" s="4"/>
    </row>
    <row r="253" spans="2:10" ht="15.75" thickBot="1" x14ac:dyDescent="0.3">
      <c r="B253" s="40"/>
      <c r="D253" s="223" t="s">
        <v>3</v>
      </c>
      <c r="E253" s="224">
        <f>6000+400+1500+900+105+600+175+650+1000+1500+855</f>
        <v>13685</v>
      </c>
      <c r="F253" s="17"/>
      <c r="G253" s="1"/>
      <c r="H253" s="17" t="s">
        <v>593</v>
      </c>
      <c r="I253" s="17"/>
      <c r="J253" s="1"/>
    </row>
    <row r="254" spans="2:10" x14ac:dyDescent="0.25">
      <c r="B254" s="40"/>
      <c r="D254" s="4" t="s">
        <v>4</v>
      </c>
      <c r="E254" s="4">
        <f>E251+E252+E253</f>
        <v>103561.45</v>
      </c>
      <c r="F254" s="19">
        <f>F251-E252-E253</f>
        <v>1770.970000000023</v>
      </c>
      <c r="G254" s="41"/>
      <c r="H254" s="1"/>
      <c r="I254" s="1"/>
      <c r="J254" s="4"/>
    </row>
    <row r="255" spans="2:10" x14ac:dyDescent="0.25">
      <c r="D255" s="4" t="s">
        <v>559</v>
      </c>
      <c r="E255" s="88"/>
      <c r="F255" s="88">
        <v>103.5</v>
      </c>
      <c r="G255" s="1"/>
      <c r="H255" s="1"/>
      <c r="I255" s="1"/>
      <c r="J255" s="1"/>
    </row>
    <row r="256" spans="2:10" x14ac:dyDescent="0.25">
      <c r="D256" s="4" t="s">
        <v>560</v>
      </c>
      <c r="E256" s="88"/>
      <c r="F256" s="88">
        <f>F254-F255</f>
        <v>1667.470000000023</v>
      </c>
      <c r="G256" s="1"/>
      <c r="H256" s="1"/>
      <c r="I256" s="1"/>
      <c r="J256" s="4"/>
    </row>
    <row r="257" spans="4:10" x14ac:dyDescent="0.25">
      <c r="D257" s="4"/>
      <c r="E257" s="1"/>
      <c r="F257" s="1"/>
      <c r="G257" s="1"/>
      <c r="H257" s="1"/>
      <c r="I257" s="1"/>
      <c r="J257" s="1"/>
    </row>
    <row r="258" spans="4:10" x14ac:dyDescent="0.25">
      <c r="D258" s="4"/>
      <c r="E258" s="1"/>
      <c r="F258" s="1"/>
      <c r="G258" s="1"/>
      <c r="H258" s="1"/>
      <c r="I258" s="1"/>
      <c r="J258" s="1"/>
    </row>
    <row r="259" spans="4:10" x14ac:dyDescent="0.25">
      <c r="D259" s="4"/>
      <c r="E259" s="1"/>
      <c r="F259" s="1"/>
      <c r="G259" s="1"/>
      <c r="H259" s="1"/>
      <c r="I259" s="1"/>
      <c r="J259" s="1"/>
    </row>
    <row r="260" spans="4:10" x14ac:dyDescent="0.25">
      <c r="D260" s="4"/>
      <c r="E260" s="1"/>
      <c r="F260" s="1"/>
      <c r="G260" s="1"/>
      <c r="H260" s="1"/>
      <c r="I260" s="1"/>
      <c r="J260" s="1"/>
    </row>
    <row r="261" spans="4:10" x14ac:dyDescent="0.25">
      <c r="D261" s="4"/>
      <c r="E261" s="1"/>
      <c r="F261" s="1"/>
      <c r="G261" s="1"/>
      <c r="H261" s="1"/>
      <c r="I261" s="1"/>
      <c r="J261" s="1"/>
    </row>
    <row r="262" spans="4:10" x14ac:dyDescent="0.25">
      <c r="D262" s="4"/>
      <c r="E262" s="1"/>
      <c r="F262" s="1"/>
      <c r="G262" s="1"/>
      <c r="H262" s="1"/>
      <c r="I262" s="1"/>
      <c r="J262" s="1"/>
    </row>
    <row r="263" spans="4:10" x14ac:dyDescent="0.25">
      <c r="D263" s="4"/>
      <c r="E263" s="1"/>
      <c r="F263" s="1"/>
      <c r="G263" s="1"/>
      <c r="H263" s="1"/>
      <c r="I263" s="1"/>
      <c r="J263" s="1"/>
    </row>
    <row r="264" spans="4:10" x14ac:dyDescent="0.25">
      <c r="D264" s="4"/>
      <c r="E264" s="1"/>
      <c r="F264" s="1"/>
      <c r="G264" s="1"/>
      <c r="H264" s="1"/>
      <c r="I264" s="1"/>
      <c r="J264" s="1"/>
    </row>
    <row r="265" spans="4:10" x14ac:dyDescent="0.25">
      <c r="D265" s="4"/>
      <c r="E265" s="1"/>
      <c r="F265" s="1"/>
      <c r="G265" s="1"/>
      <c r="H265" s="1"/>
      <c r="I265" s="1"/>
      <c r="J265" s="1"/>
    </row>
    <row r="266" spans="4:10" x14ac:dyDescent="0.25">
      <c r="D266" s="4"/>
      <c r="E266" s="1"/>
      <c r="F266" s="1"/>
      <c r="G266" s="1"/>
      <c r="H266" s="1"/>
      <c r="I266" s="1"/>
      <c r="J266" s="1"/>
    </row>
    <row r="267" spans="4:10" x14ac:dyDescent="0.25">
      <c r="D267" s="4"/>
      <c r="E267" s="1"/>
      <c r="F267" s="1"/>
      <c r="G267" s="1"/>
      <c r="H267" s="1"/>
      <c r="I267" s="1"/>
      <c r="J267" s="1"/>
    </row>
    <row r="268" spans="4:10" x14ac:dyDescent="0.25">
      <c r="D268" s="4"/>
      <c r="E268" s="1"/>
      <c r="F268" s="1"/>
      <c r="G268" s="1"/>
      <c r="H268" s="1"/>
      <c r="I268" s="1"/>
      <c r="J268" s="1"/>
    </row>
    <row r="269" spans="4:10" x14ac:dyDescent="0.25">
      <c r="D269" s="4"/>
    </row>
    <row r="270" spans="4:10" x14ac:dyDescent="0.25">
      <c r="D270" s="4"/>
    </row>
    <row r="271" spans="4:10" x14ac:dyDescent="0.25">
      <c r="D271" s="4"/>
    </row>
    <row r="272" spans="4:10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1"/>
    </row>
    <row r="289" spans="4:4" x14ac:dyDescent="0.25">
      <c r="D289" s="1"/>
    </row>
    <row r="290" spans="4:4" x14ac:dyDescent="0.25">
      <c r="D290" s="1"/>
    </row>
    <row r="291" spans="4:4" x14ac:dyDescent="0.25">
      <c r="D291" s="1"/>
    </row>
    <row r="292" spans="4:4" x14ac:dyDescent="0.25">
      <c r="D292" s="1"/>
    </row>
    <row r="293" spans="4:4" x14ac:dyDescent="0.25">
      <c r="D293" s="1"/>
    </row>
    <row r="294" spans="4:4" x14ac:dyDescent="0.25">
      <c r="D294" s="1"/>
    </row>
    <row r="295" spans="4:4" x14ac:dyDescent="0.25">
      <c r="D295" s="1"/>
    </row>
    <row r="296" spans="4:4" x14ac:dyDescent="0.25">
      <c r="D296" s="1"/>
    </row>
    <row r="297" spans="4:4" x14ac:dyDescent="0.25">
      <c r="D297" s="1"/>
    </row>
    <row r="298" spans="4:4" x14ac:dyDescent="0.25">
      <c r="D298" s="1"/>
    </row>
  </sheetData>
  <mergeCells count="1">
    <mergeCell ref="C2:D2"/>
  </mergeCells>
  <pageMargins left="0.7" right="0.7" top="0.75" bottom="0.75" header="0.3" footer="0.3"/>
  <pageSetup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62"/>
  <sheetViews>
    <sheetView workbookViewId="0">
      <selection activeCell="C2" sqref="C2:D2"/>
    </sheetView>
  </sheetViews>
  <sheetFormatPr baseColWidth="10" defaultRowHeight="15" x14ac:dyDescent="0.25"/>
  <cols>
    <col min="3" max="3" width="35" customWidth="1"/>
    <col min="5" max="5" width="12.28515625" bestFit="1" customWidth="1"/>
    <col min="6" max="6" width="14.140625" bestFit="1" customWidth="1"/>
    <col min="9" max="9" width="14.140625" bestFit="1" customWidth="1"/>
    <col min="10" max="10" width="12.42578125" bestFit="1" customWidth="1"/>
  </cols>
  <sheetData>
    <row r="1" spans="2:11" ht="16.5" x14ac:dyDescent="0.3">
      <c r="B1" s="2"/>
      <c r="C1" s="49">
        <v>2815</v>
      </c>
      <c r="D1" s="49"/>
      <c r="E1" s="3"/>
      <c r="F1" s="3"/>
      <c r="G1" s="3"/>
      <c r="H1" s="38"/>
      <c r="I1" s="38"/>
      <c r="J1" s="72"/>
      <c r="K1" s="3"/>
    </row>
    <row r="2" spans="2:11" ht="17.25" thickBot="1" x14ac:dyDescent="0.35">
      <c r="B2" s="8"/>
      <c r="C2" s="413"/>
      <c r="D2" s="413"/>
      <c r="E2" s="9"/>
      <c r="F2" s="10"/>
      <c r="G2" s="1"/>
      <c r="H2" s="4"/>
      <c r="I2" s="4"/>
      <c r="J2" s="4"/>
      <c r="K2" s="1"/>
    </row>
    <row r="3" spans="2:11" ht="15.75" thickBot="1" x14ac:dyDescent="0.3">
      <c r="B3" s="11"/>
      <c r="C3" s="12"/>
      <c r="D3" s="13"/>
      <c r="E3" s="14"/>
      <c r="F3" s="14"/>
      <c r="G3" s="1"/>
      <c r="H3" s="15"/>
      <c r="I3" s="16"/>
      <c r="J3" s="17"/>
      <c r="K3" s="1"/>
    </row>
    <row r="4" spans="2:11" ht="15.75" thickBot="1" x14ac:dyDescent="0.3">
      <c r="B4" s="18"/>
      <c r="C4" s="1"/>
      <c r="D4" s="13"/>
      <c r="E4" s="14"/>
      <c r="F4" s="14"/>
      <c r="G4" s="1"/>
      <c r="H4" s="4"/>
      <c r="I4" s="4"/>
      <c r="J4" s="19"/>
      <c r="K4" s="1"/>
    </row>
    <row r="5" spans="2:11" ht="16.5" thickBot="1" x14ac:dyDescent="0.35">
      <c r="B5" s="20"/>
      <c r="C5" s="21"/>
      <c r="D5" s="22"/>
      <c r="E5" s="20"/>
      <c r="F5" s="23" t="s">
        <v>5</v>
      </c>
      <c r="G5" s="24"/>
      <c r="H5" s="4"/>
      <c r="I5" s="7"/>
      <c r="J5" s="7"/>
      <c r="K5" s="7"/>
    </row>
    <row r="6" spans="2:11" ht="16.5" thickBot="1" x14ac:dyDescent="0.35">
      <c r="B6" s="25" t="s">
        <v>6</v>
      </c>
      <c r="C6" s="25" t="s">
        <v>7</v>
      </c>
      <c r="D6" s="26" t="s">
        <v>8</v>
      </c>
      <c r="E6" s="27" t="s">
        <v>9</v>
      </c>
      <c r="F6" s="28">
        <f>I7</f>
        <v>30000</v>
      </c>
      <c r="G6" s="29"/>
      <c r="H6" s="30" t="s">
        <v>10</v>
      </c>
      <c r="I6" s="27" t="s">
        <v>8</v>
      </c>
      <c r="J6" s="31" t="s">
        <v>11</v>
      </c>
      <c r="K6" s="29"/>
    </row>
    <row r="7" spans="2:11" x14ac:dyDescent="0.25">
      <c r="B7" s="46"/>
      <c r="C7" s="48"/>
      <c r="D7" s="36"/>
      <c r="E7" s="32">
        <f>D7</f>
        <v>0</v>
      </c>
      <c r="F7" s="33">
        <f>F6-D7</f>
        <v>30000</v>
      </c>
      <c r="G7" s="1"/>
      <c r="H7" s="34"/>
      <c r="I7" s="35">
        <v>30000</v>
      </c>
      <c r="J7" s="33">
        <f>I7</f>
        <v>30000</v>
      </c>
      <c r="K7" s="1"/>
    </row>
    <row r="8" spans="2:11" ht="15.75" thickBot="1" x14ac:dyDescent="0.3">
      <c r="B8" s="46"/>
      <c r="C8" s="48"/>
      <c r="D8" s="36"/>
      <c r="E8" s="36">
        <f>E7+D8</f>
        <v>0</v>
      </c>
      <c r="F8" s="61">
        <f t="shared" ref="F8:F20" si="0">F7-D8</f>
        <v>30000</v>
      </c>
      <c r="G8" s="1"/>
      <c r="H8" s="55"/>
      <c r="I8" s="42"/>
      <c r="J8" s="56">
        <f>I8+I7</f>
        <v>30000</v>
      </c>
      <c r="K8" s="1"/>
    </row>
    <row r="9" spans="2:11" x14ac:dyDescent="0.25">
      <c r="B9" s="46"/>
      <c r="C9" s="48"/>
      <c r="D9" s="36"/>
      <c r="E9" s="36">
        <f t="shared" ref="E9:E20" si="1">E8+D9</f>
        <v>0</v>
      </c>
      <c r="F9" s="61">
        <f t="shared" si="0"/>
        <v>30000</v>
      </c>
      <c r="G9" s="1"/>
      <c r="H9" s="37"/>
      <c r="I9" s="38"/>
      <c r="J9" s="38"/>
      <c r="K9" s="1"/>
    </row>
    <row r="10" spans="2:11" x14ac:dyDescent="0.25">
      <c r="B10" s="46"/>
      <c r="C10" s="48"/>
      <c r="D10" s="36"/>
      <c r="E10" s="36">
        <f t="shared" si="1"/>
        <v>0</v>
      </c>
      <c r="F10" s="61">
        <f t="shared" si="0"/>
        <v>30000</v>
      </c>
      <c r="G10" s="1"/>
      <c r="H10" s="37"/>
      <c r="I10" s="38"/>
      <c r="J10" s="38"/>
      <c r="K10" s="1"/>
    </row>
    <row r="11" spans="2:11" x14ac:dyDescent="0.25">
      <c r="B11" s="46"/>
      <c r="C11" s="48"/>
      <c r="D11" s="36"/>
      <c r="E11" s="36">
        <f t="shared" si="1"/>
        <v>0</v>
      </c>
      <c r="F11" s="61">
        <f t="shared" si="0"/>
        <v>30000</v>
      </c>
      <c r="G11" s="1"/>
      <c r="H11" s="37"/>
      <c r="I11" s="38"/>
      <c r="J11" s="38"/>
      <c r="K11" s="1"/>
    </row>
    <row r="12" spans="2:11" x14ac:dyDescent="0.25">
      <c r="B12" s="46"/>
      <c r="C12" s="48"/>
      <c r="D12" s="36"/>
      <c r="E12" s="36">
        <f t="shared" si="1"/>
        <v>0</v>
      </c>
      <c r="F12" s="61">
        <f t="shared" si="0"/>
        <v>30000</v>
      </c>
      <c r="G12" s="1"/>
      <c r="H12" s="37"/>
      <c r="I12" s="38"/>
      <c r="J12" s="38"/>
      <c r="K12" s="1"/>
    </row>
    <row r="13" spans="2:11" x14ac:dyDescent="0.25">
      <c r="B13" s="46"/>
      <c r="C13" s="48"/>
      <c r="D13" s="36"/>
      <c r="E13" s="36">
        <f t="shared" si="1"/>
        <v>0</v>
      </c>
      <c r="F13" s="61">
        <f t="shared" si="0"/>
        <v>30000</v>
      </c>
      <c r="G13" s="1"/>
      <c r="H13" s="37"/>
      <c r="I13" s="38"/>
      <c r="J13" s="38"/>
      <c r="K13" s="1"/>
    </row>
    <row r="14" spans="2:11" x14ac:dyDescent="0.25">
      <c r="B14" s="46"/>
      <c r="C14" s="48"/>
      <c r="D14" s="36"/>
      <c r="E14" s="36">
        <f t="shared" si="1"/>
        <v>0</v>
      </c>
      <c r="F14" s="61">
        <f t="shared" si="0"/>
        <v>30000</v>
      </c>
      <c r="G14" s="1"/>
      <c r="H14" s="37"/>
      <c r="I14" s="38"/>
      <c r="J14" s="38"/>
      <c r="K14" s="1"/>
    </row>
    <row r="15" spans="2:11" x14ac:dyDescent="0.25">
      <c r="B15" s="46"/>
      <c r="C15" s="48"/>
      <c r="D15" s="36"/>
      <c r="E15" s="36">
        <f t="shared" si="1"/>
        <v>0</v>
      </c>
      <c r="F15" s="61">
        <f t="shared" si="0"/>
        <v>30000</v>
      </c>
      <c r="G15" s="1"/>
      <c r="H15" s="37"/>
      <c r="I15" s="38"/>
      <c r="J15" s="38"/>
      <c r="K15" s="1"/>
    </row>
    <row r="16" spans="2:11" x14ac:dyDescent="0.25">
      <c r="B16" s="46"/>
      <c r="C16" s="48"/>
      <c r="D16" s="36"/>
      <c r="E16" s="36">
        <f t="shared" si="1"/>
        <v>0</v>
      </c>
      <c r="F16" s="61">
        <f t="shared" si="0"/>
        <v>30000</v>
      </c>
      <c r="G16" s="1"/>
      <c r="H16" s="37"/>
      <c r="I16" s="38"/>
      <c r="J16" s="38"/>
      <c r="K16" s="1"/>
    </row>
    <row r="17" spans="2:10" x14ac:dyDescent="0.25">
      <c r="B17" s="46"/>
      <c r="C17" s="48"/>
      <c r="D17" s="36"/>
      <c r="E17" s="36">
        <f t="shared" si="1"/>
        <v>0</v>
      </c>
      <c r="F17" s="61">
        <f t="shared" si="0"/>
        <v>30000</v>
      </c>
      <c r="G17" s="1"/>
      <c r="H17" s="37"/>
      <c r="I17" s="38"/>
      <c r="J17" s="38"/>
    </row>
    <row r="18" spans="2:10" x14ac:dyDescent="0.25">
      <c r="B18" s="46"/>
      <c r="C18" s="48"/>
      <c r="D18" s="36"/>
      <c r="E18" s="36">
        <f t="shared" si="1"/>
        <v>0</v>
      </c>
      <c r="F18" s="61">
        <f t="shared" si="0"/>
        <v>30000</v>
      </c>
      <c r="G18" s="1"/>
      <c r="H18" s="37"/>
      <c r="I18" s="38"/>
      <c r="J18" s="38"/>
    </row>
    <row r="19" spans="2:10" x14ac:dyDescent="0.25">
      <c r="B19" s="46"/>
      <c r="C19" s="48"/>
      <c r="D19" s="36"/>
      <c r="E19" s="36">
        <f t="shared" si="1"/>
        <v>0</v>
      </c>
      <c r="F19" s="61">
        <f t="shared" si="0"/>
        <v>30000</v>
      </c>
      <c r="G19" s="1"/>
      <c r="H19" s="37"/>
      <c r="I19" s="38"/>
      <c r="J19" s="38"/>
    </row>
    <row r="20" spans="2:10" x14ac:dyDescent="0.25">
      <c r="B20" s="46"/>
      <c r="C20" s="48"/>
      <c r="D20" s="36"/>
      <c r="E20" s="36">
        <f t="shared" si="1"/>
        <v>0</v>
      </c>
      <c r="F20" s="61">
        <f t="shared" si="0"/>
        <v>30000</v>
      </c>
      <c r="G20" s="1"/>
      <c r="H20" s="37"/>
      <c r="I20" s="38"/>
      <c r="J20" s="38"/>
    </row>
    <row r="21" spans="2:10" hidden="1" x14ac:dyDescent="0.25">
      <c r="B21" s="52"/>
      <c r="C21" s="51"/>
      <c r="D21" s="36"/>
      <c r="E21" s="36" t="e">
        <f>#REF!+D21</f>
        <v>#REF!</v>
      </c>
      <c r="F21" s="33" t="e">
        <f>#REF!-D21</f>
        <v>#REF!</v>
      </c>
      <c r="G21" s="1"/>
      <c r="H21" s="39"/>
      <c r="I21" s="38"/>
      <c r="J21" s="38"/>
    </row>
    <row r="22" spans="2:10" hidden="1" x14ac:dyDescent="0.25">
      <c r="B22" s="52"/>
      <c r="C22" s="51"/>
      <c r="D22" s="36"/>
      <c r="E22" s="36" t="e">
        <f t="shared" ref="E22:E85" si="2">E21+D22</f>
        <v>#REF!</v>
      </c>
      <c r="F22" s="33" t="e">
        <f t="shared" ref="F22:F85" si="3">F21-D22</f>
        <v>#REF!</v>
      </c>
      <c r="G22" s="1"/>
      <c r="H22" s="39"/>
      <c r="I22" s="38"/>
      <c r="J22" s="38"/>
    </row>
    <row r="23" spans="2:10" hidden="1" x14ac:dyDescent="0.25">
      <c r="B23" s="52"/>
      <c r="C23" s="51"/>
      <c r="D23" s="36"/>
      <c r="E23" s="36" t="e">
        <f t="shared" si="2"/>
        <v>#REF!</v>
      </c>
      <c r="F23" s="33" t="e">
        <f t="shared" si="3"/>
        <v>#REF!</v>
      </c>
      <c r="G23" s="1"/>
      <c r="H23" s="39"/>
      <c r="I23" s="38"/>
      <c r="J23" s="38"/>
    </row>
    <row r="24" spans="2:10" hidden="1" x14ac:dyDescent="0.25">
      <c r="B24" s="52"/>
      <c r="C24" s="51"/>
      <c r="D24" s="36"/>
      <c r="E24" s="36" t="e">
        <f t="shared" si="2"/>
        <v>#REF!</v>
      </c>
      <c r="F24" s="33" t="e">
        <f t="shared" si="3"/>
        <v>#REF!</v>
      </c>
      <c r="G24" s="1"/>
      <c r="H24" s="39"/>
      <c r="I24" s="38"/>
      <c r="J24" s="38"/>
    </row>
    <row r="25" spans="2:10" hidden="1" x14ac:dyDescent="0.25">
      <c r="B25" s="52"/>
      <c r="C25" s="51"/>
      <c r="D25" s="36"/>
      <c r="E25" s="36" t="e">
        <f t="shared" si="2"/>
        <v>#REF!</v>
      </c>
      <c r="F25" s="33" t="e">
        <f t="shared" si="3"/>
        <v>#REF!</v>
      </c>
      <c r="G25" s="1"/>
      <c r="H25" s="39"/>
      <c r="I25" s="38"/>
      <c r="J25" s="38"/>
    </row>
    <row r="26" spans="2:10" hidden="1" x14ac:dyDescent="0.25">
      <c r="B26" s="52"/>
      <c r="C26" s="51"/>
      <c r="D26" s="36"/>
      <c r="E26" s="36" t="e">
        <f t="shared" si="2"/>
        <v>#REF!</v>
      </c>
      <c r="F26" s="33" t="e">
        <f t="shared" si="3"/>
        <v>#REF!</v>
      </c>
      <c r="G26" s="1"/>
      <c r="H26" s="39"/>
      <c r="I26" s="38"/>
      <c r="J26" s="38"/>
    </row>
    <row r="27" spans="2:10" hidden="1" x14ac:dyDescent="0.25">
      <c r="B27" s="52"/>
      <c r="C27" s="51"/>
      <c r="D27" s="36"/>
      <c r="E27" s="36" t="e">
        <f t="shared" si="2"/>
        <v>#REF!</v>
      </c>
      <c r="F27" s="33" t="e">
        <f t="shared" si="3"/>
        <v>#REF!</v>
      </c>
      <c r="G27" s="1"/>
      <c r="H27" s="39"/>
      <c r="I27" s="38"/>
      <c r="J27" s="38"/>
    </row>
    <row r="28" spans="2:10" hidden="1" x14ac:dyDescent="0.25">
      <c r="B28" s="52"/>
      <c r="C28" s="51"/>
      <c r="D28" s="36"/>
      <c r="E28" s="36" t="e">
        <f t="shared" si="2"/>
        <v>#REF!</v>
      </c>
      <c r="F28" s="33" t="e">
        <f t="shared" si="3"/>
        <v>#REF!</v>
      </c>
      <c r="G28" s="1"/>
      <c r="H28" s="39"/>
      <c r="I28" s="38"/>
      <c r="J28" s="38"/>
    </row>
    <row r="29" spans="2:10" hidden="1" x14ac:dyDescent="0.25">
      <c r="B29" s="52"/>
      <c r="C29" s="51"/>
      <c r="D29" s="36"/>
      <c r="E29" s="36" t="e">
        <f t="shared" si="2"/>
        <v>#REF!</v>
      </c>
      <c r="F29" s="33" t="e">
        <f t="shared" si="3"/>
        <v>#REF!</v>
      </c>
      <c r="G29" s="1"/>
      <c r="H29" s="39"/>
      <c r="I29" s="38"/>
      <c r="J29" s="38"/>
    </row>
    <row r="30" spans="2:10" hidden="1" x14ac:dyDescent="0.25">
      <c r="B30" s="52"/>
      <c r="C30" s="51"/>
      <c r="D30" s="36"/>
      <c r="E30" s="36" t="e">
        <f t="shared" si="2"/>
        <v>#REF!</v>
      </c>
      <c r="F30" s="33" t="e">
        <f t="shared" si="3"/>
        <v>#REF!</v>
      </c>
      <c r="G30" s="1"/>
      <c r="H30" s="39"/>
      <c r="I30" s="38"/>
      <c r="J30" s="38"/>
    </row>
    <row r="31" spans="2:10" hidden="1" x14ac:dyDescent="0.25">
      <c r="B31" s="52"/>
      <c r="C31" s="51"/>
      <c r="D31" s="36"/>
      <c r="E31" s="36" t="e">
        <f t="shared" si="2"/>
        <v>#REF!</v>
      </c>
      <c r="F31" s="33" t="e">
        <f t="shared" si="3"/>
        <v>#REF!</v>
      </c>
      <c r="G31" s="1"/>
      <c r="H31" s="39"/>
      <c r="I31" s="38"/>
      <c r="J31" s="38"/>
    </row>
    <row r="32" spans="2:10" hidden="1" x14ac:dyDescent="0.25">
      <c r="B32" s="52"/>
      <c r="C32" s="51"/>
      <c r="D32" s="36"/>
      <c r="E32" s="36" t="e">
        <f t="shared" si="2"/>
        <v>#REF!</v>
      </c>
      <c r="F32" s="33" t="e">
        <f t="shared" si="3"/>
        <v>#REF!</v>
      </c>
      <c r="G32" s="1"/>
      <c r="H32" s="39"/>
      <c r="I32" s="38"/>
      <c r="J32" s="38"/>
    </row>
    <row r="33" spans="2:10" hidden="1" x14ac:dyDescent="0.25">
      <c r="B33" s="52"/>
      <c r="C33" s="51"/>
      <c r="D33" s="36"/>
      <c r="E33" s="36" t="e">
        <f t="shared" si="2"/>
        <v>#REF!</v>
      </c>
      <c r="F33" s="33" t="e">
        <f t="shared" si="3"/>
        <v>#REF!</v>
      </c>
      <c r="G33" s="1"/>
      <c r="H33" s="39"/>
      <c r="I33" s="38"/>
      <c r="J33" s="38"/>
    </row>
    <row r="34" spans="2:10" hidden="1" x14ac:dyDescent="0.25">
      <c r="B34" s="52"/>
      <c r="C34" s="51"/>
      <c r="D34" s="36"/>
      <c r="E34" s="36" t="e">
        <f t="shared" si="2"/>
        <v>#REF!</v>
      </c>
      <c r="F34" s="33" t="e">
        <f t="shared" si="3"/>
        <v>#REF!</v>
      </c>
      <c r="G34" s="1"/>
      <c r="H34" s="39"/>
      <c r="I34" s="38"/>
      <c r="J34" s="38"/>
    </row>
    <row r="35" spans="2:10" hidden="1" x14ac:dyDescent="0.25">
      <c r="B35" s="52"/>
      <c r="C35" s="51"/>
      <c r="D35" s="36"/>
      <c r="E35" s="36" t="e">
        <f t="shared" si="2"/>
        <v>#REF!</v>
      </c>
      <c r="F35" s="33" t="e">
        <f t="shared" si="3"/>
        <v>#REF!</v>
      </c>
      <c r="G35" s="1"/>
      <c r="H35" s="39"/>
      <c r="I35" s="38"/>
      <c r="J35" s="38"/>
    </row>
    <row r="36" spans="2:10" hidden="1" x14ac:dyDescent="0.25">
      <c r="B36" s="52"/>
      <c r="C36" s="51"/>
      <c r="D36" s="36"/>
      <c r="E36" s="36" t="e">
        <f t="shared" si="2"/>
        <v>#REF!</v>
      </c>
      <c r="F36" s="33" t="e">
        <f t="shared" si="3"/>
        <v>#REF!</v>
      </c>
      <c r="G36" s="1"/>
      <c r="H36" s="39"/>
      <c r="I36" s="38"/>
      <c r="J36" s="38"/>
    </row>
    <row r="37" spans="2:10" hidden="1" x14ac:dyDescent="0.25">
      <c r="B37" s="52"/>
      <c r="C37" s="51"/>
      <c r="D37" s="36"/>
      <c r="E37" s="36" t="e">
        <f t="shared" si="2"/>
        <v>#REF!</v>
      </c>
      <c r="F37" s="33" t="e">
        <f t="shared" si="3"/>
        <v>#REF!</v>
      </c>
      <c r="G37" s="1"/>
      <c r="H37" s="39"/>
      <c r="I37" s="38"/>
      <c r="J37" s="38"/>
    </row>
    <row r="38" spans="2:10" hidden="1" x14ac:dyDescent="0.25">
      <c r="B38" s="52"/>
      <c r="C38" s="51"/>
      <c r="D38" s="36"/>
      <c r="E38" s="36" t="e">
        <f t="shared" si="2"/>
        <v>#REF!</v>
      </c>
      <c r="F38" s="33" t="e">
        <f t="shared" si="3"/>
        <v>#REF!</v>
      </c>
      <c r="G38" s="1"/>
      <c r="H38" s="39"/>
      <c r="I38" s="38"/>
      <c r="J38" s="38"/>
    </row>
    <row r="39" spans="2:10" hidden="1" x14ac:dyDescent="0.25">
      <c r="B39" s="52"/>
      <c r="C39" s="51"/>
      <c r="D39" s="36"/>
      <c r="E39" s="36" t="e">
        <f t="shared" si="2"/>
        <v>#REF!</v>
      </c>
      <c r="F39" s="33" t="e">
        <f t="shared" si="3"/>
        <v>#REF!</v>
      </c>
      <c r="G39" s="1"/>
      <c r="H39" s="39"/>
      <c r="I39" s="38"/>
      <c r="J39" s="38"/>
    </row>
    <row r="40" spans="2:10" hidden="1" x14ac:dyDescent="0.25">
      <c r="B40" s="52"/>
      <c r="C40" s="51"/>
      <c r="D40" s="36"/>
      <c r="E40" s="36" t="e">
        <f t="shared" si="2"/>
        <v>#REF!</v>
      </c>
      <c r="F40" s="33" t="e">
        <f t="shared" si="3"/>
        <v>#REF!</v>
      </c>
      <c r="G40" s="1"/>
      <c r="H40" s="39"/>
      <c r="I40" s="38"/>
      <c r="J40" s="38"/>
    </row>
    <row r="41" spans="2:10" hidden="1" x14ac:dyDescent="0.25">
      <c r="B41" s="52"/>
      <c r="C41" s="51"/>
      <c r="D41" s="36"/>
      <c r="E41" s="36" t="e">
        <f t="shared" si="2"/>
        <v>#REF!</v>
      </c>
      <c r="F41" s="33" t="e">
        <f t="shared" si="3"/>
        <v>#REF!</v>
      </c>
      <c r="G41" s="1"/>
      <c r="H41" s="39"/>
      <c r="I41" s="38"/>
      <c r="J41" s="38"/>
    </row>
    <row r="42" spans="2:10" hidden="1" x14ac:dyDescent="0.25">
      <c r="B42" s="52"/>
      <c r="C42" s="51"/>
      <c r="D42" s="36"/>
      <c r="E42" s="36" t="e">
        <f t="shared" si="2"/>
        <v>#REF!</v>
      </c>
      <c r="F42" s="33" t="e">
        <f t="shared" si="3"/>
        <v>#REF!</v>
      </c>
      <c r="G42" s="1"/>
      <c r="H42" s="39"/>
      <c r="I42" s="38"/>
      <c r="J42" s="38"/>
    </row>
    <row r="43" spans="2:10" hidden="1" x14ac:dyDescent="0.25">
      <c r="B43" s="52"/>
      <c r="C43" s="51"/>
      <c r="D43" s="36"/>
      <c r="E43" s="36" t="e">
        <f t="shared" si="2"/>
        <v>#REF!</v>
      </c>
      <c r="F43" s="33" t="e">
        <f t="shared" si="3"/>
        <v>#REF!</v>
      </c>
      <c r="G43" s="1"/>
      <c r="H43" s="39"/>
      <c r="I43" s="38"/>
      <c r="J43" s="38"/>
    </row>
    <row r="44" spans="2:10" hidden="1" x14ac:dyDescent="0.25">
      <c r="B44" s="52"/>
      <c r="C44" s="51"/>
      <c r="D44" s="36"/>
      <c r="E44" s="36" t="e">
        <f t="shared" si="2"/>
        <v>#REF!</v>
      </c>
      <c r="F44" s="33" t="e">
        <f t="shared" si="3"/>
        <v>#REF!</v>
      </c>
      <c r="G44" s="1"/>
      <c r="H44" s="39"/>
      <c r="I44" s="38"/>
      <c r="J44" s="38"/>
    </row>
    <row r="45" spans="2:10" hidden="1" x14ac:dyDescent="0.25">
      <c r="B45" s="52"/>
      <c r="C45" s="51"/>
      <c r="D45" s="36"/>
      <c r="E45" s="36" t="e">
        <f t="shared" si="2"/>
        <v>#REF!</v>
      </c>
      <c r="F45" s="33" t="e">
        <f t="shared" si="3"/>
        <v>#REF!</v>
      </c>
      <c r="G45" s="1"/>
      <c r="H45" s="39"/>
      <c r="I45" s="38"/>
      <c r="J45" s="38"/>
    </row>
    <row r="46" spans="2:10" hidden="1" x14ac:dyDescent="0.25">
      <c r="B46" s="52"/>
      <c r="C46" s="51"/>
      <c r="D46" s="36"/>
      <c r="E46" s="36" t="e">
        <f t="shared" si="2"/>
        <v>#REF!</v>
      </c>
      <c r="F46" s="33" t="e">
        <f t="shared" si="3"/>
        <v>#REF!</v>
      </c>
      <c r="G46" s="1"/>
      <c r="H46" s="39"/>
      <c r="I46" s="38"/>
      <c r="J46" s="38"/>
    </row>
    <row r="47" spans="2:10" hidden="1" x14ac:dyDescent="0.25">
      <c r="B47" s="52"/>
      <c r="C47" s="51"/>
      <c r="D47" s="36"/>
      <c r="E47" s="36" t="e">
        <f t="shared" si="2"/>
        <v>#REF!</v>
      </c>
      <c r="F47" s="33" t="e">
        <f t="shared" si="3"/>
        <v>#REF!</v>
      </c>
      <c r="G47" s="1"/>
      <c r="H47" s="39"/>
      <c r="I47" s="38"/>
      <c r="J47" s="38"/>
    </row>
    <row r="48" spans="2:10" hidden="1" x14ac:dyDescent="0.25">
      <c r="B48" s="52"/>
      <c r="C48" s="51"/>
      <c r="D48" s="36"/>
      <c r="E48" s="36" t="e">
        <f t="shared" si="2"/>
        <v>#REF!</v>
      </c>
      <c r="F48" s="33" t="e">
        <f t="shared" si="3"/>
        <v>#REF!</v>
      </c>
      <c r="G48" s="1"/>
      <c r="H48" s="39"/>
      <c r="I48" s="38"/>
      <c r="J48" s="38"/>
    </row>
    <row r="49" spans="2:10" hidden="1" x14ac:dyDescent="0.25">
      <c r="B49" s="52"/>
      <c r="C49" s="51"/>
      <c r="D49" s="36"/>
      <c r="E49" s="36" t="e">
        <f t="shared" si="2"/>
        <v>#REF!</v>
      </c>
      <c r="F49" s="33" t="e">
        <f t="shared" si="3"/>
        <v>#REF!</v>
      </c>
      <c r="G49" s="1"/>
      <c r="H49" s="39"/>
      <c r="I49" s="38"/>
      <c r="J49" s="38"/>
    </row>
    <row r="50" spans="2:10" hidden="1" x14ac:dyDescent="0.25">
      <c r="B50" s="52"/>
      <c r="C50" s="51"/>
      <c r="D50" s="36"/>
      <c r="E50" s="36" t="e">
        <f t="shared" si="2"/>
        <v>#REF!</v>
      </c>
      <c r="F50" s="33" t="e">
        <f t="shared" si="3"/>
        <v>#REF!</v>
      </c>
      <c r="G50" s="1"/>
      <c r="H50" s="39"/>
      <c r="I50" s="38"/>
      <c r="J50" s="38"/>
    </row>
    <row r="51" spans="2:10" hidden="1" x14ac:dyDescent="0.25">
      <c r="B51" s="52"/>
      <c r="C51" s="51"/>
      <c r="D51" s="36"/>
      <c r="E51" s="36" t="e">
        <f t="shared" si="2"/>
        <v>#REF!</v>
      </c>
      <c r="F51" s="33" t="e">
        <f t="shared" si="3"/>
        <v>#REF!</v>
      </c>
      <c r="G51" s="1"/>
      <c r="H51" s="39"/>
      <c r="I51" s="38"/>
      <c r="J51" s="38"/>
    </row>
    <row r="52" spans="2:10" hidden="1" x14ac:dyDescent="0.25">
      <c r="B52" s="52"/>
      <c r="C52" s="51"/>
      <c r="D52" s="36"/>
      <c r="E52" s="36" t="e">
        <f t="shared" si="2"/>
        <v>#REF!</v>
      </c>
      <c r="F52" s="33" t="e">
        <f t="shared" si="3"/>
        <v>#REF!</v>
      </c>
      <c r="G52" s="1"/>
      <c r="H52" s="39"/>
      <c r="I52" s="38"/>
      <c r="J52" s="38"/>
    </row>
    <row r="53" spans="2:10" hidden="1" x14ac:dyDescent="0.25">
      <c r="B53" s="52"/>
      <c r="C53" s="51"/>
      <c r="D53" s="36"/>
      <c r="E53" s="36" t="e">
        <f t="shared" si="2"/>
        <v>#REF!</v>
      </c>
      <c r="F53" s="33" t="e">
        <f t="shared" si="3"/>
        <v>#REF!</v>
      </c>
      <c r="G53" s="1"/>
      <c r="H53" s="39"/>
      <c r="I53" s="38"/>
      <c r="J53" s="38"/>
    </row>
    <row r="54" spans="2:10" hidden="1" x14ac:dyDescent="0.25">
      <c r="B54" s="52"/>
      <c r="C54" s="51"/>
      <c r="D54" s="36"/>
      <c r="E54" s="36" t="e">
        <f t="shared" si="2"/>
        <v>#REF!</v>
      </c>
      <c r="F54" s="33" t="e">
        <f t="shared" si="3"/>
        <v>#REF!</v>
      </c>
      <c r="G54" s="1"/>
      <c r="H54" s="39"/>
      <c r="I54" s="38"/>
      <c r="J54" s="38"/>
    </row>
    <row r="55" spans="2:10" hidden="1" x14ac:dyDescent="0.25">
      <c r="B55" s="52"/>
      <c r="C55" s="51"/>
      <c r="D55" s="36"/>
      <c r="E55" s="36" t="e">
        <f t="shared" si="2"/>
        <v>#REF!</v>
      </c>
      <c r="F55" s="33" t="e">
        <f t="shared" si="3"/>
        <v>#REF!</v>
      </c>
      <c r="G55" s="1"/>
      <c r="H55" s="39"/>
      <c r="I55" s="38"/>
      <c r="J55" s="38"/>
    </row>
    <row r="56" spans="2:10" hidden="1" x14ac:dyDescent="0.25">
      <c r="B56" s="52"/>
      <c r="C56" s="51"/>
      <c r="D56" s="36"/>
      <c r="E56" s="36" t="e">
        <f t="shared" si="2"/>
        <v>#REF!</v>
      </c>
      <c r="F56" s="33" t="e">
        <f t="shared" si="3"/>
        <v>#REF!</v>
      </c>
      <c r="G56" s="1"/>
      <c r="H56" s="39"/>
      <c r="I56" s="38"/>
      <c r="J56" s="38"/>
    </row>
    <row r="57" spans="2:10" hidden="1" x14ac:dyDescent="0.25">
      <c r="B57" s="52"/>
      <c r="C57" s="51"/>
      <c r="D57" s="36"/>
      <c r="E57" s="36" t="e">
        <f t="shared" si="2"/>
        <v>#REF!</v>
      </c>
      <c r="F57" s="33" t="e">
        <f t="shared" si="3"/>
        <v>#REF!</v>
      </c>
      <c r="G57" s="1"/>
      <c r="H57" s="39"/>
      <c r="I57" s="38"/>
      <c r="J57" s="38"/>
    </row>
    <row r="58" spans="2:10" hidden="1" x14ac:dyDescent="0.25">
      <c r="B58" s="52"/>
      <c r="C58" s="51"/>
      <c r="D58" s="36"/>
      <c r="E58" s="36" t="e">
        <f t="shared" si="2"/>
        <v>#REF!</v>
      </c>
      <c r="F58" s="33" t="e">
        <f t="shared" si="3"/>
        <v>#REF!</v>
      </c>
      <c r="G58" s="1"/>
      <c r="H58" s="39"/>
      <c r="I58" s="38"/>
      <c r="J58" s="38"/>
    </row>
    <row r="59" spans="2:10" hidden="1" x14ac:dyDescent="0.25">
      <c r="B59" s="52"/>
      <c r="C59" s="51"/>
      <c r="D59" s="36"/>
      <c r="E59" s="36" t="e">
        <f t="shared" si="2"/>
        <v>#REF!</v>
      </c>
      <c r="F59" s="33" t="e">
        <f t="shared" si="3"/>
        <v>#REF!</v>
      </c>
      <c r="G59" s="1"/>
      <c r="H59" s="39"/>
      <c r="I59" s="38"/>
      <c r="J59" s="38"/>
    </row>
    <row r="60" spans="2:10" hidden="1" x14ac:dyDescent="0.25">
      <c r="B60" s="52"/>
      <c r="C60" s="51"/>
      <c r="D60" s="36"/>
      <c r="E60" s="36" t="e">
        <f t="shared" si="2"/>
        <v>#REF!</v>
      </c>
      <c r="F60" s="33" t="e">
        <f t="shared" si="3"/>
        <v>#REF!</v>
      </c>
      <c r="G60" s="1"/>
      <c r="H60" s="39"/>
      <c r="I60" s="38"/>
      <c r="J60" s="38"/>
    </row>
    <row r="61" spans="2:10" hidden="1" x14ac:dyDescent="0.25">
      <c r="B61" s="52"/>
      <c r="C61" s="51"/>
      <c r="D61" s="36"/>
      <c r="E61" s="36" t="e">
        <f t="shared" si="2"/>
        <v>#REF!</v>
      </c>
      <c r="F61" s="33" t="e">
        <f t="shared" si="3"/>
        <v>#REF!</v>
      </c>
      <c r="G61" s="1"/>
      <c r="H61" s="39"/>
      <c r="I61" s="38"/>
      <c r="J61" s="38"/>
    </row>
    <row r="62" spans="2:10" hidden="1" x14ac:dyDescent="0.25">
      <c r="B62" s="52"/>
      <c r="C62" s="51"/>
      <c r="D62" s="36"/>
      <c r="E62" s="36" t="e">
        <f t="shared" si="2"/>
        <v>#REF!</v>
      </c>
      <c r="F62" s="33" t="e">
        <f t="shared" si="3"/>
        <v>#REF!</v>
      </c>
      <c r="G62" s="1"/>
      <c r="H62" s="39"/>
      <c r="I62" s="38"/>
      <c r="J62" s="38"/>
    </row>
    <row r="63" spans="2:10" hidden="1" x14ac:dyDescent="0.25">
      <c r="B63" s="52"/>
      <c r="C63" s="51"/>
      <c r="D63" s="36"/>
      <c r="E63" s="36" t="e">
        <f t="shared" si="2"/>
        <v>#REF!</v>
      </c>
      <c r="F63" s="33" t="e">
        <f t="shared" si="3"/>
        <v>#REF!</v>
      </c>
      <c r="G63" s="1"/>
      <c r="H63" s="39"/>
      <c r="I63" s="38"/>
      <c r="J63" s="38"/>
    </row>
    <row r="64" spans="2:10" hidden="1" x14ac:dyDescent="0.25">
      <c r="B64" s="52"/>
      <c r="C64" s="51"/>
      <c r="D64" s="36"/>
      <c r="E64" s="36" t="e">
        <f t="shared" si="2"/>
        <v>#REF!</v>
      </c>
      <c r="F64" s="33" t="e">
        <f t="shared" si="3"/>
        <v>#REF!</v>
      </c>
      <c r="G64" s="1"/>
      <c r="H64" s="39"/>
      <c r="I64" s="38"/>
      <c r="J64" s="38"/>
    </row>
    <row r="65" spans="2:10" hidden="1" x14ac:dyDescent="0.25">
      <c r="B65" s="52"/>
      <c r="C65" s="51"/>
      <c r="D65" s="36"/>
      <c r="E65" s="36" t="e">
        <f t="shared" si="2"/>
        <v>#REF!</v>
      </c>
      <c r="F65" s="33" t="e">
        <f t="shared" si="3"/>
        <v>#REF!</v>
      </c>
      <c r="G65" s="1"/>
      <c r="H65" s="39"/>
      <c r="I65" s="38"/>
      <c r="J65" s="38"/>
    </row>
    <row r="66" spans="2:10" hidden="1" x14ac:dyDescent="0.25">
      <c r="B66" s="52"/>
      <c r="C66" s="51"/>
      <c r="D66" s="36"/>
      <c r="E66" s="36" t="e">
        <f t="shared" si="2"/>
        <v>#REF!</v>
      </c>
      <c r="F66" s="33" t="e">
        <f t="shared" si="3"/>
        <v>#REF!</v>
      </c>
      <c r="G66" s="1"/>
      <c r="H66" s="39"/>
      <c r="I66" s="38"/>
      <c r="J66" s="38"/>
    </row>
    <row r="67" spans="2:10" hidden="1" x14ac:dyDescent="0.25">
      <c r="B67" s="52"/>
      <c r="C67" s="51"/>
      <c r="D67" s="36"/>
      <c r="E67" s="36" t="e">
        <f t="shared" si="2"/>
        <v>#REF!</v>
      </c>
      <c r="F67" s="33" t="e">
        <f t="shared" si="3"/>
        <v>#REF!</v>
      </c>
      <c r="G67" s="1"/>
      <c r="H67" s="39"/>
      <c r="I67" s="38"/>
      <c r="J67" s="38"/>
    </row>
    <row r="68" spans="2:10" hidden="1" x14ac:dyDescent="0.25">
      <c r="B68" s="52"/>
      <c r="C68" s="51"/>
      <c r="D68" s="36"/>
      <c r="E68" s="36" t="e">
        <f t="shared" si="2"/>
        <v>#REF!</v>
      </c>
      <c r="F68" s="33" t="e">
        <f t="shared" si="3"/>
        <v>#REF!</v>
      </c>
      <c r="G68" s="1"/>
      <c r="H68" s="39"/>
      <c r="I68" s="38"/>
      <c r="J68" s="38"/>
    </row>
    <row r="69" spans="2:10" hidden="1" x14ac:dyDescent="0.25">
      <c r="B69" s="52"/>
      <c r="C69" s="51"/>
      <c r="D69" s="36"/>
      <c r="E69" s="36" t="e">
        <f t="shared" si="2"/>
        <v>#REF!</v>
      </c>
      <c r="F69" s="33" t="e">
        <f t="shared" si="3"/>
        <v>#REF!</v>
      </c>
      <c r="G69" s="1"/>
      <c r="H69" s="39"/>
      <c r="I69" s="38"/>
      <c r="J69" s="38"/>
    </row>
    <row r="70" spans="2:10" hidden="1" x14ac:dyDescent="0.25">
      <c r="B70" s="52"/>
      <c r="C70" s="51"/>
      <c r="D70" s="36"/>
      <c r="E70" s="36" t="e">
        <f t="shared" si="2"/>
        <v>#REF!</v>
      </c>
      <c r="F70" s="33" t="e">
        <f t="shared" si="3"/>
        <v>#REF!</v>
      </c>
      <c r="G70" s="1"/>
      <c r="H70" s="39"/>
      <c r="I70" s="38"/>
      <c r="J70" s="38"/>
    </row>
    <row r="71" spans="2:10" hidden="1" x14ac:dyDescent="0.25">
      <c r="B71" s="52"/>
      <c r="C71" s="51"/>
      <c r="D71" s="36"/>
      <c r="E71" s="36" t="e">
        <f t="shared" si="2"/>
        <v>#REF!</v>
      </c>
      <c r="F71" s="33" t="e">
        <f t="shared" si="3"/>
        <v>#REF!</v>
      </c>
      <c r="G71" s="1"/>
      <c r="H71" s="39"/>
      <c r="I71" s="38"/>
      <c r="J71" s="38"/>
    </row>
    <row r="72" spans="2:10" hidden="1" x14ac:dyDescent="0.25">
      <c r="B72" s="52"/>
      <c r="C72" s="51"/>
      <c r="D72" s="36"/>
      <c r="E72" s="36" t="e">
        <f t="shared" si="2"/>
        <v>#REF!</v>
      </c>
      <c r="F72" s="33" t="e">
        <f t="shared" si="3"/>
        <v>#REF!</v>
      </c>
      <c r="G72" s="1"/>
      <c r="H72" s="39"/>
      <c r="I72" s="38"/>
      <c r="J72" s="38"/>
    </row>
    <row r="73" spans="2:10" hidden="1" x14ac:dyDescent="0.25">
      <c r="B73" s="52"/>
      <c r="C73" s="51"/>
      <c r="D73" s="36"/>
      <c r="E73" s="36" t="e">
        <f t="shared" si="2"/>
        <v>#REF!</v>
      </c>
      <c r="F73" s="33" t="e">
        <f t="shared" si="3"/>
        <v>#REF!</v>
      </c>
      <c r="G73" s="1"/>
      <c r="H73" s="39"/>
      <c r="I73" s="38"/>
      <c r="J73" s="38"/>
    </row>
    <row r="74" spans="2:10" hidden="1" x14ac:dyDescent="0.25">
      <c r="B74" s="52"/>
      <c r="C74" s="51"/>
      <c r="D74" s="36"/>
      <c r="E74" s="36" t="e">
        <f t="shared" si="2"/>
        <v>#REF!</v>
      </c>
      <c r="F74" s="33" t="e">
        <f t="shared" si="3"/>
        <v>#REF!</v>
      </c>
      <c r="G74" s="1"/>
      <c r="H74" s="39"/>
      <c r="I74" s="38"/>
      <c r="J74" s="38"/>
    </row>
    <row r="75" spans="2:10" hidden="1" x14ac:dyDescent="0.25">
      <c r="B75" s="52"/>
      <c r="C75" s="51"/>
      <c r="D75" s="36"/>
      <c r="E75" s="36" t="e">
        <f t="shared" si="2"/>
        <v>#REF!</v>
      </c>
      <c r="F75" s="33" t="e">
        <f t="shared" si="3"/>
        <v>#REF!</v>
      </c>
      <c r="G75" s="1"/>
      <c r="H75" s="39"/>
      <c r="I75" s="38"/>
      <c r="J75" s="38"/>
    </row>
    <row r="76" spans="2:10" hidden="1" x14ac:dyDescent="0.25">
      <c r="B76" s="52"/>
      <c r="C76" s="51"/>
      <c r="D76" s="36"/>
      <c r="E76" s="36" t="e">
        <f t="shared" si="2"/>
        <v>#REF!</v>
      </c>
      <c r="F76" s="33" t="e">
        <f t="shared" si="3"/>
        <v>#REF!</v>
      </c>
      <c r="G76" s="1"/>
      <c r="H76" s="39"/>
      <c r="I76" s="38"/>
      <c r="J76" s="38"/>
    </row>
    <row r="77" spans="2:10" hidden="1" x14ac:dyDescent="0.25">
      <c r="B77" s="52"/>
      <c r="C77" s="51"/>
      <c r="D77" s="36"/>
      <c r="E77" s="36" t="e">
        <f t="shared" si="2"/>
        <v>#REF!</v>
      </c>
      <c r="F77" s="33" t="e">
        <f t="shared" si="3"/>
        <v>#REF!</v>
      </c>
      <c r="G77" s="1"/>
      <c r="H77" s="39"/>
      <c r="I77" s="38"/>
      <c r="J77" s="38"/>
    </row>
    <row r="78" spans="2:10" hidden="1" x14ac:dyDescent="0.25">
      <c r="B78" s="52"/>
      <c r="C78" s="51"/>
      <c r="D78" s="36"/>
      <c r="E78" s="36" t="e">
        <f t="shared" si="2"/>
        <v>#REF!</v>
      </c>
      <c r="F78" s="33" t="e">
        <f t="shared" si="3"/>
        <v>#REF!</v>
      </c>
      <c r="G78" s="1"/>
      <c r="H78" s="39"/>
      <c r="I78" s="38"/>
      <c r="J78" s="38"/>
    </row>
    <row r="79" spans="2:10" hidden="1" x14ac:dyDescent="0.25">
      <c r="B79" s="52"/>
      <c r="C79" s="51"/>
      <c r="D79" s="36"/>
      <c r="E79" s="36" t="e">
        <f t="shared" si="2"/>
        <v>#REF!</v>
      </c>
      <c r="F79" s="33" t="e">
        <f t="shared" si="3"/>
        <v>#REF!</v>
      </c>
      <c r="G79" s="1"/>
      <c r="H79" s="39"/>
      <c r="I79" s="38"/>
      <c r="J79" s="38"/>
    </row>
    <row r="80" spans="2:10" hidden="1" x14ac:dyDescent="0.25">
      <c r="B80" s="52"/>
      <c r="C80" s="51"/>
      <c r="D80" s="36"/>
      <c r="E80" s="36" t="e">
        <f t="shared" si="2"/>
        <v>#REF!</v>
      </c>
      <c r="F80" s="33" t="e">
        <f t="shared" si="3"/>
        <v>#REF!</v>
      </c>
      <c r="G80" s="1"/>
      <c r="H80" s="39"/>
      <c r="I80" s="38"/>
      <c r="J80" s="38"/>
    </row>
    <row r="81" spans="2:10" hidden="1" x14ac:dyDescent="0.25">
      <c r="B81" s="52"/>
      <c r="C81" s="51"/>
      <c r="D81" s="36"/>
      <c r="E81" s="36" t="e">
        <f t="shared" si="2"/>
        <v>#REF!</v>
      </c>
      <c r="F81" s="33" t="e">
        <f t="shared" si="3"/>
        <v>#REF!</v>
      </c>
      <c r="G81" s="1"/>
      <c r="H81" s="39"/>
      <c r="I81" s="38"/>
      <c r="J81" s="38"/>
    </row>
    <row r="82" spans="2:10" hidden="1" x14ac:dyDescent="0.25">
      <c r="B82" s="52"/>
      <c r="C82" s="51"/>
      <c r="D82" s="36"/>
      <c r="E82" s="36" t="e">
        <f t="shared" si="2"/>
        <v>#REF!</v>
      </c>
      <c r="F82" s="33" t="e">
        <f t="shared" si="3"/>
        <v>#REF!</v>
      </c>
      <c r="G82" s="1"/>
      <c r="H82" s="39"/>
      <c r="I82" s="38"/>
      <c r="J82" s="38"/>
    </row>
    <row r="83" spans="2:10" hidden="1" x14ac:dyDescent="0.25">
      <c r="B83" s="52"/>
      <c r="C83" s="51"/>
      <c r="D83" s="36"/>
      <c r="E83" s="36" t="e">
        <f t="shared" si="2"/>
        <v>#REF!</v>
      </c>
      <c r="F83" s="33" t="e">
        <f t="shared" si="3"/>
        <v>#REF!</v>
      </c>
      <c r="G83" s="1"/>
      <c r="H83" s="39"/>
      <c r="I83" s="38"/>
      <c r="J83" s="38"/>
    </row>
    <row r="84" spans="2:10" hidden="1" x14ac:dyDescent="0.25">
      <c r="B84" s="52"/>
      <c r="C84" s="51"/>
      <c r="D84" s="36"/>
      <c r="E84" s="36" t="e">
        <f t="shared" si="2"/>
        <v>#REF!</v>
      </c>
      <c r="F84" s="33" t="e">
        <f t="shared" si="3"/>
        <v>#REF!</v>
      </c>
      <c r="G84" s="1"/>
      <c r="H84" s="39"/>
      <c r="I84" s="38"/>
      <c r="J84" s="38"/>
    </row>
    <row r="85" spans="2:10" hidden="1" x14ac:dyDescent="0.25">
      <c r="B85" s="52"/>
      <c r="C85" s="51"/>
      <c r="D85" s="36"/>
      <c r="E85" s="36" t="e">
        <f t="shared" si="2"/>
        <v>#REF!</v>
      </c>
      <c r="F85" s="33" t="e">
        <f t="shared" si="3"/>
        <v>#REF!</v>
      </c>
      <c r="G85" s="1"/>
      <c r="H85" s="39"/>
      <c r="I85" s="38"/>
      <c r="J85" s="38"/>
    </row>
    <row r="86" spans="2:10" hidden="1" x14ac:dyDescent="0.25">
      <c r="B86" s="52"/>
      <c r="C86" s="51"/>
      <c r="D86" s="36"/>
      <c r="E86" s="36" t="e">
        <f t="shared" ref="E86:E114" si="4">E85+D86</f>
        <v>#REF!</v>
      </c>
      <c r="F86" s="33" t="e">
        <f t="shared" ref="F86:F114" si="5">F85-D86</f>
        <v>#REF!</v>
      </c>
      <c r="G86" s="1"/>
      <c r="H86" s="39"/>
      <c r="I86" s="38"/>
      <c r="J86" s="38"/>
    </row>
    <row r="87" spans="2:10" hidden="1" x14ac:dyDescent="0.25">
      <c r="B87" s="52"/>
      <c r="C87" s="51"/>
      <c r="D87" s="36"/>
      <c r="E87" s="36" t="e">
        <f t="shared" si="4"/>
        <v>#REF!</v>
      </c>
      <c r="F87" s="33" t="e">
        <f t="shared" si="5"/>
        <v>#REF!</v>
      </c>
      <c r="G87" s="1"/>
      <c r="H87" s="39"/>
      <c r="I87" s="38"/>
      <c r="J87" s="38"/>
    </row>
    <row r="88" spans="2:10" hidden="1" x14ac:dyDescent="0.25">
      <c r="B88" s="52"/>
      <c r="C88" s="51"/>
      <c r="D88" s="36"/>
      <c r="E88" s="36" t="e">
        <f t="shared" si="4"/>
        <v>#REF!</v>
      </c>
      <c r="F88" s="33" t="e">
        <f t="shared" si="5"/>
        <v>#REF!</v>
      </c>
      <c r="G88" s="1"/>
      <c r="H88" s="39"/>
      <c r="I88" s="38"/>
      <c r="J88" s="38"/>
    </row>
    <row r="89" spans="2:10" hidden="1" x14ac:dyDescent="0.25">
      <c r="B89" s="52"/>
      <c r="C89" s="51"/>
      <c r="D89" s="36"/>
      <c r="E89" s="36" t="e">
        <f t="shared" si="4"/>
        <v>#REF!</v>
      </c>
      <c r="F89" s="33" t="e">
        <f t="shared" si="5"/>
        <v>#REF!</v>
      </c>
      <c r="G89" s="1"/>
      <c r="H89" s="39"/>
      <c r="I89" s="38"/>
      <c r="J89" s="38"/>
    </row>
    <row r="90" spans="2:10" hidden="1" x14ac:dyDescent="0.25">
      <c r="B90" s="52"/>
      <c r="C90" s="51"/>
      <c r="D90" s="36"/>
      <c r="E90" s="36" t="e">
        <f t="shared" si="4"/>
        <v>#REF!</v>
      </c>
      <c r="F90" s="33" t="e">
        <f t="shared" si="5"/>
        <v>#REF!</v>
      </c>
      <c r="G90" s="1"/>
      <c r="H90" s="39"/>
      <c r="I90" s="38"/>
      <c r="J90" s="38"/>
    </row>
    <row r="91" spans="2:10" hidden="1" x14ac:dyDescent="0.25">
      <c r="B91" s="52"/>
      <c r="C91" s="51"/>
      <c r="D91" s="36"/>
      <c r="E91" s="36" t="e">
        <f t="shared" si="4"/>
        <v>#REF!</v>
      </c>
      <c r="F91" s="33" t="e">
        <f t="shared" si="5"/>
        <v>#REF!</v>
      </c>
      <c r="G91" s="1"/>
      <c r="H91" s="39"/>
      <c r="I91" s="38"/>
      <c r="J91" s="38"/>
    </row>
    <row r="92" spans="2:10" hidden="1" x14ac:dyDescent="0.25">
      <c r="B92" s="52"/>
      <c r="C92" s="51"/>
      <c r="D92" s="36"/>
      <c r="E92" s="36" t="e">
        <f t="shared" si="4"/>
        <v>#REF!</v>
      </c>
      <c r="F92" s="33" t="e">
        <f t="shared" si="5"/>
        <v>#REF!</v>
      </c>
      <c r="G92" s="1"/>
      <c r="H92" s="39"/>
      <c r="I92" s="38"/>
      <c r="J92" s="38"/>
    </row>
    <row r="93" spans="2:10" hidden="1" x14ac:dyDescent="0.25">
      <c r="B93" s="52"/>
      <c r="C93" s="51"/>
      <c r="D93" s="36"/>
      <c r="E93" s="36" t="e">
        <f t="shared" si="4"/>
        <v>#REF!</v>
      </c>
      <c r="F93" s="33" t="e">
        <f t="shared" si="5"/>
        <v>#REF!</v>
      </c>
      <c r="G93" s="1"/>
      <c r="H93" s="39"/>
      <c r="I93" s="38"/>
      <c r="J93" s="38"/>
    </row>
    <row r="94" spans="2:10" hidden="1" x14ac:dyDescent="0.25">
      <c r="B94" s="52"/>
      <c r="C94" s="51"/>
      <c r="D94" s="36"/>
      <c r="E94" s="36" t="e">
        <f t="shared" si="4"/>
        <v>#REF!</v>
      </c>
      <c r="F94" s="33" t="e">
        <f t="shared" si="5"/>
        <v>#REF!</v>
      </c>
      <c r="G94" s="1"/>
      <c r="H94" s="39"/>
      <c r="I94" s="38"/>
      <c r="J94" s="38"/>
    </row>
    <row r="95" spans="2:10" hidden="1" x14ac:dyDescent="0.25">
      <c r="B95" s="52"/>
      <c r="C95" s="51"/>
      <c r="D95" s="36"/>
      <c r="E95" s="36" t="e">
        <f t="shared" si="4"/>
        <v>#REF!</v>
      </c>
      <c r="F95" s="33" t="e">
        <f t="shared" si="5"/>
        <v>#REF!</v>
      </c>
      <c r="G95" s="1"/>
      <c r="H95" s="39"/>
      <c r="I95" s="38"/>
      <c r="J95" s="38"/>
    </row>
    <row r="96" spans="2:10" hidden="1" x14ac:dyDescent="0.25">
      <c r="B96" s="52"/>
      <c r="C96" s="51"/>
      <c r="D96" s="36"/>
      <c r="E96" s="36" t="e">
        <f t="shared" si="4"/>
        <v>#REF!</v>
      </c>
      <c r="F96" s="33" t="e">
        <f t="shared" si="5"/>
        <v>#REF!</v>
      </c>
      <c r="G96" s="1"/>
      <c r="H96" s="39"/>
      <c r="I96" s="38"/>
      <c r="J96" s="38"/>
    </row>
    <row r="97" spans="2:10" hidden="1" x14ac:dyDescent="0.25">
      <c r="B97" s="52"/>
      <c r="C97" s="51"/>
      <c r="D97" s="36"/>
      <c r="E97" s="36" t="e">
        <f t="shared" si="4"/>
        <v>#REF!</v>
      </c>
      <c r="F97" s="33" t="e">
        <f t="shared" si="5"/>
        <v>#REF!</v>
      </c>
      <c r="G97" s="1"/>
      <c r="H97" s="39"/>
      <c r="I97" s="38"/>
      <c r="J97" s="38"/>
    </row>
    <row r="98" spans="2:10" hidden="1" x14ac:dyDescent="0.25">
      <c r="B98" s="52"/>
      <c r="C98" s="51"/>
      <c r="D98" s="36"/>
      <c r="E98" s="36" t="e">
        <f t="shared" si="4"/>
        <v>#REF!</v>
      </c>
      <c r="F98" s="33" t="e">
        <f t="shared" si="5"/>
        <v>#REF!</v>
      </c>
      <c r="G98" s="1"/>
      <c r="H98" s="39"/>
      <c r="I98" s="38"/>
      <c r="J98" s="38"/>
    </row>
    <row r="99" spans="2:10" hidden="1" x14ac:dyDescent="0.25">
      <c r="B99" s="52"/>
      <c r="C99" s="51"/>
      <c r="D99" s="36"/>
      <c r="E99" s="36" t="e">
        <f t="shared" si="4"/>
        <v>#REF!</v>
      </c>
      <c r="F99" s="33" t="e">
        <f t="shared" si="5"/>
        <v>#REF!</v>
      </c>
      <c r="G99" s="1"/>
      <c r="H99" s="39"/>
      <c r="I99" s="38"/>
      <c r="J99" s="38"/>
    </row>
    <row r="100" spans="2:10" hidden="1" x14ac:dyDescent="0.25">
      <c r="B100" s="52"/>
      <c r="C100" s="51"/>
      <c r="D100" s="36"/>
      <c r="E100" s="36" t="e">
        <f t="shared" si="4"/>
        <v>#REF!</v>
      </c>
      <c r="F100" s="33" t="e">
        <f t="shared" si="5"/>
        <v>#REF!</v>
      </c>
      <c r="G100" s="1"/>
      <c r="H100" s="39"/>
      <c r="I100" s="38"/>
      <c r="J100" s="38"/>
    </row>
    <row r="101" spans="2:10" hidden="1" x14ac:dyDescent="0.25">
      <c r="B101" s="52"/>
      <c r="C101" s="51"/>
      <c r="D101" s="36"/>
      <c r="E101" s="36" t="e">
        <f t="shared" si="4"/>
        <v>#REF!</v>
      </c>
      <c r="F101" s="33" t="e">
        <f t="shared" si="5"/>
        <v>#REF!</v>
      </c>
      <c r="G101" s="1"/>
      <c r="H101" s="39"/>
      <c r="I101" s="38"/>
      <c r="J101" s="38"/>
    </row>
    <row r="102" spans="2:10" hidden="1" x14ac:dyDescent="0.25">
      <c r="B102" s="52"/>
      <c r="C102" s="51"/>
      <c r="D102" s="36"/>
      <c r="E102" s="36" t="e">
        <f t="shared" si="4"/>
        <v>#REF!</v>
      </c>
      <c r="F102" s="33" t="e">
        <f t="shared" si="5"/>
        <v>#REF!</v>
      </c>
      <c r="G102" s="1"/>
      <c r="H102" s="39"/>
      <c r="I102" s="38"/>
      <c r="J102" s="38"/>
    </row>
    <row r="103" spans="2:10" hidden="1" x14ac:dyDescent="0.25">
      <c r="B103" s="52"/>
      <c r="C103" s="51"/>
      <c r="D103" s="36"/>
      <c r="E103" s="36" t="e">
        <f t="shared" si="4"/>
        <v>#REF!</v>
      </c>
      <c r="F103" s="33" t="e">
        <f t="shared" si="5"/>
        <v>#REF!</v>
      </c>
      <c r="G103" s="1"/>
      <c r="H103" s="39"/>
      <c r="I103" s="38"/>
      <c r="J103" s="38"/>
    </row>
    <row r="104" spans="2:10" hidden="1" x14ac:dyDescent="0.25">
      <c r="B104" s="52"/>
      <c r="C104" s="51"/>
      <c r="D104" s="36"/>
      <c r="E104" s="36" t="e">
        <f t="shared" si="4"/>
        <v>#REF!</v>
      </c>
      <c r="F104" s="33" t="e">
        <f t="shared" si="5"/>
        <v>#REF!</v>
      </c>
      <c r="G104" s="1"/>
      <c r="H104" s="39"/>
      <c r="I104" s="38"/>
      <c r="J104" s="38"/>
    </row>
    <row r="105" spans="2:10" hidden="1" x14ac:dyDescent="0.25">
      <c r="B105" s="52"/>
      <c r="C105" s="51"/>
      <c r="D105" s="36"/>
      <c r="E105" s="36" t="e">
        <f t="shared" si="4"/>
        <v>#REF!</v>
      </c>
      <c r="F105" s="33" t="e">
        <f t="shared" si="5"/>
        <v>#REF!</v>
      </c>
      <c r="G105" s="1"/>
      <c r="H105" s="39"/>
      <c r="I105" s="38"/>
      <c r="J105" s="38"/>
    </row>
    <row r="106" spans="2:10" hidden="1" x14ac:dyDescent="0.25">
      <c r="B106" s="52"/>
      <c r="C106" s="51"/>
      <c r="D106" s="36"/>
      <c r="E106" s="36" t="e">
        <f t="shared" si="4"/>
        <v>#REF!</v>
      </c>
      <c r="F106" s="33" t="e">
        <f t="shared" si="5"/>
        <v>#REF!</v>
      </c>
      <c r="G106" s="1"/>
      <c r="H106" s="39"/>
      <c r="I106" s="38"/>
      <c r="J106" s="38"/>
    </row>
    <row r="107" spans="2:10" hidden="1" x14ac:dyDescent="0.25">
      <c r="B107" s="52"/>
      <c r="C107" s="51"/>
      <c r="D107" s="36"/>
      <c r="E107" s="36" t="e">
        <f t="shared" si="4"/>
        <v>#REF!</v>
      </c>
      <c r="F107" s="33" t="e">
        <f t="shared" si="5"/>
        <v>#REF!</v>
      </c>
      <c r="G107" s="1"/>
      <c r="H107" s="39"/>
      <c r="I107" s="38"/>
      <c r="J107" s="38"/>
    </row>
    <row r="108" spans="2:10" hidden="1" x14ac:dyDescent="0.25">
      <c r="B108" s="52"/>
      <c r="C108" s="51"/>
      <c r="D108" s="36"/>
      <c r="E108" s="36" t="e">
        <f t="shared" si="4"/>
        <v>#REF!</v>
      </c>
      <c r="F108" s="33" t="e">
        <f t="shared" si="5"/>
        <v>#REF!</v>
      </c>
      <c r="G108" s="1"/>
      <c r="H108" s="39"/>
      <c r="I108" s="38"/>
      <c r="J108" s="38"/>
    </row>
    <row r="109" spans="2:10" hidden="1" x14ac:dyDescent="0.25">
      <c r="B109" s="52"/>
      <c r="C109" s="51"/>
      <c r="D109" s="36"/>
      <c r="E109" s="36" t="e">
        <f t="shared" si="4"/>
        <v>#REF!</v>
      </c>
      <c r="F109" s="33" t="e">
        <f t="shared" si="5"/>
        <v>#REF!</v>
      </c>
      <c r="G109" s="1"/>
      <c r="H109" s="39"/>
      <c r="I109" s="38"/>
      <c r="J109" s="38"/>
    </row>
    <row r="110" spans="2:10" hidden="1" x14ac:dyDescent="0.25">
      <c r="B110" s="52"/>
      <c r="C110" s="51"/>
      <c r="D110" s="36"/>
      <c r="E110" s="36" t="e">
        <f t="shared" si="4"/>
        <v>#REF!</v>
      </c>
      <c r="F110" s="33" t="e">
        <f t="shared" si="5"/>
        <v>#REF!</v>
      </c>
      <c r="G110" s="1"/>
      <c r="H110" s="39"/>
      <c r="I110" s="38"/>
      <c r="J110" s="38"/>
    </row>
    <row r="111" spans="2:10" ht="15" hidden="1" customHeight="1" thickBot="1" x14ac:dyDescent="0.3">
      <c r="B111" s="52"/>
      <c r="C111" s="51"/>
      <c r="D111" s="36"/>
      <c r="E111" s="36" t="e">
        <f t="shared" si="4"/>
        <v>#REF!</v>
      </c>
      <c r="F111" s="33" t="e">
        <f t="shared" si="5"/>
        <v>#REF!</v>
      </c>
      <c r="G111" s="1"/>
      <c r="H111" s="39"/>
      <c r="I111" s="38"/>
      <c r="J111" s="38"/>
    </row>
    <row r="112" spans="2:10" hidden="1" x14ac:dyDescent="0.25">
      <c r="B112" s="52"/>
      <c r="C112" s="51"/>
      <c r="D112" s="36"/>
      <c r="E112" s="36" t="e">
        <f t="shared" si="4"/>
        <v>#REF!</v>
      </c>
      <c r="F112" s="33" t="e">
        <f t="shared" si="5"/>
        <v>#REF!</v>
      </c>
      <c r="G112" s="1"/>
      <c r="H112" s="39"/>
      <c r="I112" s="38"/>
      <c r="J112" s="38"/>
    </row>
    <row r="113" spans="2:10" hidden="1" x14ac:dyDescent="0.25">
      <c r="B113" s="52"/>
      <c r="C113" s="51"/>
      <c r="D113" s="36"/>
      <c r="E113" s="36" t="e">
        <f t="shared" si="4"/>
        <v>#REF!</v>
      </c>
      <c r="F113" s="33" t="e">
        <f t="shared" si="5"/>
        <v>#REF!</v>
      </c>
      <c r="G113" s="1"/>
      <c r="H113" s="39"/>
      <c r="I113" s="38"/>
      <c r="J113" s="38"/>
    </row>
    <row r="114" spans="2:10" hidden="1" x14ac:dyDescent="0.25">
      <c r="B114" s="59"/>
      <c r="C114" s="51"/>
      <c r="D114" s="36"/>
      <c r="E114" s="36" t="e">
        <f t="shared" si="4"/>
        <v>#REF!</v>
      </c>
      <c r="F114" s="33" t="e">
        <f t="shared" si="5"/>
        <v>#REF!</v>
      </c>
      <c r="G114" s="1"/>
      <c r="H114" s="39"/>
      <c r="I114" s="38"/>
      <c r="J114" s="38"/>
    </row>
    <row r="115" spans="2:10" x14ac:dyDescent="0.25">
      <c r="B115" s="40"/>
      <c r="C115" s="1"/>
      <c r="D115" s="4" t="s">
        <v>0</v>
      </c>
      <c r="E115" s="5">
        <f>E20</f>
        <v>0</v>
      </c>
      <c r="F115" s="4">
        <f>F20</f>
        <v>30000</v>
      </c>
      <c r="G115" s="1"/>
      <c r="H115" s="40"/>
      <c r="I115" s="1"/>
      <c r="J115" s="4"/>
    </row>
    <row r="116" spans="2:10" x14ac:dyDescent="0.25">
      <c r="B116" s="40"/>
      <c r="C116" s="1"/>
      <c r="D116" s="4"/>
      <c r="E116" s="4"/>
      <c r="F116" s="4"/>
      <c r="G116" s="1"/>
      <c r="H116" s="1"/>
      <c r="I116" s="1"/>
      <c r="J116" s="4"/>
    </row>
    <row r="117" spans="2:10" ht="15.75" thickBot="1" x14ac:dyDescent="0.3">
      <c r="B117" s="40"/>
      <c r="D117" s="15"/>
      <c r="E117" s="16"/>
      <c r="F117" s="17"/>
      <c r="G117" s="1"/>
      <c r="H117" s="17"/>
      <c r="I117" s="17"/>
      <c r="J117" s="1"/>
    </row>
    <row r="118" spans="2:10" x14ac:dyDescent="0.25">
      <c r="B118" s="40"/>
      <c r="D118" s="4" t="s">
        <v>4</v>
      </c>
      <c r="E118" s="4">
        <f>E115</f>
        <v>0</v>
      </c>
      <c r="F118" s="19">
        <f>F115</f>
        <v>30000</v>
      </c>
      <c r="G118" s="41" t="s">
        <v>12</v>
      </c>
      <c r="H118" s="1"/>
      <c r="I118" s="1"/>
      <c r="J118" s="4"/>
    </row>
    <row r="119" spans="2:10" x14ac:dyDescent="0.25">
      <c r="D119" s="4"/>
      <c r="E119" s="1"/>
      <c r="F119" s="1"/>
      <c r="G119" s="1"/>
      <c r="H119" s="1"/>
      <c r="I119" s="1"/>
      <c r="J119" s="1"/>
    </row>
    <row r="120" spans="2:10" x14ac:dyDescent="0.25">
      <c r="D120" s="4"/>
      <c r="E120" s="1"/>
      <c r="F120" s="1"/>
      <c r="G120" s="1"/>
      <c r="H120" s="1"/>
      <c r="I120" s="1"/>
      <c r="J120" s="4"/>
    </row>
    <row r="121" spans="2:10" x14ac:dyDescent="0.25">
      <c r="D121" s="4"/>
      <c r="E121" s="1"/>
      <c r="F121" s="1"/>
      <c r="G121" s="1"/>
      <c r="H121" s="1"/>
      <c r="I121" s="1"/>
      <c r="J121" s="1"/>
    </row>
    <row r="122" spans="2:10" x14ac:dyDescent="0.25">
      <c r="D122" s="4"/>
      <c r="E122" s="1"/>
      <c r="F122" s="1"/>
      <c r="G122" s="1"/>
      <c r="H122" s="1"/>
      <c r="I122" s="1"/>
      <c r="J122" s="1"/>
    </row>
    <row r="123" spans="2:10" x14ac:dyDescent="0.25">
      <c r="D123" s="4"/>
      <c r="E123" s="1"/>
      <c r="F123" s="1"/>
      <c r="G123" s="1"/>
      <c r="H123" s="1"/>
      <c r="I123" s="1"/>
      <c r="J123" s="1"/>
    </row>
    <row r="124" spans="2:10" x14ac:dyDescent="0.25">
      <c r="D124" s="4"/>
      <c r="E124" s="1"/>
      <c r="F124" s="1"/>
      <c r="G124" s="1"/>
      <c r="H124" s="1"/>
      <c r="I124" s="1"/>
      <c r="J124" s="1"/>
    </row>
    <row r="125" spans="2:10" x14ac:dyDescent="0.25">
      <c r="D125" s="4"/>
      <c r="E125" s="1"/>
      <c r="F125" s="1"/>
      <c r="G125" s="1"/>
      <c r="H125" s="1"/>
      <c r="I125" s="1"/>
      <c r="J125" s="1"/>
    </row>
    <row r="126" spans="2:10" x14ac:dyDescent="0.25">
      <c r="D126" s="4"/>
      <c r="E126" s="1"/>
      <c r="F126" s="1"/>
      <c r="G126" s="1"/>
      <c r="H126" s="1"/>
      <c r="I126" s="1"/>
      <c r="J126" s="1"/>
    </row>
    <row r="127" spans="2:10" x14ac:dyDescent="0.25">
      <c r="D127" s="4"/>
      <c r="E127" s="1"/>
      <c r="F127" s="1"/>
      <c r="G127" s="1"/>
      <c r="H127" s="1"/>
      <c r="I127" s="1"/>
      <c r="J127" s="1"/>
    </row>
    <row r="128" spans="2:10" x14ac:dyDescent="0.25">
      <c r="D128" s="4"/>
      <c r="E128" s="1"/>
      <c r="F128" s="1"/>
      <c r="G128" s="1"/>
      <c r="H128" s="1"/>
      <c r="I128" s="1"/>
      <c r="J128" s="1"/>
    </row>
    <row r="129" spans="4:10" x14ac:dyDescent="0.25">
      <c r="D129" s="4"/>
      <c r="E129" s="1"/>
      <c r="F129" s="1"/>
      <c r="G129" s="1"/>
      <c r="H129" s="1"/>
      <c r="I129" s="1"/>
      <c r="J129" s="1"/>
    </row>
    <row r="130" spans="4:10" x14ac:dyDescent="0.25">
      <c r="D130" s="4"/>
      <c r="E130" s="1"/>
      <c r="F130" s="1"/>
      <c r="G130" s="1"/>
      <c r="H130" s="1"/>
      <c r="I130" s="1"/>
      <c r="J130" s="1"/>
    </row>
    <row r="131" spans="4:10" x14ac:dyDescent="0.25">
      <c r="D131" s="4"/>
      <c r="E131" s="1"/>
      <c r="F131" s="1"/>
      <c r="G131" s="1"/>
      <c r="H131" s="1"/>
      <c r="I131" s="1"/>
      <c r="J131" s="1"/>
    </row>
    <row r="132" spans="4:10" x14ac:dyDescent="0.25">
      <c r="D132" s="4"/>
      <c r="E132" s="1"/>
      <c r="F132" s="1"/>
      <c r="G132" s="1"/>
      <c r="H132" s="1"/>
      <c r="I132" s="1"/>
      <c r="J132" s="1"/>
    </row>
    <row r="133" spans="4:10" x14ac:dyDescent="0.25">
      <c r="D133" s="4"/>
    </row>
    <row r="134" spans="4:10" x14ac:dyDescent="0.25">
      <c r="D134" s="4"/>
    </row>
    <row r="135" spans="4:10" x14ac:dyDescent="0.25">
      <c r="D135" s="4"/>
    </row>
    <row r="136" spans="4:10" x14ac:dyDescent="0.25">
      <c r="D136" s="4"/>
    </row>
    <row r="137" spans="4:10" x14ac:dyDescent="0.25">
      <c r="D137" s="4"/>
    </row>
    <row r="138" spans="4:10" x14ac:dyDescent="0.25">
      <c r="D138" s="4"/>
    </row>
    <row r="139" spans="4:10" x14ac:dyDescent="0.25">
      <c r="D139" s="4"/>
    </row>
    <row r="140" spans="4:10" x14ac:dyDescent="0.25">
      <c r="D140" s="4"/>
    </row>
    <row r="141" spans="4:10" x14ac:dyDescent="0.25">
      <c r="D141" s="4"/>
    </row>
    <row r="142" spans="4:10" x14ac:dyDescent="0.25">
      <c r="D142" s="4"/>
    </row>
    <row r="143" spans="4:10" x14ac:dyDescent="0.25">
      <c r="D143" s="4"/>
    </row>
    <row r="144" spans="4:10" x14ac:dyDescent="0.25">
      <c r="D144" s="4"/>
    </row>
    <row r="145" spans="4:4" x14ac:dyDescent="0.25">
      <c r="D145" s="4"/>
    </row>
    <row r="146" spans="4:4" x14ac:dyDescent="0.25">
      <c r="D146" s="4"/>
    </row>
    <row r="147" spans="4:4" x14ac:dyDescent="0.25">
      <c r="D147" s="4"/>
    </row>
    <row r="148" spans="4:4" x14ac:dyDescent="0.25">
      <c r="D148" s="4"/>
    </row>
    <row r="149" spans="4:4" x14ac:dyDescent="0.25">
      <c r="D149" s="4"/>
    </row>
    <row r="150" spans="4:4" x14ac:dyDescent="0.25">
      <c r="D150" s="4"/>
    </row>
    <row r="151" spans="4:4" x14ac:dyDescent="0.25">
      <c r="D151" s="4"/>
    </row>
    <row r="152" spans="4:4" x14ac:dyDescent="0.25">
      <c r="D152" s="1"/>
    </row>
    <row r="153" spans="4:4" x14ac:dyDescent="0.25">
      <c r="D153" s="1"/>
    </row>
    <row r="154" spans="4:4" x14ac:dyDescent="0.25">
      <c r="D154" s="1"/>
    </row>
    <row r="155" spans="4:4" x14ac:dyDescent="0.25">
      <c r="D155" s="1"/>
    </row>
    <row r="156" spans="4:4" x14ac:dyDescent="0.25">
      <c r="D156" s="1"/>
    </row>
    <row r="157" spans="4:4" x14ac:dyDescent="0.25">
      <c r="D157" s="1"/>
    </row>
    <row r="158" spans="4:4" x14ac:dyDescent="0.25">
      <c r="D158" s="1"/>
    </row>
    <row r="159" spans="4:4" x14ac:dyDescent="0.25">
      <c r="D159" s="1"/>
    </row>
    <row r="160" spans="4:4" x14ac:dyDescent="0.25">
      <c r="D160" s="1"/>
    </row>
    <row r="161" spans="4:4" x14ac:dyDescent="0.25">
      <c r="D161" s="1"/>
    </row>
    <row r="162" spans="4:4" x14ac:dyDescent="0.25">
      <c r="D162" s="1"/>
    </row>
  </sheetData>
  <mergeCells count="1">
    <mergeCell ref="C2:D2"/>
  </mergeCells>
  <pageMargins left="0.7" right="0.7" top="0.75" bottom="0.75" header="0.3" footer="0.3"/>
  <pageSetup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7"/>
  <sheetViews>
    <sheetView topLeftCell="A10" workbookViewId="0">
      <selection activeCell="F123" sqref="F123"/>
    </sheetView>
  </sheetViews>
  <sheetFormatPr baseColWidth="10" defaultRowHeight="15" x14ac:dyDescent="0.25"/>
  <cols>
    <col min="1" max="1" width="11.42578125" style="105"/>
    <col min="2" max="2" width="7.28515625" style="105" customWidth="1"/>
    <col min="3" max="3" width="33.140625" style="105" customWidth="1"/>
    <col min="4" max="4" width="11.42578125" style="105"/>
    <col min="5" max="5" width="12.28515625" style="105" bestFit="1" customWidth="1"/>
    <col min="6" max="6" width="13.7109375" style="105" bestFit="1" customWidth="1"/>
    <col min="7" max="7" width="3.42578125" style="105" customWidth="1"/>
    <col min="8" max="8" width="11.42578125" style="105"/>
    <col min="9" max="10" width="12.42578125" style="105" bestFit="1" customWidth="1"/>
    <col min="11" max="16384" width="11.42578125" style="105"/>
  </cols>
  <sheetData>
    <row r="1" spans="1:11" ht="15.75" x14ac:dyDescent="0.25">
      <c r="B1" s="100"/>
      <c r="C1" s="101" t="s">
        <v>13</v>
      </c>
      <c r="D1" s="101"/>
      <c r="E1" s="102"/>
      <c r="F1" s="102"/>
      <c r="G1" s="102"/>
      <c r="H1" s="103" t="s">
        <v>0</v>
      </c>
      <c r="I1" s="94"/>
      <c r="J1" s="104">
        <f>OCTUBRE!F251</f>
        <v>19833.970000000023</v>
      </c>
      <c r="K1" s="102"/>
    </row>
    <row r="2" spans="1:11" ht="16.5" thickBot="1" x14ac:dyDescent="0.3">
      <c r="B2" s="106"/>
      <c r="C2" s="415" t="s">
        <v>631</v>
      </c>
      <c r="D2" s="415"/>
      <c r="E2" s="107"/>
      <c r="F2" s="108"/>
      <c r="G2" s="91"/>
      <c r="H2" s="103" t="s">
        <v>2</v>
      </c>
      <c r="I2" s="103"/>
      <c r="J2" s="103"/>
      <c r="K2" s="91"/>
    </row>
    <row r="3" spans="1:11" ht="15.75" thickBot="1" x14ac:dyDescent="0.3">
      <c r="B3" s="109"/>
      <c r="C3" s="110"/>
      <c r="D3" s="111"/>
      <c r="E3" s="112"/>
      <c r="F3" s="112"/>
      <c r="G3" s="91"/>
      <c r="H3" s="113" t="s">
        <v>3</v>
      </c>
      <c r="I3" s="114"/>
      <c r="J3" s="115"/>
      <c r="K3" s="91"/>
    </row>
    <row r="4" spans="1:11" ht="15.75" thickBot="1" x14ac:dyDescent="0.3">
      <c r="B4" s="116"/>
      <c r="C4" s="91"/>
      <c r="D4" s="111"/>
      <c r="E4" s="112"/>
      <c r="F4" s="112"/>
      <c r="G4" s="91"/>
      <c r="H4" s="103" t="s">
        <v>4</v>
      </c>
      <c r="I4" s="103"/>
      <c r="J4" s="117"/>
      <c r="K4" s="91"/>
    </row>
    <row r="5" spans="1:11" ht="15.75" thickBot="1" x14ac:dyDescent="0.3">
      <c r="B5" s="118"/>
      <c r="C5" s="119"/>
      <c r="D5" s="120"/>
      <c r="E5" s="118"/>
      <c r="F5" s="121" t="s">
        <v>5</v>
      </c>
      <c r="G5" s="122"/>
      <c r="H5" s="103"/>
      <c r="I5" s="123"/>
      <c r="J5" s="123"/>
      <c r="K5" s="123"/>
    </row>
    <row r="6" spans="1:11" ht="15.75" thickBot="1" x14ac:dyDescent="0.3">
      <c r="B6" s="124" t="s">
        <v>6</v>
      </c>
      <c r="C6" s="124" t="s">
        <v>7</v>
      </c>
      <c r="D6" s="149" t="s">
        <v>8</v>
      </c>
      <c r="E6" s="130" t="s">
        <v>9</v>
      </c>
      <c r="F6" s="150">
        <f>J7+J8</f>
        <v>19833.970000000023</v>
      </c>
      <c r="G6" s="128"/>
      <c r="H6" s="129" t="s">
        <v>10</v>
      </c>
      <c r="I6" s="130" t="s">
        <v>8</v>
      </c>
      <c r="J6" s="131" t="s">
        <v>11</v>
      </c>
      <c r="K6" s="128"/>
    </row>
    <row r="7" spans="1:11" x14ac:dyDescent="0.25">
      <c r="A7" s="105" t="s">
        <v>600</v>
      </c>
      <c r="B7" s="151" t="s">
        <v>594</v>
      </c>
      <c r="C7" s="152" t="s">
        <v>362</v>
      </c>
      <c r="D7" s="153">
        <v>406</v>
      </c>
      <c r="E7" s="153">
        <f>D7</f>
        <v>406</v>
      </c>
      <c r="F7" s="154">
        <f>F6-D7</f>
        <v>19427.970000000023</v>
      </c>
      <c r="G7" s="91"/>
      <c r="H7" s="133"/>
      <c r="I7" s="134"/>
      <c r="J7" s="135">
        <f>J1</f>
        <v>19833.970000000023</v>
      </c>
      <c r="K7" s="91"/>
    </row>
    <row r="8" spans="1:11" ht="15.75" thickBot="1" x14ac:dyDescent="0.3">
      <c r="A8" s="105" t="s">
        <v>600</v>
      </c>
      <c r="B8" s="151" t="s">
        <v>595</v>
      </c>
      <c r="C8" s="155" t="s">
        <v>362</v>
      </c>
      <c r="D8" s="156">
        <v>406</v>
      </c>
      <c r="E8" s="156">
        <f>E7+D8</f>
        <v>812</v>
      </c>
      <c r="F8" s="157">
        <f t="shared" ref="F8:F25" si="0">F7-D8</f>
        <v>19021.970000000023</v>
      </c>
      <c r="G8" s="91"/>
      <c r="H8" s="136"/>
      <c r="I8" s="137"/>
      <c r="J8" s="138">
        <f>I8+I7</f>
        <v>0</v>
      </c>
      <c r="K8" s="91"/>
    </row>
    <row r="9" spans="1:11" x14ac:dyDescent="0.25">
      <c r="A9" s="105" t="s">
        <v>600</v>
      </c>
      <c r="B9" s="151" t="s">
        <v>596</v>
      </c>
      <c r="C9" s="155" t="s">
        <v>362</v>
      </c>
      <c r="D9" s="156">
        <v>406</v>
      </c>
      <c r="E9" s="156">
        <f t="shared" ref="E9:E25" si="1">E8+D9</f>
        <v>1218</v>
      </c>
      <c r="F9" s="157">
        <f t="shared" si="0"/>
        <v>18615.970000000023</v>
      </c>
      <c r="G9" s="91"/>
      <c r="H9" s="92"/>
      <c r="I9" s="93"/>
      <c r="J9" s="93"/>
      <c r="K9" s="91"/>
    </row>
    <row r="10" spans="1:11" x14ac:dyDescent="0.25">
      <c r="A10" s="105" t="s">
        <v>600</v>
      </c>
      <c r="B10" s="158" t="s">
        <v>597</v>
      </c>
      <c r="C10" s="158" t="s">
        <v>362</v>
      </c>
      <c r="D10" s="159">
        <v>406</v>
      </c>
      <c r="E10" s="156">
        <f t="shared" si="1"/>
        <v>1624</v>
      </c>
      <c r="F10" s="157">
        <f t="shared" si="0"/>
        <v>18209.970000000023</v>
      </c>
      <c r="G10" s="91"/>
      <c r="H10" s="92"/>
      <c r="I10" s="93"/>
      <c r="J10" s="93"/>
      <c r="K10" s="91"/>
    </row>
    <row r="11" spans="1:11" ht="15.75" thickBot="1" x14ac:dyDescent="0.3">
      <c r="A11" s="105" t="s">
        <v>600</v>
      </c>
      <c r="B11" s="160" t="s">
        <v>598</v>
      </c>
      <c r="C11" s="160" t="s">
        <v>599</v>
      </c>
      <c r="D11" s="161">
        <v>535.19000000000005</v>
      </c>
      <c r="E11" s="162">
        <f t="shared" si="1"/>
        <v>2159.19</v>
      </c>
      <c r="F11" s="163">
        <f t="shared" si="0"/>
        <v>17674.780000000024</v>
      </c>
      <c r="G11" s="91"/>
      <c r="H11" s="92"/>
      <c r="I11" s="93"/>
      <c r="J11" s="93"/>
      <c r="K11" s="91"/>
    </row>
    <row r="12" spans="1:11" x14ac:dyDescent="0.25">
      <c r="A12" s="173" t="s">
        <v>600</v>
      </c>
      <c r="B12" s="165" t="s">
        <v>634</v>
      </c>
      <c r="C12" s="166" t="s">
        <v>640</v>
      </c>
      <c r="D12" s="167">
        <v>89.97</v>
      </c>
      <c r="E12" s="167">
        <f t="shared" si="1"/>
        <v>2249.16</v>
      </c>
      <c r="F12" s="168">
        <f t="shared" si="0"/>
        <v>17584.810000000023</v>
      </c>
      <c r="G12" s="91"/>
      <c r="H12" s="92"/>
      <c r="I12" s="93"/>
      <c r="J12" s="93"/>
      <c r="K12" s="91"/>
    </row>
    <row r="13" spans="1:11" x14ac:dyDescent="0.25">
      <c r="A13" s="173" t="s">
        <v>600</v>
      </c>
      <c r="B13" s="165" t="s">
        <v>635</v>
      </c>
      <c r="C13" s="169" t="s">
        <v>640</v>
      </c>
      <c r="D13" s="170">
        <v>9.99</v>
      </c>
      <c r="E13" s="170">
        <f t="shared" si="1"/>
        <v>2259.1499999999996</v>
      </c>
      <c r="F13" s="171">
        <f t="shared" si="0"/>
        <v>17574.820000000022</v>
      </c>
      <c r="G13" s="91"/>
      <c r="H13" s="92"/>
      <c r="I13" s="93"/>
      <c r="J13" s="93"/>
      <c r="K13" s="91"/>
    </row>
    <row r="14" spans="1:11" x14ac:dyDescent="0.25">
      <c r="A14" s="173" t="s">
        <v>600</v>
      </c>
      <c r="B14" s="165" t="s">
        <v>636</v>
      </c>
      <c r="C14" s="172" t="s">
        <v>640</v>
      </c>
      <c r="D14" s="170">
        <v>9.99</v>
      </c>
      <c r="E14" s="170">
        <f t="shared" si="1"/>
        <v>2269.1399999999994</v>
      </c>
      <c r="F14" s="171">
        <f t="shared" si="0"/>
        <v>17564.83000000002</v>
      </c>
      <c r="G14" s="91"/>
      <c r="H14" s="92"/>
      <c r="I14" s="93"/>
      <c r="J14" s="93"/>
      <c r="K14" s="91"/>
    </row>
    <row r="15" spans="1:11" x14ac:dyDescent="0.25">
      <c r="A15" s="173" t="s">
        <v>600</v>
      </c>
      <c r="B15" s="165" t="s">
        <v>637</v>
      </c>
      <c r="C15" s="172" t="s">
        <v>640</v>
      </c>
      <c r="D15" s="170">
        <v>359</v>
      </c>
      <c r="E15" s="170">
        <f t="shared" si="1"/>
        <v>2628.1399999999994</v>
      </c>
      <c r="F15" s="171">
        <f t="shared" si="0"/>
        <v>17205.83000000002</v>
      </c>
      <c r="G15" s="91"/>
      <c r="H15" s="92"/>
      <c r="I15" s="93"/>
      <c r="J15" s="93"/>
      <c r="K15" s="91"/>
    </row>
    <row r="16" spans="1:11" ht="15.75" thickBot="1" x14ac:dyDescent="0.3">
      <c r="A16" s="173" t="s">
        <v>600</v>
      </c>
      <c r="B16" s="174" t="s">
        <v>638</v>
      </c>
      <c r="C16" s="175" t="s">
        <v>640</v>
      </c>
      <c r="D16" s="176">
        <v>332.84</v>
      </c>
      <c r="E16" s="176">
        <f t="shared" si="1"/>
        <v>2960.9799999999996</v>
      </c>
      <c r="F16" s="177">
        <f t="shared" si="0"/>
        <v>16872.99000000002</v>
      </c>
      <c r="G16" s="91"/>
      <c r="H16" s="92"/>
      <c r="I16" s="93"/>
      <c r="J16" s="93"/>
      <c r="K16" s="91"/>
    </row>
    <row r="17" spans="2:10" x14ac:dyDescent="0.25">
      <c r="B17" s="207" t="s">
        <v>655</v>
      </c>
      <c r="C17" s="208" t="s">
        <v>362</v>
      </c>
      <c r="D17" s="209">
        <v>484</v>
      </c>
      <c r="E17" s="209">
        <f t="shared" si="1"/>
        <v>3444.9799999999996</v>
      </c>
      <c r="F17" s="210">
        <f t="shared" si="0"/>
        <v>16388.99000000002</v>
      </c>
      <c r="G17" s="91"/>
      <c r="H17" s="92"/>
      <c r="I17" s="93"/>
      <c r="J17" s="93"/>
    </row>
    <row r="18" spans="2:10" x14ac:dyDescent="0.25">
      <c r="B18" s="211" t="s">
        <v>656</v>
      </c>
      <c r="C18" s="212" t="s">
        <v>362</v>
      </c>
      <c r="D18" s="213">
        <v>1044</v>
      </c>
      <c r="E18" s="213">
        <f t="shared" si="1"/>
        <v>4488.9799999999996</v>
      </c>
      <c r="F18" s="214">
        <f t="shared" si="0"/>
        <v>15344.99000000002</v>
      </c>
      <c r="G18" s="91"/>
      <c r="H18" s="92"/>
      <c r="I18" s="93"/>
      <c r="J18" s="93"/>
    </row>
    <row r="19" spans="2:10" x14ac:dyDescent="0.25">
      <c r="B19" s="98"/>
      <c r="C19" s="99" t="s">
        <v>698</v>
      </c>
      <c r="D19" s="95">
        <v>6000</v>
      </c>
      <c r="E19" s="95">
        <f t="shared" si="1"/>
        <v>10488.98</v>
      </c>
      <c r="F19" s="164">
        <f t="shared" si="0"/>
        <v>9344.9900000000198</v>
      </c>
      <c r="G19" s="91"/>
      <c r="H19" s="92"/>
      <c r="I19" s="93"/>
      <c r="J19" s="93"/>
    </row>
    <row r="20" spans="2:10" x14ac:dyDescent="0.25">
      <c r="B20" s="98"/>
      <c r="C20" s="99" t="s">
        <v>699</v>
      </c>
      <c r="D20" s="95">
        <v>400</v>
      </c>
      <c r="E20" s="95">
        <f t="shared" si="1"/>
        <v>10888.98</v>
      </c>
      <c r="F20" s="164">
        <f t="shared" si="0"/>
        <v>8944.9900000000198</v>
      </c>
      <c r="G20" s="91"/>
      <c r="H20" s="92"/>
      <c r="I20" s="93"/>
      <c r="J20" s="93"/>
    </row>
    <row r="21" spans="2:10" x14ac:dyDescent="0.25">
      <c r="B21" s="98"/>
      <c r="C21" s="99" t="s">
        <v>697</v>
      </c>
      <c r="D21" s="95">
        <v>1500</v>
      </c>
      <c r="E21" s="95">
        <f t="shared" si="1"/>
        <v>12388.98</v>
      </c>
      <c r="F21" s="164">
        <f t="shared" si="0"/>
        <v>7444.9900000000198</v>
      </c>
      <c r="G21" s="91"/>
      <c r="H21" s="92"/>
      <c r="I21" s="93"/>
      <c r="J21" s="93"/>
    </row>
    <row r="22" spans="2:10" ht="15.75" thickBot="1" x14ac:dyDescent="0.3">
      <c r="B22" s="140"/>
      <c r="C22" s="141" t="s">
        <v>700</v>
      </c>
      <c r="D22" s="137">
        <v>854</v>
      </c>
      <c r="E22" s="95">
        <f t="shared" si="1"/>
        <v>13242.98</v>
      </c>
      <c r="F22" s="164">
        <f t="shared" si="0"/>
        <v>6590.9900000000198</v>
      </c>
      <c r="G22" s="91"/>
      <c r="H22" s="92"/>
      <c r="I22" s="93"/>
      <c r="J22" s="93"/>
    </row>
    <row r="23" spans="2:10" x14ac:dyDescent="0.25">
      <c r="B23" s="96"/>
      <c r="C23" s="97" t="s">
        <v>702</v>
      </c>
      <c r="D23" s="94">
        <v>650</v>
      </c>
      <c r="E23" s="95">
        <f t="shared" si="1"/>
        <v>13892.98</v>
      </c>
      <c r="F23" s="164">
        <f t="shared" si="0"/>
        <v>5940.9900000000198</v>
      </c>
      <c r="G23" s="91"/>
      <c r="H23" s="92"/>
      <c r="I23" s="93"/>
      <c r="J23" s="93"/>
    </row>
    <row r="24" spans="2:10" x14ac:dyDescent="0.25">
      <c r="B24" s="142"/>
      <c r="C24" s="139" t="s">
        <v>701</v>
      </c>
      <c r="D24" s="95">
        <v>600</v>
      </c>
      <c r="E24" s="95">
        <f t="shared" si="1"/>
        <v>14492.98</v>
      </c>
      <c r="F24" s="164">
        <f t="shared" si="0"/>
        <v>5340.9900000000198</v>
      </c>
      <c r="G24" s="91"/>
      <c r="H24" s="144"/>
      <c r="I24" s="93"/>
      <c r="J24" s="93"/>
    </row>
    <row r="25" spans="2:10" x14ac:dyDescent="0.25">
      <c r="B25" s="142"/>
      <c r="C25" s="139"/>
      <c r="D25" s="95"/>
      <c r="E25" s="95">
        <f t="shared" si="1"/>
        <v>14492.98</v>
      </c>
      <c r="F25" s="164">
        <f t="shared" si="0"/>
        <v>5340.9900000000198</v>
      </c>
      <c r="G25" s="91"/>
      <c r="H25" s="144"/>
      <c r="I25" s="93"/>
      <c r="J25" s="93"/>
    </row>
    <row r="26" spans="2:10" hidden="1" x14ac:dyDescent="0.25">
      <c r="B26" s="142"/>
      <c r="C26" s="139"/>
      <c r="D26" s="95"/>
      <c r="E26" s="95">
        <f t="shared" ref="E26:E85" si="2">E25+D26</f>
        <v>14492.98</v>
      </c>
      <c r="F26" s="135">
        <f t="shared" ref="F26:F40" si="3">F25-D26</f>
        <v>5340.9900000000198</v>
      </c>
      <c r="G26" s="91"/>
      <c r="H26" s="144"/>
      <c r="I26" s="93"/>
      <c r="J26" s="93"/>
    </row>
    <row r="27" spans="2:10" hidden="1" x14ac:dyDescent="0.25">
      <c r="B27" s="142"/>
      <c r="C27" s="139"/>
      <c r="D27" s="95"/>
      <c r="E27" s="95">
        <f t="shared" si="2"/>
        <v>14492.98</v>
      </c>
      <c r="F27" s="135">
        <f t="shared" si="3"/>
        <v>5340.9900000000198</v>
      </c>
      <c r="G27" s="91"/>
      <c r="H27" s="144"/>
      <c r="I27" s="93"/>
      <c r="J27" s="93"/>
    </row>
    <row r="28" spans="2:10" hidden="1" x14ac:dyDescent="0.25">
      <c r="B28" s="142"/>
      <c r="C28" s="139"/>
      <c r="D28" s="95"/>
      <c r="E28" s="95">
        <f t="shared" si="2"/>
        <v>14492.98</v>
      </c>
      <c r="F28" s="135">
        <f t="shared" si="3"/>
        <v>5340.9900000000198</v>
      </c>
      <c r="G28" s="91"/>
      <c r="H28" s="144"/>
      <c r="I28" s="93"/>
      <c r="J28" s="93"/>
    </row>
    <row r="29" spans="2:10" hidden="1" x14ac:dyDescent="0.25">
      <c r="B29" s="142"/>
      <c r="C29" s="139"/>
      <c r="D29" s="95"/>
      <c r="E29" s="95">
        <f t="shared" si="2"/>
        <v>14492.98</v>
      </c>
      <c r="F29" s="135">
        <f t="shared" si="3"/>
        <v>5340.9900000000198</v>
      </c>
      <c r="G29" s="91"/>
      <c r="H29" s="144"/>
      <c r="I29" s="93"/>
      <c r="J29" s="93"/>
    </row>
    <row r="30" spans="2:10" hidden="1" x14ac:dyDescent="0.25">
      <c r="B30" s="142"/>
      <c r="C30" s="139"/>
      <c r="D30" s="95"/>
      <c r="E30" s="95">
        <f t="shared" si="2"/>
        <v>14492.98</v>
      </c>
      <c r="F30" s="135">
        <f t="shared" si="3"/>
        <v>5340.9900000000198</v>
      </c>
      <c r="G30" s="91"/>
      <c r="H30" s="144"/>
      <c r="I30" s="93"/>
      <c r="J30" s="93"/>
    </row>
    <row r="31" spans="2:10" hidden="1" x14ac:dyDescent="0.25">
      <c r="B31" s="142"/>
      <c r="C31" s="139"/>
      <c r="D31" s="95"/>
      <c r="E31" s="95">
        <f t="shared" si="2"/>
        <v>14492.98</v>
      </c>
      <c r="F31" s="135">
        <f t="shared" si="3"/>
        <v>5340.9900000000198</v>
      </c>
      <c r="G31" s="91"/>
      <c r="H31" s="144"/>
      <c r="I31" s="93"/>
      <c r="J31" s="93"/>
    </row>
    <row r="32" spans="2:10" hidden="1" x14ac:dyDescent="0.25">
      <c r="B32" s="142"/>
      <c r="C32" s="139"/>
      <c r="D32" s="95"/>
      <c r="E32" s="95">
        <f t="shared" si="2"/>
        <v>14492.98</v>
      </c>
      <c r="F32" s="135">
        <f t="shared" si="3"/>
        <v>5340.9900000000198</v>
      </c>
      <c r="G32" s="91"/>
      <c r="H32" s="144"/>
      <c r="I32" s="93"/>
      <c r="J32" s="93"/>
    </row>
    <row r="33" spans="2:10" hidden="1" x14ac:dyDescent="0.25">
      <c r="B33" s="142"/>
      <c r="C33" s="139"/>
      <c r="D33" s="95"/>
      <c r="E33" s="95">
        <f t="shared" si="2"/>
        <v>14492.98</v>
      </c>
      <c r="F33" s="135">
        <f t="shared" si="3"/>
        <v>5340.9900000000198</v>
      </c>
      <c r="G33" s="91"/>
      <c r="H33" s="144"/>
      <c r="I33" s="93"/>
      <c r="J33" s="93"/>
    </row>
    <row r="34" spans="2:10" hidden="1" x14ac:dyDescent="0.25">
      <c r="B34" s="142"/>
      <c r="C34" s="139"/>
      <c r="D34" s="95"/>
      <c r="E34" s="95">
        <f t="shared" si="2"/>
        <v>14492.98</v>
      </c>
      <c r="F34" s="135">
        <f t="shared" si="3"/>
        <v>5340.9900000000198</v>
      </c>
      <c r="G34" s="91"/>
      <c r="H34" s="144"/>
      <c r="I34" s="93"/>
      <c r="J34" s="93"/>
    </row>
    <row r="35" spans="2:10" hidden="1" x14ac:dyDescent="0.25">
      <c r="B35" s="142"/>
      <c r="C35" s="139"/>
      <c r="D35" s="95"/>
      <c r="E35" s="95">
        <f t="shared" si="2"/>
        <v>14492.98</v>
      </c>
      <c r="F35" s="135">
        <f t="shared" si="3"/>
        <v>5340.9900000000198</v>
      </c>
      <c r="G35" s="91"/>
      <c r="H35" s="144"/>
      <c r="I35" s="93"/>
      <c r="J35" s="93"/>
    </row>
    <row r="36" spans="2:10" hidden="1" x14ac:dyDescent="0.25">
      <c r="B36" s="142"/>
      <c r="C36" s="139"/>
      <c r="D36" s="95"/>
      <c r="E36" s="95">
        <f t="shared" si="2"/>
        <v>14492.98</v>
      </c>
      <c r="F36" s="135">
        <f t="shared" si="3"/>
        <v>5340.9900000000198</v>
      </c>
      <c r="G36" s="91"/>
      <c r="H36" s="144"/>
      <c r="I36" s="93"/>
      <c r="J36" s="93"/>
    </row>
    <row r="37" spans="2:10" hidden="1" x14ac:dyDescent="0.25">
      <c r="B37" s="142"/>
      <c r="C37" s="139"/>
      <c r="D37" s="95"/>
      <c r="E37" s="95">
        <f t="shared" si="2"/>
        <v>14492.98</v>
      </c>
      <c r="F37" s="135">
        <f t="shared" si="3"/>
        <v>5340.9900000000198</v>
      </c>
      <c r="G37" s="91"/>
      <c r="H37" s="144"/>
      <c r="I37" s="93"/>
      <c r="J37" s="93"/>
    </row>
    <row r="38" spans="2:10" hidden="1" x14ac:dyDescent="0.25">
      <c r="B38" s="142"/>
      <c r="C38" s="139"/>
      <c r="D38" s="95"/>
      <c r="E38" s="95">
        <f t="shared" si="2"/>
        <v>14492.98</v>
      </c>
      <c r="F38" s="135">
        <f t="shared" si="3"/>
        <v>5340.9900000000198</v>
      </c>
      <c r="G38" s="91"/>
      <c r="H38" s="144"/>
      <c r="I38" s="93"/>
      <c r="J38" s="93"/>
    </row>
    <row r="39" spans="2:10" hidden="1" x14ac:dyDescent="0.25">
      <c r="B39" s="142"/>
      <c r="C39" s="139"/>
      <c r="D39" s="95"/>
      <c r="E39" s="95">
        <f t="shared" si="2"/>
        <v>14492.98</v>
      </c>
      <c r="F39" s="135">
        <f t="shared" si="3"/>
        <v>5340.9900000000198</v>
      </c>
      <c r="G39" s="91"/>
      <c r="H39" s="144"/>
      <c r="I39" s="93"/>
      <c r="J39" s="93"/>
    </row>
    <row r="40" spans="2:10" hidden="1" x14ac:dyDescent="0.25">
      <c r="B40" s="142"/>
      <c r="C40" s="139"/>
      <c r="D40" s="95"/>
      <c r="E40" s="95">
        <f t="shared" si="2"/>
        <v>14492.98</v>
      </c>
      <c r="F40" s="135">
        <f t="shared" si="3"/>
        <v>5340.9900000000198</v>
      </c>
      <c r="G40" s="91"/>
      <c r="H40" s="144"/>
      <c r="I40" s="93"/>
      <c r="J40" s="93"/>
    </row>
    <row r="41" spans="2:10" hidden="1" x14ac:dyDescent="0.25">
      <c r="B41" s="142"/>
      <c r="C41" s="139"/>
      <c r="D41" s="95"/>
      <c r="E41" s="95">
        <f t="shared" si="2"/>
        <v>14492.98</v>
      </c>
      <c r="F41" s="135">
        <f t="shared" ref="F41:F104" si="4">F40-D41</f>
        <v>5340.9900000000198</v>
      </c>
      <c r="G41" s="91"/>
      <c r="H41" s="144"/>
      <c r="I41" s="93"/>
      <c r="J41" s="93"/>
    </row>
    <row r="42" spans="2:10" hidden="1" x14ac:dyDescent="0.25">
      <c r="B42" s="142"/>
      <c r="C42" s="139"/>
      <c r="D42" s="95"/>
      <c r="E42" s="95">
        <f t="shared" si="2"/>
        <v>14492.98</v>
      </c>
      <c r="F42" s="135">
        <f t="shared" si="4"/>
        <v>5340.9900000000198</v>
      </c>
      <c r="G42" s="91"/>
      <c r="H42" s="144"/>
      <c r="I42" s="93"/>
      <c r="J42" s="93"/>
    </row>
    <row r="43" spans="2:10" hidden="1" x14ac:dyDescent="0.25">
      <c r="B43" s="142"/>
      <c r="C43" s="139"/>
      <c r="D43" s="95"/>
      <c r="E43" s="95">
        <f t="shared" si="2"/>
        <v>14492.98</v>
      </c>
      <c r="F43" s="135">
        <f t="shared" si="4"/>
        <v>5340.9900000000198</v>
      </c>
      <c r="G43" s="91"/>
      <c r="H43" s="144"/>
      <c r="I43" s="93"/>
      <c r="J43" s="93"/>
    </row>
    <row r="44" spans="2:10" hidden="1" x14ac:dyDescent="0.25">
      <c r="B44" s="142"/>
      <c r="C44" s="139"/>
      <c r="D44" s="95"/>
      <c r="E44" s="95">
        <f t="shared" si="2"/>
        <v>14492.98</v>
      </c>
      <c r="F44" s="135">
        <f t="shared" si="4"/>
        <v>5340.9900000000198</v>
      </c>
      <c r="G44" s="91"/>
      <c r="H44" s="144"/>
      <c r="I44" s="93"/>
      <c r="J44" s="93"/>
    </row>
    <row r="45" spans="2:10" hidden="1" x14ac:dyDescent="0.25">
      <c r="B45" s="142"/>
      <c r="C45" s="139"/>
      <c r="D45" s="95"/>
      <c r="E45" s="95">
        <f t="shared" si="2"/>
        <v>14492.98</v>
      </c>
      <c r="F45" s="135">
        <f t="shared" si="4"/>
        <v>5340.9900000000198</v>
      </c>
      <c r="G45" s="91"/>
      <c r="H45" s="144"/>
      <c r="I45" s="93"/>
      <c r="J45" s="93"/>
    </row>
    <row r="46" spans="2:10" hidden="1" x14ac:dyDescent="0.25">
      <c r="B46" s="142"/>
      <c r="C46" s="139"/>
      <c r="D46" s="95"/>
      <c r="E46" s="95">
        <f t="shared" si="2"/>
        <v>14492.98</v>
      </c>
      <c r="F46" s="135">
        <f t="shared" si="4"/>
        <v>5340.9900000000198</v>
      </c>
      <c r="G46" s="91"/>
      <c r="H46" s="144"/>
      <c r="I46" s="93"/>
      <c r="J46" s="93"/>
    </row>
    <row r="47" spans="2:10" hidden="1" x14ac:dyDescent="0.25">
      <c r="B47" s="142"/>
      <c r="C47" s="139"/>
      <c r="D47" s="95"/>
      <c r="E47" s="95">
        <f t="shared" si="2"/>
        <v>14492.98</v>
      </c>
      <c r="F47" s="135">
        <f t="shared" si="4"/>
        <v>5340.9900000000198</v>
      </c>
      <c r="G47" s="91"/>
      <c r="H47" s="144"/>
      <c r="I47" s="93"/>
      <c r="J47" s="93"/>
    </row>
    <row r="48" spans="2:10" hidden="1" x14ac:dyDescent="0.25">
      <c r="B48" s="142"/>
      <c r="C48" s="139"/>
      <c r="D48" s="95"/>
      <c r="E48" s="95">
        <f t="shared" si="2"/>
        <v>14492.98</v>
      </c>
      <c r="F48" s="135">
        <f t="shared" si="4"/>
        <v>5340.9900000000198</v>
      </c>
      <c r="G48" s="91"/>
      <c r="H48" s="144"/>
      <c r="I48" s="93"/>
      <c r="J48" s="93"/>
    </row>
    <row r="49" spans="2:10" hidden="1" x14ac:dyDescent="0.25">
      <c r="B49" s="142"/>
      <c r="C49" s="139"/>
      <c r="D49" s="95"/>
      <c r="E49" s="95">
        <f t="shared" si="2"/>
        <v>14492.98</v>
      </c>
      <c r="F49" s="135">
        <f t="shared" si="4"/>
        <v>5340.9900000000198</v>
      </c>
      <c r="G49" s="91"/>
      <c r="H49" s="144"/>
      <c r="I49" s="93"/>
      <c r="J49" s="93"/>
    </row>
    <row r="50" spans="2:10" hidden="1" x14ac:dyDescent="0.25">
      <c r="B50" s="142"/>
      <c r="C50" s="139"/>
      <c r="D50" s="95"/>
      <c r="E50" s="95">
        <f t="shared" si="2"/>
        <v>14492.98</v>
      </c>
      <c r="F50" s="135">
        <f t="shared" si="4"/>
        <v>5340.9900000000198</v>
      </c>
      <c r="G50" s="91"/>
      <c r="H50" s="144"/>
      <c r="I50" s="93"/>
      <c r="J50" s="93"/>
    </row>
    <row r="51" spans="2:10" hidden="1" x14ac:dyDescent="0.25">
      <c r="B51" s="142"/>
      <c r="C51" s="139"/>
      <c r="D51" s="95"/>
      <c r="E51" s="95">
        <f t="shared" si="2"/>
        <v>14492.98</v>
      </c>
      <c r="F51" s="135">
        <f t="shared" si="4"/>
        <v>5340.9900000000198</v>
      </c>
      <c r="G51" s="91"/>
      <c r="H51" s="144"/>
      <c r="I51" s="93"/>
      <c r="J51" s="93"/>
    </row>
    <row r="52" spans="2:10" hidden="1" x14ac:dyDescent="0.25">
      <c r="B52" s="142"/>
      <c r="C52" s="139"/>
      <c r="D52" s="95"/>
      <c r="E52" s="95">
        <f t="shared" si="2"/>
        <v>14492.98</v>
      </c>
      <c r="F52" s="135">
        <f t="shared" si="4"/>
        <v>5340.9900000000198</v>
      </c>
      <c r="G52" s="91"/>
      <c r="H52" s="144"/>
      <c r="I52" s="93"/>
      <c r="J52" s="93"/>
    </row>
    <row r="53" spans="2:10" hidden="1" x14ac:dyDescent="0.25">
      <c r="B53" s="142"/>
      <c r="C53" s="139"/>
      <c r="D53" s="95"/>
      <c r="E53" s="95">
        <f t="shared" si="2"/>
        <v>14492.98</v>
      </c>
      <c r="F53" s="135">
        <f t="shared" si="4"/>
        <v>5340.9900000000198</v>
      </c>
      <c r="G53" s="91"/>
      <c r="H53" s="144"/>
      <c r="I53" s="93"/>
      <c r="J53" s="93"/>
    </row>
    <row r="54" spans="2:10" hidden="1" x14ac:dyDescent="0.25">
      <c r="B54" s="142"/>
      <c r="C54" s="139"/>
      <c r="D54" s="95"/>
      <c r="E54" s="95">
        <f t="shared" si="2"/>
        <v>14492.98</v>
      </c>
      <c r="F54" s="135">
        <f t="shared" si="4"/>
        <v>5340.9900000000198</v>
      </c>
      <c r="G54" s="91"/>
      <c r="H54" s="144"/>
      <c r="I54" s="93"/>
      <c r="J54" s="93"/>
    </row>
    <row r="55" spans="2:10" hidden="1" x14ac:dyDescent="0.25">
      <c r="B55" s="142"/>
      <c r="C55" s="139"/>
      <c r="D55" s="95"/>
      <c r="E55" s="95">
        <f t="shared" si="2"/>
        <v>14492.98</v>
      </c>
      <c r="F55" s="135">
        <f t="shared" si="4"/>
        <v>5340.9900000000198</v>
      </c>
      <c r="G55" s="91"/>
      <c r="H55" s="144"/>
      <c r="I55" s="93"/>
      <c r="J55" s="93"/>
    </row>
    <row r="56" spans="2:10" hidden="1" x14ac:dyDescent="0.25">
      <c r="B56" s="142"/>
      <c r="C56" s="139"/>
      <c r="D56" s="95"/>
      <c r="E56" s="95">
        <f t="shared" si="2"/>
        <v>14492.98</v>
      </c>
      <c r="F56" s="135">
        <f t="shared" si="4"/>
        <v>5340.9900000000198</v>
      </c>
      <c r="G56" s="91"/>
      <c r="H56" s="144"/>
      <c r="I56" s="93"/>
      <c r="J56" s="93"/>
    </row>
    <row r="57" spans="2:10" hidden="1" x14ac:dyDescent="0.25">
      <c r="B57" s="142"/>
      <c r="C57" s="139"/>
      <c r="D57" s="95"/>
      <c r="E57" s="95">
        <f t="shared" si="2"/>
        <v>14492.98</v>
      </c>
      <c r="F57" s="135">
        <f t="shared" si="4"/>
        <v>5340.9900000000198</v>
      </c>
      <c r="G57" s="91"/>
      <c r="H57" s="144"/>
      <c r="I57" s="93"/>
      <c r="J57" s="93"/>
    </row>
    <row r="58" spans="2:10" hidden="1" x14ac:dyDescent="0.25">
      <c r="B58" s="142"/>
      <c r="C58" s="139"/>
      <c r="D58" s="95"/>
      <c r="E58" s="95">
        <f t="shared" si="2"/>
        <v>14492.98</v>
      </c>
      <c r="F58" s="135">
        <f t="shared" si="4"/>
        <v>5340.9900000000198</v>
      </c>
      <c r="G58" s="91"/>
      <c r="H58" s="144"/>
      <c r="I58" s="93"/>
      <c r="J58" s="93"/>
    </row>
    <row r="59" spans="2:10" hidden="1" x14ac:dyDescent="0.25">
      <c r="B59" s="142"/>
      <c r="C59" s="139"/>
      <c r="D59" s="95"/>
      <c r="E59" s="95">
        <f t="shared" si="2"/>
        <v>14492.98</v>
      </c>
      <c r="F59" s="135">
        <f t="shared" si="4"/>
        <v>5340.9900000000198</v>
      </c>
      <c r="G59" s="91"/>
      <c r="H59" s="144"/>
      <c r="I59" s="93"/>
      <c r="J59" s="93"/>
    </row>
    <row r="60" spans="2:10" hidden="1" x14ac:dyDescent="0.25">
      <c r="B60" s="142"/>
      <c r="C60" s="139"/>
      <c r="D60" s="95"/>
      <c r="E60" s="95">
        <f t="shared" si="2"/>
        <v>14492.98</v>
      </c>
      <c r="F60" s="135">
        <f t="shared" si="4"/>
        <v>5340.9900000000198</v>
      </c>
      <c r="G60" s="91"/>
      <c r="H60" s="144"/>
      <c r="I60" s="93"/>
      <c r="J60" s="93"/>
    </row>
    <row r="61" spans="2:10" hidden="1" x14ac:dyDescent="0.25">
      <c r="B61" s="142"/>
      <c r="C61" s="139"/>
      <c r="D61" s="95"/>
      <c r="E61" s="95">
        <f t="shared" si="2"/>
        <v>14492.98</v>
      </c>
      <c r="F61" s="135">
        <f t="shared" si="4"/>
        <v>5340.9900000000198</v>
      </c>
      <c r="G61" s="91"/>
      <c r="H61" s="144"/>
      <c r="I61" s="93"/>
      <c r="J61" s="93"/>
    </row>
    <row r="62" spans="2:10" hidden="1" x14ac:dyDescent="0.25">
      <c r="B62" s="142"/>
      <c r="C62" s="139"/>
      <c r="D62" s="95"/>
      <c r="E62" s="95">
        <f t="shared" si="2"/>
        <v>14492.98</v>
      </c>
      <c r="F62" s="135">
        <f t="shared" si="4"/>
        <v>5340.9900000000198</v>
      </c>
      <c r="G62" s="91"/>
      <c r="H62" s="144"/>
      <c r="I62" s="93"/>
      <c r="J62" s="93"/>
    </row>
    <row r="63" spans="2:10" hidden="1" x14ac:dyDescent="0.25">
      <c r="B63" s="142"/>
      <c r="C63" s="139"/>
      <c r="D63" s="95"/>
      <c r="E63" s="95">
        <f t="shared" si="2"/>
        <v>14492.98</v>
      </c>
      <c r="F63" s="135">
        <f t="shared" si="4"/>
        <v>5340.9900000000198</v>
      </c>
      <c r="G63" s="91"/>
      <c r="H63" s="144"/>
      <c r="I63" s="93"/>
      <c r="J63" s="93"/>
    </row>
    <row r="64" spans="2:10" hidden="1" x14ac:dyDescent="0.25">
      <c r="B64" s="142"/>
      <c r="C64" s="139"/>
      <c r="D64" s="95"/>
      <c r="E64" s="95">
        <f t="shared" si="2"/>
        <v>14492.98</v>
      </c>
      <c r="F64" s="135">
        <f t="shared" si="4"/>
        <v>5340.9900000000198</v>
      </c>
      <c r="G64" s="91"/>
      <c r="H64" s="144"/>
      <c r="I64" s="93"/>
      <c r="J64" s="93"/>
    </row>
    <row r="65" spans="2:10" hidden="1" x14ac:dyDescent="0.25">
      <c r="B65" s="142"/>
      <c r="C65" s="139"/>
      <c r="D65" s="95"/>
      <c r="E65" s="95">
        <f t="shared" si="2"/>
        <v>14492.98</v>
      </c>
      <c r="F65" s="135">
        <f t="shared" si="4"/>
        <v>5340.9900000000198</v>
      </c>
      <c r="G65" s="91"/>
      <c r="H65" s="144"/>
      <c r="I65" s="93"/>
      <c r="J65" s="93"/>
    </row>
    <row r="66" spans="2:10" hidden="1" x14ac:dyDescent="0.25">
      <c r="B66" s="142"/>
      <c r="C66" s="139"/>
      <c r="D66" s="95"/>
      <c r="E66" s="95">
        <f t="shared" si="2"/>
        <v>14492.98</v>
      </c>
      <c r="F66" s="135">
        <f t="shared" si="4"/>
        <v>5340.9900000000198</v>
      </c>
      <c r="G66" s="91"/>
      <c r="H66" s="144"/>
      <c r="I66" s="93"/>
      <c r="J66" s="93"/>
    </row>
    <row r="67" spans="2:10" hidden="1" x14ac:dyDescent="0.25">
      <c r="B67" s="142"/>
      <c r="C67" s="139"/>
      <c r="D67" s="95"/>
      <c r="E67" s="95">
        <f t="shared" si="2"/>
        <v>14492.98</v>
      </c>
      <c r="F67" s="135">
        <f t="shared" si="4"/>
        <v>5340.9900000000198</v>
      </c>
      <c r="G67" s="91"/>
      <c r="H67" s="144"/>
      <c r="I67" s="93"/>
      <c r="J67" s="93"/>
    </row>
    <row r="68" spans="2:10" hidden="1" x14ac:dyDescent="0.25">
      <c r="B68" s="142"/>
      <c r="C68" s="139"/>
      <c r="D68" s="95"/>
      <c r="E68" s="95">
        <f t="shared" si="2"/>
        <v>14492.98</v>
      </c>
      <c r="F68" s="135">
        <f t="shared" si="4"/>
        <v>5340.9900000000198</v>
      </c>
      <c r="G68" s="91"/>
      <c r="H68" s="144"/>
      <c r="I68" s="93"/>
      <c r="J68" s="93"/>
    </row>
    <row r="69" spans="2:10" hidden="1" x14ac:dyDescent="0.25">
      <c r="B69" s="142"/>
      <c r="C69" s="139"/>
      <c r="D69" s="95"/>
      <c r="E69" s="95">
        <f t="shared" si="2"/>
        <v>14492.98</v>
      </c>
      <c r="F69" s="135">
        <f t="shared" si="4"/>
        <v>5340.9900000000198</v>
      </c>
      <c r="G69" s="91"/>
      <c r="H69" s="144"/>
      <c r="I69" s="93"/>
      <c r="J69" s="93"/>
    </row>
    <row r="70" spans="2:10" hidden="1" x14ac:dyDescent="0.25">
      <c r="B70" s="142"/>
      <c r="C70" s="139"/>
      <c r="D70" s="95"/>
      <c r="E70" s="95">
        <f t="shared" si="2"/>
        <v>14492.98</v>
      </c>
      <c r="F70" s="135">
        <f t="shared" si="4"/>
        <v>5340.9900000000198</v>
      </c>
      <c r="G70" s="91"/>
      <c r="H70" s="144"/>
      <c r="I70" s="93"/>
      <c r="J70" s="93"/>
    </row>
    <row r="71" spans="2:10" hidden="1" x14ac:dyDescent="0.25">
      <c r="B71" s="142"/>
      <c r="C71" s="139"/>
      <c r="D71" s="95"/>
      <c r="E71" s="95">
        <f t="shared" si="2"/>
        <v>14492.98</v>
      </c>
      <c r="F71" s="135">
        <f t="shared" si="4"/>
        <v>5340.9900000000198</v>
      </c>
      <c r="G71" s="91"/>
      <c r="H71" s="144"/>
      <c r="I71" s="93"/>
      <c r="J71" s="93"/>
    </row>
    <row r="72" spans="2:10" hidden="1" x14ac:dyDescent="0.25">
      <c r="B72" s="142"/>
      <c r="C72" s="139"/>
      <c r="D72" s="95"/>
      <c r="E72" s="95">
        <f t="shared" si="2"/>
        <v>14492.98</v>
      </c>
      <c r="F72" s="135">
        <f t="shared" si="4"/>
        <v>5340.9900000000198</v>
      </c>
      <c r="G72" s="91"/>
      <c r="H72" s="144"/>
      <c r="I72" s="93"/>
      <c r="J72" s="93"/>
    </row>
    <row r="73" spans="2:10" hidden="1" x14ac:dyDescent="0.25">
      <c r="B73" s="142"/>
      <c r="C73" s="139"/>
      <c r="D73" s="95"/>
      <c r="E73" s="95">
        <f t="shared" si="2"/>
        <v>14492.98</v>
      </c>
      <c r="F73" s="135">
        <f t="shared" si="4"/>
        <v>5340.9900000000198</v>
      </c>
      <c r="G73" s="91"/>
      <c r="H73" s="144"/>
      <c r="I73" s="93"/>
      <c r="J73" s="93"/>
    </row>
    <row r="74" spans="2:10" hidden="1" x14ac:dyDescent="0.25">
      <c r="B74" s="142"/>
      <c r="C74" s="139"/>
      <c r="D74" s="95"/>
      <c r="E74" s="95">
        <f t="shared" si="2"/>
        <v>14492.98</v>
      </c>
      <c r="F74" s="135">
        <f t="shared" si="4"/>
        <v>5340.9900000000198</v>
      </c>
      <c r="G74" s="91"/>
      <c r="H74" s="144"/>
      <c r="I74" s="93"/>
      <c r="J74" s="93"/>
    </row>
    <row r="75" spans="2:10" hidden="1" x14ac:dyDescent="0.25">
      <c r="B75" s="142"/>
      <c r="C75" s="139"/>
      <c r="D75" s="95"/>
      <c r="E75" s="95">
        <f t="shared" si="2"/>
        <v>14492.98</v>
      </c>
      <c r="F75" s="135">
        <f t="shared" si="4"/>
        <v>5340.9900000000198</v>
      </c>
      <c r="G75" s="91"/>
      <c r="H75" s="144"/>
      <c r="I75" s="93"/>
      <c r="J75" s="93"/>
    </row>
    <row r="76" spans="2:10" hidden="1" x14ac:dyDescent="0.25">
      <c r="B76" s="142"/>
      <c r="C76" s="139"/>
      <c r="D76" s="95"/>
      <c r="E76" s="95">
        <f t="shared" si="2"/>
        <v>14492.98</v>
      </c>
      <c r="F76" s="135">
        <f t="shared" si="4"/>
        <v>5340.9900000000198</v>
      </c>
      <c r="G76" s="91"/>
      <c r="H76" s="144"/>
      <c r="I76" s="93"/>
      <c r="J76" s="93"/>
    </row>
    <row r="77" spans="2:10" hidden="1" x14ac:dyDescent="0.25">
      <c r="B77" s="142"/>
      <c r="C77" s="139"/>
      <c r="D77" s="95"/>
      <c r="E77" s="95">
        <f t="shared" si="2"/>
        <v>14492.98</v>
      </c>
      <c r="F77" s="135">
        <f t="shared" si="4"/>
        <v>5340.9900000000198</v>
      </c>
      <c r="G77" s="91"/>
      <c r="H77" s="144"/>
      <c r="I77" s="93"/>
      <c r="J77" s="93"/>
    </row>
    <row r="78" spans="2:10" hidden="1" x14ac:dyDescent="0.25">
      <c r="B78" s="142"/>
      <c r="C78" s="139"/>
      <c r="D78" s="95"/>
      <c r="E78" s="95">
        <f t="shared" si="2"/>
        <v>14492.98</v>
      </c>
      <c r="F78" s="135">
        <f t="shared" si="4"/>
        <v>5340.9900000000198</v>
      </c>
      <c r="G78" s="91"/>
      <c r="H78" s="144"/>
      <c r="I78" s="93"/>
      <c r="J78" s="93"/>
    </row>
    <row r="79" spans="2:10" hidden="1" x14ac:dyDescent="0.25">
      <c r="B79" s="142"/>
      <c r="C79" s="139"/>
      <c r="D79" s="95"/>
      <c r="E79" s="95">
        <f t="shared" si="2"/>
        <v>14492.98</v>
      </c>
      <c r="F79" s="135">
        <f t="shared" si="4"/>
        <v>5340.9900000000198</v>
      </c>
      <c r="G79" s="91"/>
      <c r="H79" s="144"/>
      <c r="I79" s="93"/>
      <c r="J79" s="93"/>
    </row>
    <row r="80" spans="2:10" hidden="1" x14ac:dyDescent="0.25">
      <c r="B80" s="142"/>
      <c r="C80" s="139"/>
      <c r="D80" s="95"/>
      <c r="E80" s="95">
        <f t="shared" si="2"/>
        <v>14492.98</v>
      </c>
      <c r="F80" s="135">
        <f t="shared" si="4"/>
        <v>5340.9900000000198</v>
      </c>
      <c r="G80" s="91"/>
      <c r="H80" s="144"/>
      <c r="I80" s="93"/>
      <c r="J80" s="93"/>
    </row>
    <row r="81" spans="2:10" hidden="1" x14ac:dyDescent="0.25">
      <c r="B81" s="142"/>
      <c r="C81" s="139"/>
      <c r="D81" s="95"/>
      <c r="E81" s="95">
        <f t="shared" si="2"/>
        <v>14492.98</v>
      </c>
      <c r="F81" s="135">
        <f t="shared" si="4"/>
        <v>5340.9900000000198</v>
      </c>
      <c r="G81" s="91"/>
      <c r="H81" s="144"/>
      <c r="I81" s="93"/>
      <c r="J81" s="93"/>
    </row>
    <row r="82" spans="2:10" hidden="1" x14ac:dyDescent="0.25">
      <c r="B82" s="142"/>
      <c r="C82" s="139"/>
      <c r="D82" s="95"/>
      <c r="E82" s="95">
        <f t="shared" si="2"/>
        <v>14492.98</v>
      </c>
      <c r="F82" s="135">
        <f t="shared" si="4"/>
        <v>5340.9900000000198</v>
      </c>
      <c r="G82" s="91"/>
      <c r="H82" s="144"/>
      <c r="I82" s="93"/>
      <c r="J82" s="93"/>
    </row>
    <row r="83" spans="2:10" hidden="1" x14ac:dyDescent="0.25">
      <c r="B83" s="142"/>
      <c r="C83" s="139"/>
      <c r="D83" s="95"/>
      <c r="E83" s="95">
        <f t="shared" si="2"/>
        <v>14492.98</v>
      </c>
      <c r="F83" s="135">
        <f t="shared" si="4"/>
        <v>5340.9900000000198</v>
      </c>
      <c r="G83" s="91"/>
      <c r="H83" s="144"/>
      <c r="I83" s="93"/>
      <c r="J83" s="93"/>
    </row>
    <row r="84" spans="2:10" hidden="1" x14ac:dyDescent="0.25">
      <c r="B84" s="142"/>
      <c r="C84" s="139"/>
      <c r="D84" s="95"/>
      <c r="E84" s="95">
        <f t="shared" si="2"/>
        <v>14492.98</v>
      </c>
      <c r="F84" s="135">
        <f t="shared" si="4"/>
        <v>5340.9900000000198</v>
      </c>
      <c r="G84" s="91"/>
      <c r="H84" s="144"/>
      <c r="I84" s="93"/>
      <c r="J84" s="93"/>
    </row>
    <row r="85" spans="2:10" hidden="1" x14ac:dyDescent="0.25">
      <c r="B85" s="142"/>
      <c r="C85" s="139"/>
      <c r="D85" s="95"/>
      <c r="E85" s="95">
        <f t="shared" si="2"/>
        <v>14492.98</v>
      </c>
      <c r="F85" s="135">
        <f t="shared" si="4"/>
        <v>5340.9900000000198</v>
      </c>
      <c r="G85" s="91"/>
      <c r="H85" s="144"/>
      <c r="I85" s="93"/>
      <c r="J85" s="93"/>
    </row>
    <row r="86" spans="2:10" hidden="1" x14ac:dyDescent="0.25">
      <c r="B86" s="142"/>
      <c r="C86" s="139"/>
      <c r="D86" s="95"/>
      <c r="E86" s="95">
        <f t="shared" ref="E86:E89" si="5">E85+D86</f>
        <v>14492.98</v>
      </c>
      <c r="F86" s="135">
        <f t="shared" si="4"/>
        <v>5340.9900000000198</v>
      </c>
      <c r="G86" s="91"/>
      <c r="H86" s="144"/>
      <c r="I86" s="93"/>
      <c r="J86" s="93"/>
    </row>
    <row r="87" spans="2:10" hidden="1" x14ac:dyDescent="0.25">
      <c r="B87" s="142"/>
      <c r="C87" s="139"/>
      <c r="D87" s="95"/>
      <c r="E87" s="95">
        <f t="shared" si="5"/>
        <v>14492.98</v>
      </c>
      <c r="F87" s="135">
        <f t="shared" si="4"/>
        <v>5340.9900000000198</v>
      </c>
      <c r="G87" s="91"/>
      <c r="H87" s="144"/>
      <c r="I87" s="93"/>
      <c r="J87" s="93"/>
    </row>
    <row r="88" spans="2:10" hidden="1" x14ac:dyDescent="0.25">
      <c r="B88" s="142"/>
      <c r="C88" s="139"/>
      <c r="D88" s="95"/>
      <c r="E88" s="95">
        <f t="shared" si="5"/>
        <v>14492.98</v>
      </c>
      <c r="F88" s="135">
        <f t="shared" si="4"/>
        <v>5340.9900000000198</v>
      </c>
      <c r="G88" s="91"/>
      <c r="H88" s="144"/>
      <c r="I88" s="93"/>
      <c r="J88" s="93"/>
    </row>
    <row r="89" spans="2:10" hidden="1" x14ac:dyDescent="0.25">
      <c r="B89" s="142"/>
      <c r="C89" s="139"/>
      <c r="D89" s="95"/>
      <c r="E89" s="95">
        <f t="shared" si="5"/>
        <v>14492.98</v>
      </c>
      <c r="F89" s="135">
        <f t="shared" si="4"/>
        <v>5340.9900000000198</v>
      </c>
      <c r="G89" s="91"/>
      <c r="H89" s="144"/>
      <c r="I89" s="93"/>
      <c r="J89" s="93"/>
    </row>
    <row r="90" spans="2:10" hidden="1" x14ac:dyDescent="0.25">
      <c r="B90" s="142"/>
      <c r="C90" s="139"/>
      <c r="D90" s="95"/>
      <c r="E90" s="95">
        <f>E89+D90</f>
        <v>14492.98</v>
      </c>
      <c r="F90" s="135">
        <f t="shared" si="4"/>
        <v>5340.9900000000198</v>
      </c>
      <c r="G90" s="91"/>
      <c r="H90" s="144"/>
      <c r="I90" s="93"/>
      <c r="J90" s="93"/>
    </row>
    <row r="91" spans="2:10" hidden="1" x14ac:dyDescent="0.25">
      <c r="B91" s="142"/>
      <c r="C91" s="139"/>
      <c r="D91" s="95"/>
      <c r="E91" s="95">
        <f t="shared" ref="E91:E104" si="6">E90+D91</f>
        <v>14492.98</v>
      </c>
      <c r="F91" s="135">
        <f t="shared" si="4"/>
        <v>5340.9900000000198</v>
      </c>
      <c r="G91" s="91"/>
      <c r="H91" s="144"/>
      <c r="I91" s="93"/>
      <c r="J91" s="93"/>
    </row>
    <row r="92" spans="2:10" hidden="1" x14ac:dyDescent="0.25">
      <c r="B92" s="142"/>
      <c r="C92" s="139"/>
      <c r="D92" s="95"/>
      <c r="E92" s="95">
        <f t="shared" si="6"/>
        <v>14492.98</v>
      </c>
      <c r="F92" s="135">
        <f t="shared" si="4"/>
        <v>5340.9900000000198</v>
      </c>
      <c r="G92" s="91"/>
      <c r="H92" s="144"/>
      <c r="I92" s="93"/>
      <c r="J92" s="93"/>
    </row>
    <row r="93" spans="2:10" hidden="1" x14ac:dyDescent="0.25">
      <c r="B93" s="142"/>
      <c r="C93" s="139"/>
      <c r="D93" s="95"/>
      <c r="E93" s="95">
        <f t="shared" si="6"/>
        <v>14492.98</v>
      </c>
      <c r="F93" s="135">
        <f t="shared" si="4"/>
        <v>5340.9900000000198</v>
      </c>
      <c r="G93" s="91"/>
      <c r="H93" s="144"/>
      <c r="I93" s="93"/>
      <c r="J93" s="93"/>
    </row>
    <row r="94" spans="2:10" hidden="1" x14ac:dyDescent="0.25">
      <c r="B94" s="142"/>
      <c r="C94" s="139"/>
      <c r="D94" s="95"/>
      <c r="E94" s="95">
        <f t="shared" si="6"/>
        <v>14492.98</v>
      </c>
      <c r="F94" s="135">
        <f t="shared" si="4"/>
        <v>5340.9900000000198</v>
      </c>
      <c r="G94" s="91"/>
      <c r="H94" s="144"/>
      <c r="I94" s="93"/>
      <c r="J94" s="93"/>
    </row>
    <row r="95" spans="2:10" hidden="1" x14ac:dyDescent="0.25">
      <c r="B95" s="142"/>
      <c r="C95" s="139"/>
      <c r="D95" s="95"/>
      <c r="E95" s="95">
        <f t="shared" si="6"/>
        <v>14492.98</v>
      </c>
      <c r="F95" s="135">
        <f t="shared" si="4"/>
        <v>5340.9900000000198</v>
      </c>
      <c r="G95" s="91"/>
      <c r="H95" s="144"/>
      <c r="I95" s="93"/>
      <c r="J95" s="93"/>
    </row>
    <row r="96" spans="2:10" hidden="1" x14ac:dyDescent="0.25">
      <c r="B96" s="142"/>
      <c r="C96" s="139"/>
      <c r="D96" s="95"/>
      <c r="E96" s="95">
        <f t="shared" si="6"/>
        <v>14492.98</v>
      </c>
      <c r="F96" s="135">
        <f t="shared" si="4"/>
        <v>5340.9900000000198</v>
      </c>
      <c r="G96" s="91"/>
      <c r="H96" s="144"/>
      <c r="I96" s="93"/>
      <c r="J96" s="93"/>
    </row>
    <row r="97" spans="2:10" hidden="1" x14ac:dyDescent="0.25">
      <c r="B97" s="142"/>
      <c r="C97" s="139"/>
      <c r="D97" s="95"/>
      <c r="E97" s="95">
        <f t="shared" si="6"/>
        <v>14492.98</v>
      </c>
      <c r="F97" s="135">
        <f t="shared" si="4"/>
        <v>5340.9900000000198</v>
      </c>
      <c r="G97" s="91"/>
      <c r="H97" s="144"/>
      <c r="I97" s="93"/>
      <c r="J97" s="93"/>
    </row>
    <row r="98" spans="2:10" hidden="1" x14ac:dyDescent="0.25">
      <c r="B98" s="142"/>
      <c r="C98" s="139"/>
      <c r="D98" s="95"/>
      <c r="E98" s="95">
        <f t="shared" si="6"/>
        <v>14492.98</v>
      </c>
      <c r="F98" s="135">
        <f t="shared" si="4"/>
        <v>5340.9900000000198</v>
      </c>
      <c r="G98" s="91"/>
      <c r="H98" s="144"/>
      <c r="I98" s="93"/>
      <c r="J98" s="93"/>
    </row>
    <row r="99" spans="2:10" hidden="1" x14ac:dyDescent="0.25">
      <c r="B99" s="142"/>
      <c r="C99" s="139"/>
      <c r="D99" s="95"/>
      <c r="E99" s="95">
        <f t="shared" si="6"/>
        <v>14492.98</v>
      </c>
      <c r="F99" s="135">
        <f t="shared" si="4"/>
        <v>5340.9900000000198</v>
      </c>
      <c r="G99" s="91"/>
      <c r="H99" s="144"/>
      <c r="I99" s="93"/>
      <c r="J99" s="93"/>
    </row>
    <row r="100" spans="2:10" hidden="1" x14ac:dyDescent="0.25">
      <c r="B100" s="142"/>
      <c r="C100" s="139"/>
      <c r="D100" s="95"/>
      <c r="E100" s="95">
        <f t="shared" si="6"/>
        <v>14492.98</v>
      </c>
      <c r="F100" s="135">
        <f t="shared" si="4"/>
        <v>5340.9900000000198</v>
      </c>
      <c r="G100" s="91"/>
      <c r="H100" s="144"/>
      <c r="I100" s="93"/>
      <c r="J100" s="93"/>
    </row>
    <row r="101" spans="2:10" hidden="1" x14ac:dyDescent="0.25">
      <c r="B101" s="142"/>
      <c r="C101" s="139"/>
      <c r="D101" s="95"/>
      <c r="E101" s="95">
        <f t="shared" si="6"/>
        <v>14492.98</v>
      </c>
      <c r="F101" s="135">
        <f t="shared" si="4"/>
        <v>5340.9900000000198</v>
      </c>
      <c r="G101" s="91"/>
      <c r="H101" s="144"/>
      <c r="I101" s="93"/>
      <c r="J101" s="93"/>
    </row>
    <row r="102" spans="2:10" hidden="1" x14ac:dyDescent="0.25">
      <c r="B102" s="142"/>
      <c r="C102" s="139"/>
      <c r="D102" s="95"/>
      <c r="E102" s="95">
        <f t="shared" si="6"/>
        <v>14492.98</v>
      </c>
      <c r="F102" s="135">
        <f t="shared" si="4"/>
        <v>5340.9900000000198</v>
      </c>
      <c r="G102" s="91"/>
      <c r="H102" s="144"/>
      <c r="I102" s="93"/>
      <c r="J102" s="93"/>
    </row>
    <row r="103" spans="2:10" hidden="1" x14ac:dyDescent="0.25">
      <c r="B103" s="142"/>
      <c r="C103" s="139"/>
      <c r="D103" s="95"/>
      <c r="E103" s="95">
        <f t="shared" si="6"/>
        <v>14492.98</v>
      </c>
      <c r="F103" s="135">
        <f t="shared" si="4"/>
        <v>5340.9900000000198</v>
      </c>
      <c r="G103" s="91"/>
      <c r="H103" s="144"/>
      <c r="I103" s="93"/>
      <c r="J103" s="93"/>
    </row>
    <row r="104" spans="2:10" hidden="1" x14ac:dyDescent="0.25">
      <c r="B104" s="142"/>
      <c r="C104" s="139"/>
      <c r="D104" s="95"/>
      <c r="E104" s="95">
        <f t="shared" si="6"/>
        <v>14492.98</v>
      </c>
      <c r="F104" s="135">
        <f t="shared" si="4"/>
        <v>5340.9900000000198</v>
      </c>
      <c r="G104" s="91"/>
      <c r="H104" s="144"/>
      <c r="I104" s="93"/>
      <c r="J104" s="93"/>
    </row>
    <row r="105" spans="2:10" hidden="1" x14ac:dyDescent="0.25">
      <c r="B105" s="142"/>
      <c r="C105" s="139"/>
      <c r="D105" s="95"/>
      <c r="E105" s="95">
        <f>E104+D105</f>
        <v>14492.98</v>
      </c>
      <c r="F105" s="135">
        <f t="shared" ref="F105:F119" si="7">F104-D105</f>
        <v>5340.9900000000198</v>
      </c>
      <c r="G105" s="91"/>
      <c r="H105" s="144"/>
      <c r="I105" s="93"/>
      <c r="J105" s="93"/>
    </row>
    <row r="106" spans="2:10" hidden="1" x14ac:dyDescent="0.25">
      <c r="B106" s="142"/>
      <c r="C106" s="139"/>
      <c r="D106" s="95"/>
      <c r="E106" s="95">
        <f t="shared" ref="E106:E119" si="8">E105+D106</f>
        <v>14492.98</v>
      </c>
      <c r="F106" s="135">
        <f t="shared" si="7"/>
        <v>5340.9900000000198</v>
      </c>
      <c r="G106" s="91"/>
      <c r="H106" s="144"/>
      <c r="I106" s="93"/>
      <c r="J106" s="93"/>
    </row>
    <row r="107" spans="2:10" hidden="1" x14ac:dyDescent="0.25">
      <c r="B107" s="142"/>
      <c r="C107" s="139"/>
      <c r="D107" s="95"/>
      <c r="E107" s="95">
        <f t="shared" si="8"/>
        <v>14492.98</v>
      </c>
      <c r="F107" s="135">
        <f t="shared" si="7"/>
        <v>5340.9900000000198</v>
      </c>
      <c r="G107" s="91"/>
      <c r="H107" s="144"/>
      <c r="I107" s="93"/>
      <c r="J107" s="93"/>
    </row>
    <row r="108" spans="2:10" hidden="1" x14ac:dyDescent="0.25">
      <c r="B108" s="142"/>
      <c r="C108" s="139"/>
      <c r="D108" s="95"/>
      <c r="E108" s="95">
        <f t="shared" si="8"/>
        <v>14492.98</v>
      </c>
      <c r="F108" s="135">
        <f t="shared" si="7"/>
        <v>5340.9900000000198</v>
      </c>
      <c r="G108" s="91"/>
      <c r="H108" s="144"/>
      <c r="I108" s="93"/>
      <c r="J108" s="93"/>
    </row>
    <row r="109" spans="2:10" hidden="1" x14ac:dyDescent="0.25">
      <c r="B109" s="142"/>
      <c r="C109" s="139"/>
      <c r="D109" s="95"/>
      <c r="E109" s="95">
        <f t="shared" si="8"/>
        <v>14492.98</v>
      </c>
      <c r="F109" s="135">
        <f t="shared" si="7"/>
        <v>5340.9900000000198</v>
      </c>
      <c r="G109" s="91"/>
      <c r="H109" s="144"/>
      <c r="I109" s="93"/>
      <c r="J109" s="93"/>
    </row>
    <row r="110" spans="2:10" hidden="1" x14ac:dyDescent="0.25">
      <c r="B110" s="142"/>
      <c r="C110" s="139"/>
      <c r="D110" s="95"/>
      <c r="E110" s="95">
        <f t="shared" si="8"/>
        <v>14492.98</v>
      </c>
      <c r="F110" s="135">
        <f t="shared" si="7"/>
        <v>5340.9900000000198</v>
      </c>
      <c r="G110" s="91"/>
      <c r="H110" s="144"/>
      <c r="I110" s="93"/>
      <c r="J110" s="93"/>
    </row>
    <row r="111" spans="2:10" hidden="1" x14ac:dyDescent="0.25">
      <c r="B111" s="142"/>
      <c r="C111" s="139"/>
      <c r="D111" s="95"/>
      <c r="E111" s="95">
        <f t="shared" si="8"/>
        <v>14492.98</v>
      </c>
      <c r="F111" s="135">
        <f t="shared" si="7"/>
        <v>5340.9900000000198</v>
      </c>
      <c r="G111" s="91"/>
      <c r="H111" s="144"/>
      <c r="I111" s="93"/>
      <c r="J111" s="93"/>
    </row>
    <row r="112" spans="2:10" hidden="1" x14ac:dyDescent="0.25">
      <c r="B112" s="142"/>
      <c r="C112" s="139"/>
      <c r="D112" s="95"/>
      <c r="E112" s="95">
        <f t="shared" si="8"/>
        <v>14492.98</v>
      </c>
      <c r="F112" s="135">
        <f t="shared" si="7"/>
        <v>5340.9900000000198</v>
      </c>
      <c r="G112" s="91"/>
      <c r="H112" s="144"/>
      <c r="I112" s="93"/>
      <c r="J112" s="93"/>
    </row>
    <row r="113" spans="2:10" hidden="1" x14ac:dyDescent="0.25">
      <c r="B113" s="142"/>
      <c r="C113" s="139"/>
      <c r="D113" s="95"/>
      <c r="E113" s="95">
        <f t="shared" si="8"/>
        <v>14492.98</v>
      </c>
      <c r="F113" s="135">
        <f t="shared" si="7"/>
        <v>5340.9900000000198</v>
      </c>
      <c r="G113" s="91"/>
      <c r="H113" s="144"/>
      <c r="I113" s="93"/>
      <c r="J113" s="93"/>
    </row>
    <row r="114" spans="2:10" hidden="1" x14ac:dyDescent="0.25">
      <c r="B114" s="142"/>
      <c r="C114" s="139"/>
      <c r="D114" s="95"/>
      <c r="E114" s="95">
        <f t="shared" si="8"/>
        <v>14492.98</v>
      </c>
      <c r="F114" s="135">
        <f t="shared" si="7"/>
        <v>5340.9900000000198</v>
      </c>
      <c r="G114" s="91"/>
      <c r="H114" s="144"/>
      <c r="I114" s="93"/>
      <c r="J114" s="93"/>
    </row>
    <row r="115" spans="2:10" hidden="1" x14ac:dyDescent="0.25">
      <c r="B115" s="142"/>
      <c r="C115" s="139"/>
      <c r="D115" s="95"/>
      <c r="E115" s="95">
        <f t="shared" si="8"/>
        <v>14492.98</v>
      </c>
      <c r="F115" s="135">
        <f t="shared" si="7"/>
        <v>5340.9900000000198</v>
      </c>
      <c r="G115" s="91"/>
      <c r="H115" s="144"/>
      <c r="I115" s="93"/>
      <c r="J115" s="93"/>
    </row>
    <row r="116" spans="2:10" ht="15" hidden="1" customHeight="1" thickBot="1" x14ac:dyDescent="0.3">
      <c r="B116" s="142"/>
      <c r="C116" s="139"/>
      <c r="D116" s="95"/>
      <c r="E116" s="95">
        <f t="shared" si="8"/>
        <v>14492.98</v>
      </c>
      <c r="F116" s="135">
        <f t="shared" si="7"/>
        <v>5340.9900000000198</v>
      </c>
      <c r="G116" s="91"/>
      <c r="H116" s="144"/>
      <c r="I116" s="93"/>
      <c r="J116" s="93"/>
    </row>
    <row r="117" spans="2:10" hidden="1" x14ac:dyDescent="0.25">
      <c r="B117" s="142"/>
      <c r="C117" s="139"/>
      <c r="D117" s="95"/>
      <c r="E117" s="95">
        <f t="shared" si="8"/>
        <v>14492.98</v>
      </c>
      <c r="F117" s="135">
        <f t="shared" si="7"/>
        <v>5340.9900000000198</v>
      </c>
      <c r="G117" s="91"/>
      <c r="H117" s="144"/>
      <c r="I117" s="93"/>
      <c r="J117" s="93"/>
    </row>
    <row r="118" spans="2:10" hidden="1" x14ac:dyDescent="0.25">
      <c r="B118" s="142"/>
      <c r="C118" s="139"/>
      <c r="D118" s="95"/>
      <c r="E118" s="95">
        <f t="shared" si="8"/>
        <v>14492.98</v>
      </c>
      <c r="F118" s="135">
        <f t="shared" si="7"/>
        <v>5340.9900000000198</v>
      </c>
      <c r="G118" s="91"/>
      <c r="H118" s="144"/>
      <c r="I118" s="93"/>
      <c r="J118" s="93"/>
    </row>
    <row r="119" spans="2:10" hidden="1" x14ac:dyDescent="0.25">
      <c r="B119" s="146"/>
      <c r="C119" s="139"/>
      <c r="D119" s="95"/>
      <c r="E119" s="95">
        <f t="shared" si="8"/>
        <v>14492.98</v>
      </c>
      <c r="F119" s="135">
        <f t="shared" si="7"/>
        <v>5340.9900000000198</v>
      </c>
      <c r="G119" s="91"/>
      <c r="H119" s="144"/>
      <c r="I119" s="93"/>
      <c r="J119" s="93"/>
    </row>
    <row r="120" spans="2:10" x14ac:dyDescent="0.25">
      <c r="B120" s="147"/>
      <c r="C120" s="91"/>
      <c r="D120" s="103" t="s">
        <v>0</v>
      </c>
      <c r="E120" s="94">
        <f>E119</f>
        <v>14492.98</v>
      </c>
      <c r="F120" s="103">
        <f>F119</f>
        <v>5340.9900000000198</v>
      </c>
      <c r="G120" s="91"/>
      <c r="H120" s="147"/>
      <c r="I120" s="91"/>
      <c r="J120" s="103"/>
    </row>
    <row r="121" spans="2:10" x14ac:dyDescent="0.25">
      <c r="B121" s="147"/>
      <c r="C121" s="91"/>
      <c r="D121" s="217" t="s">
        <v>2</v>
      </c>
      <c r="E121" s="217">
        <v>5178</v>
      </c>
      <c r="F121" s="217" t="s">
        <v>696</v>
      </c>
      <c r="G121" s="218"/>
      <c r="H121" s="218"/>
      <c r="I121" s="218"/>
      <c r="J121" s="103"/>
    </row>
    <row r="122" spans="2:10" ht="15.75" thickBot="1" x14ac:dyDescent="0.3">
      <c r="B122" s="147"/>
      <c r="D122" s="113" t="s">
        <v>703</v>
      </c>
      <c r="E122" s="114">
        <v>142.5</v>
      </c>
      <c r="F122" s="115"/>
      <c r="G122" s="91"/>
      <c r="H122" s="115"/>
      <c r="I122" s="115"/>
      <c r="J122" s="91"/>
    </row>
    <row r="123" spans="2:10" x14ac:dyDescent="0.25">
      <c r="B123" s="147"/>
      <c r="D123" s="103" t="s">
        <v>4</v>
      </c>
      <c r="E123" s="103">
        <f>E120+E121+E122</f>
        <v>19813.48</v>
      </c>
      <c r="F123" s="117">
        <f>F120-E121-E122</f>
        <v>20.490000000019791</v>
      </c>
      <c r="G123" s="148" t="s">
        <v>12</v>
      </c>
      <c r="H123" s="91"/>
      <c r="I123" s="91"/>
      <c r="J123" s="103"/>
    </row>
    <row r="124" spans="2:10" x14ac:dyDescent="0.25">
      <c r="D124" s="103"/>
      <c r="E124" s="91"/>
      <c r="F124" s="91"/>
      <c r="G124" s="91"/>
      <c r="H124" s="91"/>
      <c r="I124" s="91"/>
      <c r="J124" s="91"/>
    </row>
    <row r="125" spans="2:10" x14ac:dyDescent="0.25">
      <c r="D125" s="103"/>
      <c r="E125" s="91"/>
      <c r="F125" s="91"/>
      <c r="G125" s="91"/>
      <c r="H125" s="91"/>
      <c r="I125" s="91"/>
      <c r="J125" s="103"/>
    </row>
    <row r="126" spans="2:10" x14ac:dyDescent="0.25">
      <c r="D126" s="103"/>
      <c r="E126" s="91"/>
      <c r="F126" s="91"/>
      <c r="G126" s="91"/>
      <c r="H126" s="91"/>
      <c r="I126" s="91"/>
      <c r="J126" s="91"/>
    </row>
    <row r="127" spans="2:10" x14ac:dyDescent="0.25">
      <c r="D127" s="103"/>
      <c r="E127" s="91"/>
      <c r="F127" s="91"/>
      <c r="G127" s="91"/>
      <c r="H127" s="91"/>
      <c r="I127" s="91"/>
      <c r="J127" s="91"/>
    </row>
    <row r="128" spans="2:10" x14ac:dyDescent="0.25">
      <c r="D128" s="103"/>
      <c r="E128" s="91"/>
      <c r="F128" s="91"/>
      <c r="G128" s="91"/>
      <c r="H128" s="91"/>
      <c r="I128" s="91"/>
      <c r="J128" s="91"/>
    </row>
    <row r="129" spans="4:10" x14ac:dyDescent="0.25">
      <c r="D129" s="103"/>
      <c r="E129" s="91"/>
      <c r="F129" s="91"/>
      <c r="G129" s="91"/>
      <c r="H129" s="91"/>
      <c r="I129" s="91"/>
      <c r="J129" s="91"/>
    </row>
    <row r="130" spans="4:10" x14ac:dyDescent="0.25">
      <c r="D130" s="103"/>
      <c r="E130" s="91"/>
      <c r="F130" s="91"/>
      <c r="G130" s="91"/>
      <c r="H130" s="91"/>
      <c r="I130" s="91"/>
      <c r="J130" s="91"/>
    </row>
    <row r="131" spans="4:10" x14ac:dyDescent="0.25">
      <c r="D131" s="103"/>
      <c r="E131" s="91"/>
      <c r="F131" s="91"/>
      <c r="G131" s="91"/>
      <c r="H131" s="91"/>
      <c r="I131" s="91"/>
      <c r="J131" s="91"/>
    </row>
    <row r="132" spans="4:10" x14ac:dyDescent="0.25">
      <c r="D132" s="103"/>
      <c r="E132" s="91"/>
      <c r="F132" s="91"/>
      <c r="G132" s="91"/>
      <c r="H132" s="91"/>
      <c r="I132" s="91"/>
      <c r="J132" s="91"/>
    </row>
    <row r="133" spans="4:10" x14ac:dyDescent="0.25">
      <c r="D133" s="103"/>
      <c r="E133" s="91"/>
      <c r="F133" s="91"/>
      <c r="G133" s="91"/>
      <c r="H133" s="91"/>
      <c r="I133" s="91"/>
      <c r="J133" s="91"/>
    </row>
    <row r="134" spans="4:10" x14ac:dyDescent="0.25">
      <c r="D134" s="103"/>
      <c r="E134" s="91"/>
      <c r="F134" s="91"/>
      <c r="G134" s="91"/>
      <c r="H134" s="91"/>
      <c r="I134" s="91"/>
      <c r="J134" s="91"/>
    </row>
    <row r="135" spans="4:10" x14ac:dyDescent="0.25">
      <c r="D135" s="103"/>
      <c r="E135" s="91"/>
      <c r="F135" s="91"/>
      <c r="G135" s="91"/>
      <c r="H135" s="91"/>
      <c r="I135" s="91"/>
      <c r="J135" s="91"/>
    </row>
    <row r="136" spans="4:10" x14ac:dyDescent="0.25">
      <c r="D136" s="103"/>
      <c r="E136" s="91"/>
      <c r="F136" s="91"/>
      <c r="G136" s="91"/>
      <c r="H136" s="91"/>
      <c r="I136" s="91"/>
      <c r="J136" s="91"/>
    </row>
    <row r="137" spans="4:10" x14ac:dyDescent="0.25">
      <c r="D137" s="103"/>
      <c r="E137" s="91"/>
      <c r="F137" s="91"/>
      <c r="G137" s="91"/>
      <c r="H137" s="91"/>
      <c r="I137" s="91"/>
      <c r="J137" s="91"/>
    </row>
    <row r="138" spans="4:10" x14ac:dyDescent="0.25">
      <c r="D138" s="103"/>
    </row>
    <row r="139" spans="4:10" x14ac:dyDescent="0.25">
      <c r="D139" s="103"/>
    </row>
    <row r="140" spans="4:10" x14ac:dyDescent="0.25">
      <c r="D140" s="103"/>
    </row>
    <row r="141" spans="4:10" x14ac:dyDescent="0.25">
      <c r="D141" s="103"/>
    </row>
    <row r="142" spans="4:10" x14ac:dyDescent="0.25">
      <c r="D142" s="103"/>
    </row>
    <row r="143" spans="4:10" x14ac:dyDescent="0.25">
      <c r="D143" s="103"/>
    </row>
    <row r="144" spans="4:10" x14ac:dyDescent="0.25">
      <c r="D144" s="103"/>
    </row>
    <row r="145" spans="4:4" x14ac:dyDescent="0.25">
      <c r="D145" s="103"/>
    </row>
    <row r="146" spans="4:4" x14ac:dyDescent="0.25">
      <c r="D146" s="103"/>
    </row>
    <row r="147" spans="4:4" x14ac:dyDescent="0.25">
      <c r="D147" s="103"/>
    </row>
    <row r="148" spans="4:4" x14ac:dyDescent="0.25">
      <c r="D148" s="103"/>
    </row>
    <row r="149" spans="4:4" x14ac:dyDescent="0.25">
      <c r="D149" s="103"/>
    </row>
    <row r="150" spans="4:4" x14ac:dyDescent="0.25">
      <c r="D150" s="103"/>
    </row>
    <row r="151" spans="4:4" x14ac:dyDescent="0.25">
      <c r="D151" s="103"/>
    </row>
    <row r="152" spans="4:4" x14ac:dyDescent="0.25">
      <c r="D152" s="103"/>
    </row>
    <row r="153" spans="4:4" x14ac:dyDescent="0.25">
      <c r="D153" s="103"/>
    </row>
    <row r="154" spans="4:4" x14ac:dyDescent="0.25">
      <c r="D154" s="103"/>
    </row>
    <row r="155" spans="4:4" x14ac:dyDescent="0.25">
      <c r="D155" s="103"/>
    </row>
    <row r="156" spans="4:4" x14ac:dyDescent="0.25">
      <c r="D156" s="103"/>
    </row>
    <row r="157" spans="4:4" x14ac:dyDescent="0.25">
      <c r="D157" s="91"/>
    </row>
    <row r="158" spans="4:4" x14ac:dyDescent="0.25">
      <c r="D158" s="91"/>
    </row>
    <row r="159" spans="4:4" x14ac:dyDescent="0.25">
      <c r="D159" s="91"/>
    </row>
    <row r="160" spans="4:4" x14ac:dyDescent="0.25">
      <c r="D160" s="91"/>
    </row>
    <row r="161" spans="4:4" x14ac:dyDescent="0.25">
      <c r="D161" s="91"/>
    </row>
    <row r="162" spans="4:4" x14ac:dyDescent="0.25">
      <c r="D162" s="91"/>
    </row>
    <row r="163" spans="4:4" x14ac:dyDescent="0.25">
      <c r="D163" s="91"/>
    </row>
    <row r="164" spans="4:4" x14ac:dyDescent="0.25">
      <c r="D164" s="91"/>
    </row>
    <row r="165" spans="4:4" x14ac:dyDescent="0.25">
      <c r="D165" s="91"/>
    </row>
    <row r="166" spans="4:4" x14ac:dyDescent="0.25">
      <c r="D166" s="91"/>
    </row>
    <row r="167" spans="4:4" x14ac:dyDescent="0.25">
      <c r="D167" s="91"/>
    </row>
  </sheetData>
  <mergeCells count="1">
    <mergeCell ref="C2:D2"/>
  </mergeCells>
  <pageMargins left="0.7" right="0.7" top="0.75" bottom="0.75" header="0.3" footer="0.3"/>
  <pageSetup scale="9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25"/>
  <sheetViews>
    <sheetView topLeftCell="A121" workbookViewId="0">
      <selection activeCell="F279" sqref="F279"/>
    </sheetView>
  </sheetViews>
  <sheetFormatPr baseColWidth="10" defaultRowHeight="15" x14ac:dyDescent="0.25"/>
  <cols>
    <col min="1" max="2" width="11.42578125" style="105"/>
    <col min="3" max="3" width="35" style="105" customWidth="1"/>
    <col min="4" max="4" width="11.42578125" style="105"/>
    <col min="5" max="5" width="12.28515625" style="105" bestFit="1" customWidth="1"/>
    <col min="6" max="6" width="14.5703125" style="105" customWidth="1"/>
    <col min="7" max="8" width="11.42578125" style="105"/>
    <col min="9" max="9" width="14.140625" style="105" bestFit="1" customWidth="1"/>
    <col min="10" max="10" width="12.42578125" style="105" bestFit="1" customWidth="1"/>
    <col min="11" max="16384" width="11.42578125" style="105"/>
  </cols>
  <sheetData>
    <row r="1" spans="2:11" ht="15.75" x14ac:dyDescent="0.25">
      <c r="B1" s="100"/>
      <c r="C1" s="417" t="s">
        <v>13</v>
      </c>
      <c r="D1" s="417"/>
      <c r="E1" s="102"/>
      <c r="F1" s="102"/>
      <c r="G1" s="102"/>
      <c r="H1" s="103" t="s">
        <v>0</v>
      </c>
      <c r="I1" s="94"/>
      <c r="J1" s="104"/>
      <c r="K1" s="102"/>
    </row>
    <row r="2" spans="2:11" ht="16.5" thickBot="1" x14ac:dyDescent="0.3">
      <c r="B2" s="106"/>
      <c r="C2" s="416" t="s">
        <v>632</v>
      </c>
      <c r="D2" s="416"/>
      <c r="E2" s="107"/>
      <c r="F2" s="108"/>
      <c r="G2" s="91"/>
      <c r="H2" s="103" t="s">
        <v>2</v>
      </c>
      <c r="I2" s="103"/>
      <c r="J2" s="103"/>
      <c r="K2" s="91"/>
    </row>
    <row r="3" spans="2:11" ht="15.75" thickBot="1" x14ac:dyDescent="0.3">
      <c r="B3" s="109"/>
      <c r="C3" s="110"/>
      <c r="D3" s="111"/>
      <c r="E3" s="112"/>
      <c r="F3" s="112"/>
      <c r="G3" s="91"/>
      <c r="H3" s="113" t="s">
        <v>3</v>
      </c>
      <c r="I3" s="114"/>
      <c r="J3" s="115"/>
      <c r="K3" s="91"/>
    </row>
    <row r="4" spans="2:11" ht="15.75" thickBot="1" x14ac:dyDescent="0.3">
      <c r="B4" s="116"/>
      <c r="C4" s="91"/>
      <c r="D4" s="111"/>
      <c r="E4" s="112"/>
      <c r="F4" s="112"/>
      <c r="G4" s="91"/>
      <c r="H4" s="103" t="s">
        <v>4</v>
      </c>
      <c r="I4" s="103"/>
      <c r="J4" s="117"/>
      <c r="K4" s="91"/>
    </row>
    <row r="5" spans="2:11" ht="15.75" thickBot="1" x14ac:dyDescent="0.3">
      <c r="B5" s="118"/>
      <c r="C5" s="119"/>
      <c r="D5" s="120"/>
      <c r="E5" s="118"/>
      <c r="F5" s="121" t="s">
        <v>5</v>
      </c>
      <c r="G5" s="122"/>
      <c r="H5" s="103"/>
      <c r="I5" s="123"/>
      <c r="J5" s="123"/>
      <c r="K5" s="123"/>
    </row>
    <row r="6" spans="2:11" ht="15.75" thickBot="1" x14ac:dyDescent="0.3">
      <c r="B6" s="124" t="s">
        <v>6</v>
      </c>
      <c r="C6" s="124" t="s">
        <v>7</v>
      </c>
      <c r="D6" s="125" t="s">
        <v>8</v>
      </c>
      <c r="E6" s="126" t="s">
        <v>9</v>
      </c>
      <c r="F6" s="127">
        <f>J7+J8</f>
        <v>95178</v>
      </c>
      <c r="G6" s="128"/>
      <c r="H6" s="129" t="s">
        <v>10</v>
      </c>
      <c r="I6" s="130" t="s">
        <v>8</v>
      </c>
      <c r="J6" s="131" t="s">
        <v>11</v>
      </c>
      <c r="K6" s="128"/>
    </row>
    <row r="7" spans="2:11" x14ac:dyDescent="0.25">
      <c r="B7" s="180" t="s">
        <v>603</v>
      </c>
      <c r="C7" s="181" t="s">
        <v>362</v>
      </c>
      <c r="D7" s="182">
        <v>110.35</v>
      </c>
      <c r="E7" s="182">
        <f>D7</f>
        <v>110.35</v>
      </c>
      <c r="F7" s="182">
        <f>F6-E7</f>
        <v>95067.65</v>
      </c>
      <c r="G7" s="91"/>
      <c r="H7" s="133" t="s">
        <v>657</v>
      </c>
      <c r="I7" s="134"/>
      <c r="J7" s="135">
        <f>'VALES PEND'!E121</f>
        <v>5178</v>
      </c>
      <c r="K7" s="91"/>
    </row>
    <row r="8" spans="2:11" ht="15.75" thickBot="1" x14ac:dyDescent="0.3">
      <c r="B8" s="183" t="s">
        <v>604</v>
      </c>
      <c r="C8" s="184" t="s">
        <v>602</v>
      </c>
      <c r="D8" s="185">
        <v>399.9</v>
      </c>
      <c r="E8" s="185">
        <f t="shared" ref="E8:E28" si="0">E7+D8</f>
        <v>510.25</v>
      </c>
      <c r="F8" s="185">
        <f>F7-D8</f>
        <v>94667.75</v>
      </c>
      <c r="G8" s="91"/>
      <c r="H8" s="136"/>
      <c r="I8" s="137">
        <v>90000</v>
      </c>
      <c r="J8" s="138">
        <f>I8+I7</f>
        <v>90000</v>
      </c>
      <c r="K8" s="91"/>
    </row>
    <row r="9" spans="2:11" x14ac:dyDescent="0.25">
      <c r="B9" s="183" t="s">
        <v>605</v>
      </c>
      <c r="C9" s="186" t="s">
        <v>602</v>
      </c>
      <c r="D9" s="185">
        <v>87</v>
      </c>
      <c r="E9" s="185">
        <f t="shared" si="0"/>
        <v>597.25</v>
      </c>
      <c r="F9" s="185">
        <f t="shared" ref="F9:F43" si="1">F8-D9</f>
        <v>94580.75</v>
      </c>
      <c r="G9" s="91"/>
      <c r="H9" s="92"/>
      <c r="I9" s="93"/>
      <c r="J9" s="93"/>
      <c r="K9" s="91"/>
    </row>
    <row r="10" spans="2:11" x14ac:dyDescent="0.25">
      <c r="B10" s="183" t="s">
        <v>606</v>
      </c>
      <c r="C10" s="186" t="s">
        <v>445</v>
      </c>
      <c r="D10" s="185">
        <v>524.99</v>
      </c>
      <c r="E10" s="185">
        <f t="shared" si="0"/>
        <v>1122.24</v>
      </c>
      <c r="F10" s="185">
        <f t="shared" si="1"/>
        <v>94055.76</v>
      </c>
      <c r="G10" s="91"/>
      <c r="H10" s="92"/>
      <c r="I10" s="93"/>
      <c r="J10" s="93"/>
      <c r="K10" s="91"/>
    </row>
    <row r="11" spans="2:11" x14ac:dyDescent="0.25">
      <c r="B11" s="183" t="s">
        <v>607</v>
      </c>
      <c r="C11" s="186" t="s">
        <v>562</v>
      </c>
      <c r="D11" s="185">
        <v>159.72999999999999</v>
      </c>
      <c r="E11" s="185">
        <f t="shared" si="0"/>
        <v>1281.97</v>
      </c>
      <c r="F11" s="185">
        <f t="shared" si="1"/>
        <v>93896.03</v>
      </c>
      <c r="G11" s="91"/>
      <c r="H11" s="92"/>
      <c r="I11" s="93"/>
      <c r="J11" s="93"/>
      <c r="K11" s="91"/>
    </row>
    <row r="12" spans="2:11" x14ac:dyDescent="0.25">
      <c r="B12" s="183" t="s">
        <v>608</v>
      </c>
      <c r="C12" s="186" t="s">
        <v>488</v>
      </c>
      <c r="D12" s="185">
        <v>243.6</v>
      </c>
      <c r="E12" s="185">
        <f t="shared" si="0"/>
        <v>1525.57</v>
      </c>
      <c r="F12" s="185">
        <f t="shared" si="1"/>
        <v>93652.43</v>
      </c>
      <c r="G12" s="91"/>
      <c r="H12" s="92"/>
      <c r="I12" s="93"/>
      <c r="J12" s="93"/>
      <c r="K12" s="91"/>
    </row>
    <row r="13" spans="2:11" x14ac:dyDescent="0.25">
      <c r="B13" s="183" t="s">
        <v>609</v>
      </c>
      <c r="C13" s="186" t="s">
        <v>602</v>
      </c>
      <c r="D13" s="185">
        <v>557.5</v>
      </c>
      <c r="E13" s="185">
        <f t="shared" si="0"/>
        <v>2083.0699999999997</v>
      </c>
      <c r="F13" s="185">
        <f t="shared" si="1"/>
        <v>93094.93</v>
      </c>
      <c r="G13" s="91"/>
      <c r="H13" s="92"/>
      <c r="I13" s="93"/>
      <c r="J13" s="93"/>
      <c r="K13" s="91"/>
    </row>
    <row r="14" spans="2:11" x14ac:dyDescent="0.25">
      <c r="B14" s="183" t="s">
        <v>601</v>
      </c>
      <c r="C14" s="186" t="s">
        <v>602</v>
      </c>
      <c r="D14" s="185">
        <v>312.10000000000002</v>
      </c>
      <c r="E14" s="185">
        <f t="shared" si="0"/>
        <v>2395.1699999999996</v>
      </c>
      <c r="F14" s="185">
        <f t="shared" si="1"/>
        <v>92782.829999999987</v>
      </c>
      <c r="G14" s="91"/>
      <c r="H14" s="92"/>
      <c r="I14" s="93"/>
      <c r="J14" s="93"/>
      <c r="K14" s="91"/>
    </row>
    <row r="15" spans="2:11" x14ac:dyDescent="0.25">
      <c r="B15" s="183" t="s">
        <v>610</v>
      </c>
      <c r="C15" s="186" t="s">
        <v>602</v>
      </c>
      <c r="D15" s="185">
        <v>794</v>
      </c>
      <c r="E15" s="185">
        <f t="shared" si="0"/>
        <v>3189.1699999999996</v>
      </c>
      <c r="F15" s="185">
        <f t="shared" si="1"/>
        <v>91988.829999999987</v>
      </c>
      <c r="G15" s="91"/>
      <c r="H15" s="92"/>
      <c r="I15" s="93"/>
      <c r="J15" s="93"/>
      <c r="K15" s="91"/>
    </row>
    <row r="16" spans="2:11" x14ac:dyDescent="0.25">
      <c r="B16" s="183" t="s">
        <v>611</v>
      </c>
      <c r="C16" s="186" t="s">
        <v>602</v>
      </c>
      <c r="D16" s="185">
        <v>399.01</v>
      </c>
      <c r="E16" s="185">
        <f t="shared" si="0"/>
        <v>3588.1799999999994</v>
      </c>
      <c r="F16" s="185">
        <f t="shared" si="1"/>
        <v>91589.819999999992</v>
      </c>
      <c r="G16" s="91"/>
      <c r="H16" s="92"/>
      <c r="I16" s="93"/>
      <c r="J16" s="93"/>
      <c r="K16" s="91"/>
    </row>
    <row r="17" spans="2:10" x14ac:dyDescent="0.25">
      <c r="B17" s="183" t="s">
        <v>612</v>
      </c>
      <c r="C17" s="186" t="s">
        <v>445</v>
      </c>
      <c r="D17" s="185">
        <v>791.98</v>
      </c>
      <c r="E17" s="185">
        <f t="shared" si="0"/>
        <v>4380.16</v>
      </c>
      <c r="F17" s="185">
        <f t="shared" si="1"/>
        <v>90797.84</v>
      </c>
      <c r="G17" s="91"/>
      <c r="H17" s="92"/>
      <c r="I17" s="93"/>
      <c r="J17" s="93"/>
    </row>
    <row r="18" spans="2:10" x14ac:dyDescent="0.25">
      <c r="B18" s="183" t="s">
        <v>613</v>
      </c>
      <c r="C18" s="186" t="s">
        <v>622</v>
      </c>
      <c r="D18" s="185">
        <v>339.79</v>
      </c>
      <c r="E18" s="185">
        <f t="shared" si="0"/>
        <v>4719.95</v>
      </c>
      <c r="F18" s="185">
        <f t="shared" si="1"/>
        <v>90458.05</v>
      </c>
      <c r="G18" s="91"/>
      <c r="H18" s="92"/>
      <c r="I18" s="93"/>
      <c r="J18" s="93"/>
    </row>
    <row r="19" spans="2:10" x14ac:dyDescent="0.25">
      <c r="B19" s="183" t="s">
        <v>614</v>
      </c>
      <c r="C19" s="186" t="s">
        <v>618</v>
      </c>
      <c r="D19" s="185">
        <v>768.78</v>
      </c>
      <c r="E19" s="185">
        <f t="shared" si="0"/>
        <v>5488.73</v>
      </c>
      <c r="F19" s="185">
        <f t="shared" si="1"/>
        <v>89689.27</v>
      </c>
      <c r="G19" s="91"/>
      <c r="H19" s="92"/>
      <c r="I19" s="93"/>
      <c r="J19" s="93"/>
    </row>
    <row r="20" spans="2:10" x14ac:dyDescent="0.25">
      <c r="B20" s="183" t="s">
        <v>615</v>
      </c>
      <c r="C20" s="186" t="s">
        <v>619</v>
      </c>
      <c r="D20" s="185">
        <v>632.37</v>
      </c>
      <c r="E20" s="185">
        <f t="shared" si="0"/>
        <v>6121.0999999999995</v>
      </c>
      <c r="F20" s="185">
        <f t="shared" si="1"/>
        <v>89056.900000000009</v>
      </c>
      <c r="G20" s="91"/>
      <c r="H20" s="92"/>
      <c r="I20" s="93"/>
      <c r="J20" s="93"/>
    </row>
    <row r="21" spans="2:10" x14ac:dyDescent="0.25">
      <c r="B21" s="183" t="s">
        <v>616</v>
      </c>
      <c r="C21" s="186" t="s">
        <v>95</v>
      </c>
      <c r="D21" s="185">
        <v>160</v>
      </c>
      <c r="E21" s="185">
        <f t="shared" si="0"/>
        <v>6281.0999999999995</v>
      </c>
      <c r="F21" s="185">
        <f t="shared" si="1"/>
        <v>88896.900000000009</v>
      </c>
      <c r="G21" s="91"/>
      <c r="H21" s="92"/>
      <c r="I21" s="93"/>
      <c r="J21" s="93"/>
    </row>
    <row r="22" spans="2:10" x14ac:dyDescent="0.25">
      <c r="B22" s="183" t="s">
        <v>617</v>
      </c>
      <c r="C22" s="186" t="s">
        <v>620</v>
      </c>
      <c r="D22" s="185">
        <v>124.4</v>
      </c>
      <c r="E22" s="185">
        <f t="shared" si="0"/>
        <v>6405.4999999999991</v>
      </c>
      <c r="F22" s="185">
        <f t="shared" si="1"/>
        <v>88772.500000000015</v>
      </c>
      <c r="G22" s="91"/>
      <c r="H22" s="92"/>
      <c r="I22" s="93"/>
      <c r="J22" s="93"/>
    </row>
    <row r="23" spans="2:10" x14ac:dyDescent="0.25">
      <c r="B23" s="183" t="s">
        <v>621</v>
      </c>
      <c r="C23" s="186" t="s">
        <v>622</v>
      </c>
      <c r="D23" s="185">
        <v>85</v>
      </c>
      <c r="E23" s="185">
        <f t="shared" si="0"/>
        <v>6490.4999999999991</v>
      </c>
      <c r="F23" s="185">
        <f t="shared" si="1"/>
        <v>88687.500000000015</v>
      </c>
      <c r="G23" s="91"/>
      <c r="H23" s="92"/>
      <c r="I23" s="93"/>
      <c r="J23" s="93"/>
    </row>
    <row r="24" spans="2:10" x14ac:dyDescent="0.25">
      <c r="B24" s="183" t="s">
        <v>623</v>
      </c>
      <c r="C24" s="187" t="s">
        <v>620</v>
      </c>
      <c r="D24" s="185">
        <v>209.99</v>
      </c>
      <c r="E24" s="185">
        <f t="shared" si="0"/>
        <v>6700.4899999999989</v>
      </c>
      <c r="F24" s="185">
        <f t="shared" si="1"/>
        <v>88477.510000000009</v>
      </c>
      <c r="G24" s="91"/>
      <c r="H24" s="92"/>
      <c r="I24" s="93"/>
      <c r="J24" s="93"/>
    </row>
    <row r="25" spans="2:10" x14ac:dyDescent="0.25">
      <c r="B25" s="183" t="s">
        <v>624</v>
      </c>
      <c r="C25" s="186" t="s">
        <v>231</v>
      </c>
      <c r="D25" s="185">
        <v>63</v>
      </c>
      <c r="E25" s="185">
        <f t="shared" si="0"/>
        <v>6763.4899999999989</v>
      </c>
      <c r="F25" s="185">
        <f t="shared" si="1"/>
        <v>88414.510000000009</v>
      </c>
      <c r="G25" s="91"/>
      <c r="H25" s="92"/>
      <c r="I25" s="93"/>
      <c r="J25" s="93"/>
    </row>
    <row r="26" spans="2:10" x14ac:dyDescent="0.25">
      <c r="B26" s="183" t="s">
        <v>625</v>
      </c>
      <c r="C26" s="186" t="s">
        <v>626</v>
      </c>
      <c r="D26" s="185">
        <v>562.37</v>
      </c>
      <c r="E26" s="185">
        <f t="shared" si="0"/>
        <v>7325.8599999999988</v>
      </c>
      <c r="F26" s="185">
        <f t="shared" si="1"/>
        <v>87852.140000000014</v>
      </c>
      <c r="G26" s="91"/>
      <c r="H26" s="92"/>
      <c r="I26" s="93"/>
      <c r="J26" s="93"/>
    </row>
    <row r="27" spans="2:10" x14ac:dyDescent="0.25">
      <c r="B27" s="188" t="s">
        <v>627</v>
      </c>
      <c r="C27" s="189" t="s">
        <v>622</v>
      </c>
      <c r="D27" s="190">
        <v>261</v>
      </c>
      <c r="E27" s="190">
        <f t="shared" si="0"/>
        <v>7586.8599999999988</v>
      </c>
      <c r="F27" s="185">
        <f t="shared" si="1"/>
        <v>87591.140000000014</v>
      </c>
      <c r="G27" s="91"/>
      <c r="H27" s="92"/>
      <c r="I27" s="93"/>
      <c r="J27" s="93"/>
    </row>
    <row r="28" spans="2:10" ht="15.75" thickBot="1" x14ac:dyDescent="0.3">
      <c r="B28" s="191" t="s">
        <v>628</v>
      </c>
      <c r="C28" s="191" t="s">
        <v>629</v>
      </c>
      <c r="D28" s="192">
        <v>983.6</v>
      </c>
      <c r="E28" s="192">
        <f t="shared" si="0"/>
        <v>8570.4599999999991</v>
      </c>
      <c r="F28" s="192">
        <f t="shared" si="1"/>
        <v>86607.540000000008</v>
      </c>
      <c r="G28" s="91" t="s">
        <v>694</v>
      </c>
      <c r="H28" s="92"/>
      <c r="I28" s="93"/>
      <c r="J28" s="93"/>
    </row>
    <row r="29" spans="2:10" x14ac:dyDescent="0.25">
      <c r="B29" s="219" t="s">
        <v>641</v>
      </c>
      <c r="C29" s="219" t="s">
        <v>622</v>
      </c>
      <c r="D29" s="220">
        <v>142</v>
      </c>
      <c r="E29" s="167">
        <f t="shared" ref="E29:E35" si="2">E28+D29</f>
        <v>8712.4599999999991</v>
      </c>
      <c r="F29" s="167">
        <f t="shared" si="1"/>
        <v>86465.540000000008</v>
      </c>
      <c r="G29" s="91"/>
      <c r="H29" s="92"/>
      <c r="I29" s="93"/>
      <c r="J29" s="93"/>
    </row>
    <row r="30" spans="2:10" x14ac:dyDescent="0.25">
      <c r="B30" s="221" t="s">
        <v>642</v>
      </c>
      <c r="C30" s="221" t="s">
        <v>344</v>
      </c>
      <c r="D30" s="222">
        <v>512.6</v>
      </c>
      <c r="E30" s="170">
        <f t="shared" si="2"/>
        <v>9225.06</v>
      </c>
      <c r="F30" s="170">
        <f t="shared" si="1"/>
        <v>85952.94</v>
      </c>
      <c r="G30" s="91"/>
      <c r="H30" s="92"/>
      <c r="I30" s="93"/>
      <c r="J30" s="93"/>
    </row>
    <row r="31" spans="2:10" x14ac:dyDescent="0.25">
      <c r="B31" s="221" t="s">
        <v>643</v>
      </c>
      <c r="C31" s="221" t="s">
        <v>644</v>
      </c>
      <c r="D31" s="222">
        <v>198</v>
      </c>
      <c r="E31" s="170">
        <f t="shared" si="2"/>
        <v>9423.06</v>
      </c>
      <c r="F31" s="170">
        <f t="shared" si="1"/>
        <v>85754.94</v>
      </c>
      <c r="G31" s="91"/>
      <c r="H31" s="92"/>
      <c r="I31" s="93"/>
      <c r="J31" s="93"/>
    </row>
    <row r="32" spans="2:10" x14ac:dyDescent="0.25">
      <c r="B32" s="221" t="s">
        <v>645</v>
      </c>
      <c r="C32" s="221" t="s">
        <v>344</v>
      </c>
      <c r="D32" s="222">
        <v>484</v>
      </c>
      <c r="E32" s="170">
        <f t="shared" si="2"/>
        <v>9907.06</v>
      </c>
      <c r="F32" s="170">
        <f t="shared" si="1"/>
        <v>85270.94</v>
      </c>
      <c r="G32" s="91"/>
      <c r="H32" s="92"/>
      <c r="I32" s="93"/>
      <c r="J32" s="93"/>
    </row>
    <row r="33" spans="2:10" x14ac:dyDescent="0.25">
      <c r="B33" s="221" t="s">
        <v>646</v>
      </c>
      <c r="C33" s="221" t="s">
        <v>151</v>
      </c>
      <c r="D33" s="222">
        <v>71</v>
      </c>
      <c r="E33" s="170">
        <f t="shared" si="2"/>
        <v>9978.06</v>
      </c>
      <c r="F33" s="170">
        <f t="shared" si="1"/>
        <v>85199.94</v>
      </c>
      <c r="G33" s="91"/>
      <c r="H33" s="92"/>
      <c r="I33" s="93"/>
      <c r="J33" s="93"/>
    </row>
    <row r="34" spans="2:10" x14ac:dyDescent="0.25">
      <c r="B34" s="165" t="s">
        <v>647</v>
      </c>
      <c r="C34" s="169" t="s">
        <v>648</v>
      </c>
      <c r="D34" s="167">
        <v>608.27</v>
      </c>
      <c r="E34" s="170">
        <f t="shared" si="2"/>
        <v>10586.33</v>
      </c>
      <c r="F34" s="170">
        <f t="shared" si="1"/>
        <v>84591.67</v>
      </c>
      <c r="G34" s="91"/>
      <c r="H34" s="92"/>
      <c r="I34" s="93"/>
      <c r="J34" s="93"/>
    </row>
    <row r="35" spans="2:10" x14ac:dyDescent="0.25">
      <c r="B35" s="178" t="s">
        <v>649</v>
      </c>
      <c r="C35" s="172" t="s">
        <v>125</v>
      </c>
      <c r="D35" s="170">
        <v>391.5</v>
      </c>
      <c r="E35" s="170">
        <f t="shared" si="2"/>
        <v>10977.83</v>
      </c>
      <c r="F35" s="170">
        <f t="shared" si="1"/>
        <v>84200.17</v>
      </c>
      <c r="G35" s="91"/>
      <c r="H35" s="92"/>
      <c r="I35" s="93"/>
      <c r="J35" s="93"/>
    </row>
    <row r="36" spans="2:10" x14ac:dyDescent="0.25">
      <c r="B36" s="178" t="s">
        <v>650</v>
      </c>
      <c r="C36" s="172" t="s">
        <v>111</v>
      </c>
      <c r="D36" s="170">
        <v>1169.7</v>
      </c>
      <c r="E36" s="167">
        <f t="shared" ref="E36:E71" si="3">E35+D36</f>
        <v>12147.53</v>
      </c>
      <c r="F36" s="170">
        <f t="shared" si="1"/>
        <v>83030.47</v>
      </c>
      <c r="G36" s="91"/>
      <c r="H36" s="92"/>
      <c r="I36" s="93"/>
      <c r="J36" s="93"/>
    </row>
    <row r="37" spans="2:10" x14ac:dyDescent="0.25">
      <c r="B37" s="178" t="s">
        <v>639</v>
      </c>
      <c r="C37" s="172" t="s">
        <v>344</v>
      </c>
      <c r="D37" s="170">
        <v>499.5</v>
      </c>
      <c r="E37" s="170">
        <f t="shared" si="3"/>
        <v>12647.03</v>
      </c>
      <c r="F37" s="170">
        <f t="shared" si="1"/>
        <v>82530.97</v>
      </c>
      <c r="G37" s="91"/>
      <c r="H37" s="92"/>
      <c r="I37" s="93"/>
      <c r="J37" s="93"/>
    </row>
    <row r="38" spans="2:10" x14ac:dyDescent="0.25">
      <c r="B38" s="178" t="s">
        <v>651</v>
      </c>
      <c r="C38" s="172" t="s">
        <v>488</v>
      </c>
      <c r="D38" s="170">
        <v>3930.08</v>
      </c>
      <c r="E38" s="170">
        <f t="shared" si="3"/>
        <v>16577.11</v>
      </c>
      <c r="F38" s="170">
        <f t="shared" si="1"/>
        <v>78600.89</v>
      </c>
      <c r="G38" s="91"/>
      <c r="H38" s="92"/>
      <c r="I38" s="93"/>
      <c r="J38" s="93"/>
    </row>
    <row r="39" spans="2:10" ht="15.75" thickBot="1" x14ac:dyDescent="0.3">
      <c r="B39" s="179" t="s">
        <v>652</v>
      </c>
      <c r="C39" s="175" t="s">
        <v>488</v>
      </c>
      <c r="D39" s="176">
        <v>3485.8</v>
      </c>
      <c r="E39" s="176">
        <f t="shared" si="3"/>
        <v>20062.91</v>
      </c>
      <c r="F39" s="176">
        <f t="shared" si="1"/>
        <v>75115.09</v>
      </c>
      <c r="G39" s="91" t="s">
        <v>693</v>
      </c>
      <c r="H39" s="92"/>
      <c r="I39" s="93"/>
      <c r="J39" s="93"/>
    </row>
    <row r="40" spans="2:10" hidden="1" x14ac:dyDescent="0.25">
      <c r="B40" s="193"/>
      <c r="C40" s="194"/>
      <c r="D40" s="195"/>
      <c r="E40" s="216">
        <f t="shared" si="3"/>
        <v>20062.91</v>
      </c>
      <c r="F40" s="216">
        <f t="shared" si="1"/>
        <v>75115.09</v>
      </c>
      <c r="G40" s="91"/>
      <c r="H40" s="92"/>
      <c r="I40" s="93"/>
      <c r="J40" s="93"/>
    </row>
    <row r="41" spans="2:10" ht="15.75" hidden="1" thickBot="1" x14ac:dyDescent="0.3">
      <c r="B41" s="196"/>
      <c r="C41" s="197"/>
      <c r="D41" s="198"/>
      <c r="E41" s="215">
        <f t="shared" si="3"/>
        <v>20062.91</v>
      </c>
      <c r="F41" s="215">
        <f t="shared" si="1"/>
        <v>75115.09</v>
      </c>
      <c r="G41" s="91"/>
      <c r="H41" s="92"/>
      <c r="I41" s="93"/>
      <c r="J41" s="93"/>
    </row>
    <row r="42" spans="2:10" x14ac:dyDescent="0.25">
      <c r="B42" s="282" t="s">
        <v>658</v>
      </c>
      <c r="C42" s="283" t="s">
        <v>323</v>
      </c>
      <c r="D42" s="284">
        <v>2647.8</v>
      </c>
      <c r="E42" s="284">
        <f t="shared" si="3"/>
        <v>22710.71</v>
      </c>
      <c r="F42" s="284">
        <f t="shared" si="1"/>
        <v>72467.289999999994</v>
      </c>
      <c r="G42" s="91"/>
      <c r="H42" s="92"/>
      <c r="I42" s="93"/>
      <c r="J42" s="93"/>
    </row>
    <row r="43" spans="2:10" x14ac:dyDescent="0.25">
      <c r="B43" s="285" t="s">
        <v>659</v>
      </c>
      <c r="C43" s="286" t="s">
        <v>323</v>
      </c>
      <c r="D43" s="156">
        <v>50</v>
      </c>
      <c r="E43" s="156">
        <f t="shared" si="3"/>
        <v>22760.71</v>
      </c>
      <c r="F43" s="156">
        <f t="shared" si="1"/>
        <v>72417.289999999994</v>
      </c>
      <c r="G43" s="91"/>
      <c r="H43" s="92"/>
      <c r="I43" s="93"/>
      <c r="J43" s="93"/>
    </row>
    <row r="44" spans="2:10" x14ac:dyDescent="0.25">
      <c r="B44" s="285" t="s">
        <v>660</v>
      </c>
      <c r="C44" s="286" t="s">
        <v>323</v>
      </c>
      <c r="D44" s="156">
        <v>1033.99</v>
      </c>
      <c r="E44" s="156">
        <f t="shared" si="3"/>
        <v>23794.7</v>
      </c>
      <c r="F44" s="156">
        <f t="shared" ref="F44:F70" si="4">F43-D44</f>
        <v>71383.299999999988</v>
      </c>
      <c r="G44" s="91"/>
      <c r="H44" s="92"/>
      <c r="I44" s="93"/>
      <c r="J44" s="93"/>
    </row>
    <row r="45" spans="2:10" x14ac:dyDescent="0.25">
      <c r="B45" s="285" t="s">
        <v>661</v>
      </c>
      <c r="C45" s="286" t="s">
        <v>323</v>
      </c>
      <c r="D45" s="156">
        <v>105</v>
      </c>
      <c r="E45" s="156">
        <f t="shared" si="3"/>
        <v>23899.7</v>
      </c>
      <c r="F45" s="156">
        <f t="shared" si="4"/>
        <v>71278.299999999988</v>
      </c>
      <c r="G45" s="91"/>
      <c r="H45" s="92"/>
      <c r="I45" s="93"/>
      <c r="J45" s="93"/>
    </row>
    <row r="46" spans="2:10" x14ac:dyDescent="0.25">
      <c r="B46" s="285" t="s">
        <v>662</v>
      </c>
      <c r="C46" s="287" t="s">
        <v>323</v>
      </c>
      <c r="D46" s="284">
        <v>1132</v>
      </c>
      <c r="E46" s="156">
        <f t="shared" si="3"/>
        <v>25031.7</v>
      </c>
      <c r="F46" s="156">
        <f t="shared" si="4"/>
        <v>70146.299999999988</v>
      </c>
      <c r="G46" s="91"/>
      <c r="H46" s="92"/>
      <c r="I46" s="93"/>
      <c r="J46" s="93"/>
    </row>
    <row r="47" spans="2:10" x14ac:dyDescent="0.25">
      <c r="B47" s="285" t="s">
        <v>663</v>
      </c>
      <c r="C47" s="158" t="s">
        <v>323</v>
      </c>
      <c r="D47" s="156">
        <v>125</v>
      </c>
      <c r="E47" s="156">
        <f t="shared" si="3"/>
        <v>25156.7</v>
      </c>
      <c r="F47" s="156">
        <f t="shared" si="4"/>
        <v>70021.299999999988</v>
      </c>
      <c r="G47" s="91"/>
      <c r="H47" s="92"/>
      <c r="I47" s="93"/>
      <c r="J47" s="93"/>
    </row>
    <row r="48" spans="2:10" x14ac:dyDescent="0.25">
      <c r="B48" s="285" t="s">
        <v>664</v>
      </c>
      <c r="C48" s="158" t="s">
        <v>665</v>
      </c>
      <c r="D48" s="156">
        <v>887</v>
      </c>
      <c r="E48" s="156">
        <f t="shared" si="3"/>
        <v>26043.7</v>
      </c>
      <c r="F48" s="156">
        <f t="shared" si="4"/>
        <v>69134.299999999988</v>
      </c>
      <c r="G48" s="91"/>
      <c r="H48" s="92"/>
      <c r="I48" s="93"/>
      <c r="J48" s="93"/>
    </row>
    <row r="49" spans="2:10" x14ac:dyDescent="0.25">
      <c r="B49" s="285" t="s">
        <v>666</v>
      </c>
      <c r="C49" s="158" t="s">
        <v>323</v>
      </c>
      <c r="D49" s="156">
        <v>264</v>
      </c>
      <c r="E49" s="156">
        <f t="shared" si="3"/>
        <v>26307.7</v>
      </c>
      <c r="F49" s="156">
        <f t="shared" si="4"/>
        <v>68870.299999999988</v>
      </c>
      <c r="G49" s="91"/>
      <c r="H49" s="92"/>
      <c r="I49" s="93"/>
      <c r="J49" s="93"/>
    </row>
    <row r="50" spans="2:10" x14ac:dyDescent="0.25">
      <c r="B50" s="285" t="s">
        <v>667</v>
      </c>
      <c r="C50" s="158" t="s">
        <v>323</v>
      </c>
      <c r="D50" s="156">
        <v>118</v>
      </c>
      <c r="E50" s="156">
        <f t="shared" si="3"/>
        <v>26425.7</v>
      </c>
      <c r="F50" s="156">
        <f t="shared" si="4"/>
        <v>68752.299999999988</v>
      </c>
      <c r="G50" s="91"/>
      <c r="H50" s="92"/>
      <c r="I50" s="93"/>
      <c r="J50" s="93"/>
    </row>
    <row r="51" spans="2:10" x14ac:dyDescent="0.25">
      <c r="B51" s="285" t="s">
        <v>668</v>
      </c>
      <c r="C51" s="158" t="s">
        <v>323</v>
      </c>
      <c r="D51" s="156">
        <v>271</v>
      </c>
      <c r="E51" s="156">
        <f t="shared" si="3"/>
        <v>26696.7</v>
      </c>
      <c r="F51" s="156">
        <f t="shared" si="4"/>
        <v>68481.299999999988</v>
      </c>
      <c r="G51" s="91"/>
      <c r="H51" s="92"/>
      <c r="I51" s="93"/>
      <c r="J51" s="93"/>
    </row>
    <row r="52" spans="2:10" x14ac:dyDescent="0.25">
      <c r="B52" s="285" t="s">
        <v>669</v>
      </c>
      <c r="C52" s="158" t="s">
        <v>323</v>
      </c>
      <c r="D52" s="156">
        <v>141</v>
      </c>
      <c r="E52" s="156">
        <f t="shared" si="3"/>
        <v>26837.7</v>
      </c>
      <c r="F52" s="156">
        <f t="shared" si="4"/>
        <v>68340.299999999988</v>
      </c>
      <c r="G52" s="91"/>
      <c r="H52" s="92"/>
      <c r="I52" s="93"/>
      <c r="J52" s="93"/>
    </row>
    <row r="53" spans="2:10" x14ac:dyDescent="0.25">
      <c r="B53" s="285" t="s">
        <v>670</v>
      </c>
      <c r="C53" s="158" t="s">
        <v>671</v>
      </c>
      <c r="D53" s="156">
        <v>341.99</v>
      </c>
      <c r="E53" s="156">
        <f t="shared" si="3"/>
        <v>27179.690000000002</v>
      </c>
      <c r="F53" s="156">
        <f t="shared" si="4"/>
        <v>67998.309999999983</v>
      </c>
      <c r="G53" s="91"/>
      <c r="H53" s="92"/>
      <c r="I53" s="93"/>
      <c r="J53" s="93"/>
    </row>
    <row r="54" spans="2:10" x14ac:dyDescent="0.25">
      <c r="B54" s="285" t="s">
        <v>672</v>
      </c>
      <c r="C54" s="158" t="s">
        <v>673</v>
      </c>
      <c r="D54" s="156">
        <v>597</v>
      </c>
      <c r="E54" s="156">
        <f t="shared" si="3"/>
        <v>27776.690000000002</v>
      </c>
      <c r="F54" s="156">
        <f t="shared" si="4"/>
        <v>67401.309999999983</v>
      </c>
      <c r="G54" s="91"/>
      <c r="H54" s="92"/>
      <c r="I54" s="93"/>
      <c r="J54" s="93"/>
    </row>
    <row r="55" spans="2:10" x14ac:dyDescent="0.25">
      <c r="B55" s="285" t="s">
        <v>674</v>
      </c>
      <c r="C55" s="158" t="s">
        <v>673</v>
      </c>
      <c r="D55" s="156">
        <v>248</v>
      </c>
      <c r="E55" s="156">
        <f t="shared" si="3"/>
        <v>28024.690000000002</v>
      </c>
      <c r="F55" s="156">
        <f t="shared" si="4"/>
        <v>67153.309999999983</v>
      </c>
      <c r="G55" s="91"/>
      <c r="H55" s="92"/>
      <c r="I55" s="93"/>
      <c r="J55" s="93"/>
    </row>
    <row r="56" spans="2:10" x14ac:dyDescent="0.25">
      <c r="B56" s="285" t="s">
        <v>675</v>
      </c>
      <c r="C56" s="158" t="s">
        <v>676</v>
      </c>
      <c r="D56" s="156">
        <v>160.6</v>
      </c>
      <c r="E56" s="156">
        <f t="shared" si="3"/>
        <v>28185.29</v>
      </c>
      <c r="F56" s="156">
        <f t="shared" si="4"/>
        <v>66992.709999999977</v>
      </c>
      <c r="G56" s="91"/>
      <c r="H56" s="92"/>
      <c r="I56" s="93"/>
      <c r="J56" s="93"/>
    </row>
    <row r="57" spans="2:10" x14ac:dyDescent="0.25">
      <c r="B57" s="285" t="s">
        <v>677</v>
      </c>
      <c r="C57" s="158" t="s">
        <v>622</v>
      </c>
      <c r="D57" s="156">
        <v>1699.96</v>
      </c>
      <c r="E57" s="156">
        <f t="shared" si="3"/>
        <v>29885.25</v>
      </c>
      <c r="F57" s="156">
        <f t="shared" si="4"/>
        <v>65292.749999999978</v>
      </c>
      <c r="G57" s="91"/>
      <c r="H57" s="92"/>
      <c r="I57" s="93"/>
      <c r="J57" s="93"/>
    </row>
    <row r="58" spans="2:10" x14ac:dyDescent="0.25">
      <c r="B58" s="285" t="s">
        <v>678</v>
      </c>
      <c r="C58" s="158" t="s">
        <v>622</v>
      </c>
      <c r="D58" s="156">
        <v>1949.98</v>
      </c>
      <c r="E58" s="156">
        <f t="shared" si="3"/>
        <v>31835.23</v>
      </c>
      <c r="F58" s="156">
        <f t="shared" si="4"/>
        <v>63342.769999999975</v>
      </c>
      <c r="G58" s="91"/>
      <c r="H58" s="92"/>
      <c r="I58" s="93"/>
      <c r="J58" s="93"/>
    </row>
    <row r="59" spans="2:10" x14ac:dyDescent="0.25">
      <c r="B59" s="285" t="s">
        <v>679</v>
      </c>
      <c r="C59" s="158" t="s">
        <v>680</v>
      </c>
      <c r="D59" s="156">
        <v>290</v>
      </c>
      <c r="E59" s="156">
        <f t="shared" si="3"/>
        <v>32125.23</v>
      </c>
      <c r="F59" s="156">
        <f t="shared" si="4"/>
        <v>63052.769999999975</v>
      </c>
      <c r="G59" s="91"/>
      <c r="H59" s="92"/>
      <c r="I59" s="93"/>
      <c r="J59" s="93"/>
    </row>
    <row r="60" spans="2:10" x14ac:dyDescent="0.25">
      <c r="B60" s="285" t="s">
        <v>681</v>
      </c>
      <c r="C60" s="158" t="s">
        <v>362</v>
      </c>
      <c r="D60" s="156">
        <v>955.65</v>
      </c>
      <c r="E60" s="156">
        <f t="shared" si="3"/>
        <v>33080.879999999997</v>
      </c>
      <c r="F60" s="156">
        <f t="shared" si="4"/>
        <v>62097.119999999974</v>
      </c>
      <c r="G60" s="91"/>
      <c r="H60" s="92"/>
      <c r="I60" s="93"/>
      <c r="J60" s="93"/>
    </row>
    <row r="61" spans="2:10" x14ac:dyDescent="0.25">
      <c r="B61" s="285" t="s">
        <v>682</v>
      </c>
      <c r="C61" s="158" t="s">
        <v>362</v>
      </c>
      <c r="D61" s="156">
        <v>1140.94</v>
      </c>
      <c r="E61" s="156">
        <f t="shared" si="3"/>
        <v>34221.82</v>
      </c>
      <c r="F61" s="156">
        <f t="shared" si="4"/>
        <v>60956.179999999971</v>
      </c>
      <c r="G61" s="91"/>
      <c r="H61" s="92"/>
      <c r="I61" s="93"/>
      <c r="J61" s="93"/>
    </row>
    <row r="62" spans="2:10" x14ac:dyDescent="0.25">
      <c r="B62" s="285" t="s">
        <v>683</v>
      </c>
      <c r="C62" s="158" t="s">
        <v>362</v>
      </c>
      <c r="D62" s="156">
        <v>406</v>
      </c>
      <c r="E62" s="156">
        <f t="shared" si="3"/>
        <v>34627.82</v>
      </c>
      <c r="F62" s="156">
        <f t="shared" si="4"/>
        <v>60550.179999999971</v>
      </c>
      <c r="G62" s="91"/>
      <c r="H62" s="92"/>
      <c r="I62" s="93"/>
      <c r="J62" s="93"/>
    </row>
    <row r="63" spans="2:10" x14ac:dyDescent="0.25">
      <c r="B63" s="285" t="s">
        <v>684</v>
      </c>
      <c r="C63" s="158" t="s">
        <v>362</v>
      </c>
      <c r="D63" s="156">
        <v>406</v>
      </c>
      <c r="E63" s="156">
        <f t="shared" si="3"/>
        <v>35033.82</v>
      </c>
      <c r="F63" s="156">
        <f t="shared" si="4"/>
        <v>60144.179999999971</v>
      </c>
      <c r="G63" s="91"/>
      <c r="H63" s="92"/>
      <c r="I63" s="93"/>
      <c r="J63" s="93"/>
    </row>
    <row r="64" spans="2:10" x14ac:dyDescent="0.25">
      <c r="B64" s="285" t="s">
        <v>685</v>
      </c>
      <c r="C64" s="158" t="s">
        <v>362</v>
      </c>
      <c r="D64" s="156">
        <v>406</v>
      </c>
      <c r="E64" s="156">
        <f t="shared" si="3"/>
        <v>35439.82</v>
      </c>
      <c r="F64" s="156">
        <f t="shared" si="4"/>
        <v>59738.179999999971</v>
      </c>
      <c r="G64" s="91"/>
      <c r="H64" s="92"/>
      <c r="I64" s="93"/>
      <c r="J64" s="93"/>
    </row>
    <row r="65" spans="2:10" x14ac:dyDescent="0.25">
      <c r="B65" s="285" t="s">
        <v>686</v>
      </c>
      <c r="C65" s="158" t="s">
        <v>680</v>
      </c>
      <c r="D65" s="156">
        <v>290</v>
      </c>
      <c r="E65" s="156">
        <f t="shared" si="3"/>
        <v>35729.82</v>
      </c>
      <c r="F65" s="156">
        <f t="shared" si="4"/>
        <v>59448.179999999971</v>
      </c>
      <c r="G65" s="91"/>
      <c r="H65" s="92"/>
      <c r="I65" s="93"/>
      <c r="J65" s="93"/>
    </row>
    <row r="66" spans="2:10" x14ac:dyDescent="0.25">
      <c r="B66" s="285" t="s">
        <v>687</v>
      </c>
      <c r="C66" s="158" t="s">
        <v>362</v>
      </c>
      <c r="D66" s="156">
        <v>216</v>
      </c>
      <c r="E66" s="156">
        <f t="shared" si="3"/>
        <v>35945.82</v>
      </c>
      <c r="F66" s="156">
        <f t="shared" si="4"/>
        <v>59232.179999999971</v>
      </c>
      <c r="G66" s="91"/>
      <c r="H66" s="92"/>
      <c r="I66" s="93"/>
      <c r="J66" s="93"/>
    </row>
    <row r="67" spans="2:10" x14ac:dyDescent="0.25">
      <c r="B67" s="285" t="s">
        <v>688</v>
      </c>
      <c r="C67" s="158" t="s">
        <v>323</v>
      </c>
      <c r="D67" s="156">
        <v>686</v>
      </c>
      <c r="E67" s="156">
        <f t="shared" si="3"/>
        <v>36631.82</v>
      </c>
      <c r="F67" s="156">
        <f t="shared" si="4"/>
        <v>58546.179999999971</v>
      </c>
      <c r="G67" s="91"/>
      <c r="H67" s="92"/>
      <c r="I67" s="93"/>
      <c r="J67" s="93"/>
    </row>
    <row r="68" spans="2:10" x14ac:dyDescent="0.25">
      <c r="B68" s="288" t="s">
        <v>689</v>
      </c>
      <c r="C68" s="289" t="s">
        <v>323</v>
      </c>
      <c r="D68" s="290">
        <v>75</v>
      </c>
      <c r="E68" s="290">
        <f t="shared" si="3"/>
        <v>36706.82</v>
      </c>
      <c r="F68" s="290">
        <f t="shared" si="4"/>
        <v>58471.179999999971</v>
      </c>
      <c r="G68" s="91"/>
      <c r="H68" s="92"/>
      <c r="I68" s="93"/>
      <c r="J68" s="93"/>
    </row>
    <row r="69" spans="2:10" x14ac:dyDescent="0.25">
      <c r="B69" s="291" t="s">
        <v>690</v>
      </c>
      <c r="C69" s="292" t="s">
        <v>323</v>
      </c>
      <c r="D69" s="156">
        <v>186.01</v>
      </c>
      <c r="E69" s="156">
        <f t="shared" si="3"/>
        <v>36892.83</v>
      </c>
      <c r="F69" s="156">
        <f t="shared" si="4"/>
        <v>58285.169999999969</v>
      </c>
      <c r="G69" s="91"/>
      <c r="H69" s="92"/>
      <c r="I69" s="93"/>
      <c r="J69" s="93"/>
    </row>
    <row r="70" spans="2:10" x14ac:dyDescent="0.25">
      <c r="B70" s="285" t="s">
        <v>691</v>
      </c>
      <c r="C70" s="158" t="s">
        <v>323</v>
      </c>
      <c r="D70" s="156">
        <v>50</v>
      </c>
      <c r="E70" s="156">
        <f t="shared" si="3"/>
        <v>36942.83</v>
      </c>
      <c r="F70" s="156">
        <f t="shared" si="4"/>
        <v>58235.169999999969</v>
      </c>
      <c r="G70" s="91"/>
      <c r="H70" s="92"/>
      <c r="I70" s="93"/>
      <c r="J70" s="93"/>
    </row>
    <row r="71" spans="2:10" ht="15.75" thickBot="1" x14ac:dyDescent="0.3">
      <c r="B71" s="293" t="s">
        <v>692</v>
      </c>
      <c r="C71" s="160" t="s">
        <v>362</v>
      </c>
      <c r="D71" s="162">
        <v>290</v>
      </c>
      <c r="E71" s="162">
        <f t="shared" si="3"/>
        <v>37232.83</v>
      </c>
      <c r="F71" s="162">
        <f t="shared" ref="F71:F134" si="5">F70-D71</f>
        <v>57945.169999999969</v>
      </c>
      <c r="G71" s="91" t="s">
        <v>695</v>
      </c>
      <c r="H71" s="92"/>
      <c r="I71" s="93"/>
      <c r="J71" s="93"/>
    </row>
    <row r="72" spans="2:10" x14ac:dyDescent="0.25">
      <c r="B72" s="96" t="s">
        <v>735</v>
      </c>
      <c r="C72" s="97" t="s">
        <v>736</v>
      </c>
      <c r="D72" s="94">
        <v>440</v>
      </c>
      <c r="E72" s="94">
        <f t="shared" ref="E72:E75" si="6">E71+D72</f>
        <v>37672.83</v>
      </c>
      <c r="F72" s="94">
        <f t="shared" si="5"/>
        <v>57505.169999999969</v>
      </c>
      <c r="G72" s="91"/>
      <c r="H72" s="92"/>
      <c r="I72" s="93"/>
      <c r="J72" s="93"/>
    </row>
    <row r="73" spans="2:10" x14ac:dyDescent="0.25">
      <c r="B73" s="98" t="s">
        <v>737</v>
      </c>
      <c r="C73" s="99" t="s">
        <v>57</v>
      </c>
      <c r="D73" s="95">
        <v>290</v>
      </c>
      <c r="E73" s="95">
        <f t="shared" si="6"/>
        <v>37962.83</v>
      </c>
      <c r="F73" s="95">
        <f t="shared" si="5"/>
        <v>57215.169999999969</v>
      </c>
      <c r="G73" s="91"/>
      <c r="H73" s="92"/>
      <c r="I73" s="93"/>
      <c r="J73" s="93"/>
    </row>
    <row r="74" spans="2:10" x14ac:dyDescent="0.25">
      <c r="B74" s="98" t="s">
        <v>738</v>
      </c>
      <c r="C74" s="99" t="s">
        <v>736</v>
      </c>
      <c r="D74" s="95">
        <v>440</v>
      </c>
      <c r="E74" s="95">
        <f t="shared" si="6"/>
        <v>38402.83</v>
      </c>
      <c r="F74" s="95">
        <f t="shared" si="5"/>
        <v>56775.169999999969</v>
      </c>
      <c r="G74" s="91"/>
      <c r="H74" s="92"/>
      <c r="I74" s="93"/>
      <c r="J74" s="93"/>
    </row>
    <row r="75" spans="2:10" x14ac:dyDescent="0.25">
      <c r="B75" s="98" t="s">
        <v>739</v>
      </c>
      <c r="C75" s="99" t="s">
        <v>740</v>
      </c>
      <c r="D75" s="95">
        <v>406</v>
      </c>
      <c r="E75" s="95">
        <f t="shared" si="6"/>
        <v>38808.83</v>
      </c>
      <c r="F75" s="95">
        <f t="shared" si="5"/>
        <v>56369.169999999969</v>
      </c>
      <c r="G75" s="91"/>
      <c r="H75" s="92"/>
      <c r="I75" s="93"/>
      <c r="J75" s="93"/>
    </row>
    <row r="76" spans="2:10" x14ac:dyDescent="0.25">
      <c r="B76" s="98" t="s">
        <v>741</v>
      </c>
      <c r="C76" s="99" t="s">
        <v>40</v>
      </c>
      <c r="D76" s="95">
        <v>406</v>
      </c>
      <c r="E76" s="95">
        <f>E75+D76</f>
        <v>39214.83</v>
      </c>
      <c r="F76" s="95">
        <f t="shared" si="5"/>
        <v>55963.169999999969</v>
      </c>
      <c r="G76" s="91"/>
      <c r="H76" s="92"/>
      <c r="I76" s="93"/>
      <c r="J76" s="93"/>
    </row>
    <row r="77" spans="2:10" x14ac:dyDescent="0.25">
      <c r="B77" s="98" t="s">
        <v>742</v>
      </c>
      <c r="C77" s="99" t="s">
        <v>40</v>
      </c>
      <c r="D77" s="95">
        <v>406</v>
      </c>
      <c r="E77" s="95">
        <f t="shared" ref="E77:E90" si="7">E76+D77</f>
        <v>39620.83</v>
      </c>
      <c r="F77" s="95">
        <f t="shared" si="5"/>
        <v>55557.169999999969</v>
      </c>
      <c r="G77" s="91"/>
      <c r="H77" s="92"/>
      <c r="I77" s="93"/>
      <c r="J77" s="93"/>
    </row>
    <row r="78" spans="2:10" x14ac:dyDescent="0.25">
      <c r="B78" s="98" t="s">
        <v>743</v>
      </c>
      <c r="C78" s="99" t="s">
        <v>40</v>
      </c>
      <c r="D78" s="95">
        <v>406</v>
      </c>
      <c r="E78" s="95">
        <f t="shared" si="7"/>
        <v>40026.83</v>
      </c>
      <c r="F78" s="95">
        <f t="shared" si="5"/>
        <v>55151.169999999969</v>
      </c>
      <c r="G78" s="91"/>
      <c r="H78" s="92"/>
      <c r="I78" s="93"/>
      <c r="J78" s="93"/>
    </row>
    <row r="79" spans="2:10" x14ac:dyDescent="0.25">
      <c r="B79" s="98" t="s">
        <v>744</v>
      </c>
      <c r="C79" s="99" t="s">
        <v>740</v>
      </c>
      <c r="D79" s="95">
        <v>406</v>
      </c>
      <c r="E79" s="95">
        <f t="shared" si="7"/>
        <v>40432.83</v>
      </c>
      <c r="F79" s="95">
        <f t="shared" si="5"/>
        <v>54745.169999999969</v>
      </c>
      <c r="G79" s="91"/>
      <c r="H79" s="92"/>
      <c r="I79" s="93"/>
      <c r="J79" s="93"/>
    </row>
    <row r="80" spans="2:10" x14ac:dyDescent="0.25">
      <c r="B80" s="98" t="s">
        <v>745</v>
      </c>
      <c r="C80" s="99" t="s">
        <v>530</v>
      </c>
      <c r="D80" s="95">
        <v>1276</v>
      </c>
      <c r="E80" s="95">
        <f t="shared" si="7"/>
        <v>41708.83</v>
      </c>
      <c r="F80" s="95">
        <f t="shared" si="5"/>
        <v>53469.169999999969</v>
      </c>
      <c r="G80" s="91"/>
      <c r="H80" s="92"/>
      <c r="I80" s="93"/>
      <c r="J80" s="93"/>
    </row>
    <row r="81" spans="2:10" x14ac:dyDescent="0.25">
      <c r="B81" s="98" t="s">
        <v>746</v>
      </c>
      <c r="C81" s="98" t="s">
        <v>736</v>
      </c>
      <c r="D81" s="95">
        <v>440</v>
      </c>
      <c r="E81" s="95">
        <f t="shared" si="7"/>
        <v>42148.83</v>
      </c>
      <c r="F81" s="95">
        <f t="shared" si="5"/>
        <v>53029.169999999969</v>
      </c>
      <c r="G81" s="91"/>
      <c r="H81" s="92"/>
      <c r="I81" s="93"/>
      <c r="J81" s="93"/>
    </row>
    <row r="82" spans="2:10" x14ac:dyDescent="0.25">
      <c r="B82" s="98" t="s">
        <v>747</v>
      </c>
      <c r="C82" s="98" t="s">
        <v>40</v>
      </c>
      <c r="D82" s="95">
        <v>406</v>
      </c>
      <c r="E82" s="95">
        <f t="shared" si="7"/>
        <v>42554.83</v>
      </c>
      <c r="F82" s="95">
        <f t="shared" si="5"/>
        <v>52623.169999999969</v>
      </c>
      <c r="G82" s="91"/>
      <c r="H82" s="92"/>
      <c r="I82" s="93"/>
      <c r="J82" s="93"/>
    </row>
    <row r="83" spans="2:10" x14ac:dyDescent="0.25">
      <c r="B83" s="98" t="s">
        <v>748</v>
      </c>
      <c r="C83" s="98" t="s">
        <v>40</v>
      </c>
      <c r="D83" s="95">
        <v>406</v>
      </c>
      <c r="E83" s="95">
        <f t="shared" si="7"/>
        <v>42960.83</v>
      </c>
      <c r="F83" s="95">
        <f t="shared" si="5"/>
        <v>52217.169999999969</v>
      </c>
      <c r="G83" s="91"/>
      <c r="H83" s="92"/>
      <c r="I83" s="93"/>
      <c r="J83" s="93"/>
    </row>
    <row r="84" spans="2:10" x14ac:dyDescent="0.25">
      <c r="B84" s="98" t="s">
        <v>749</v>
      </c>
      <c r="C84" s="99" t="s">
        <v>40</v>
      </c>
      <c r="D84" s="95">
        <v>406</v>
      </c>
      <c r="E84" s="95">
        <f t="shared" si="7"/>
        <v>43366.83</v>
      </c>
      <c r="F84" s="95">
        <f t="shared" si="5"/>
        <v>51811.169999999969</v>
      </c>
      <c r="G84" s="91"/>
      <c r="H84" s="92"/>
      <c r="I84" s="93"/>
      <c r="J84" s="93"/>
    </row>
    <row r="85" spans="2:10" x14ac:dyDescent="0.25">
      <c r="B85" s="98" t="s">
        <v>750</v>
      </c>
      <c r="C85" s="99" t="s">
        <v>40</v>
      </c>
      <c r="D85" s="95">
        <v>406</v>
      </c>
      <c r="E85" s="95">
        <f t="shared" si="7"/>
        <v>43772.83</v>
      </c>
      <c r="F85" s="95">
        <f t="shared" si="5"/>
        <v>51405.169999999969</v>
      </c>
      <c r="G85" s="91"/>
      <c r="H85" s="92"/>
      <c r="I85" s="93"/>
      <c r="J85" s="93"/>
    </row>
    <row r="86" spans="2:10" x14ac:dyDescent="0.25">
      <c r="B86" s="98" t="s">
        <v>751</v>
      </c>
      <c r="C86" s="99" t="s">
        <v>752</v>
      </c>
      <c r="D86" s="95">
        <v>406</v>
      </c>
      <c r="E86" s="95">
        <f t="shared" si="7"/>
        <v>44178.83</v>
      </c>
      <c r="F86" s="95">
        <f t="shared" si="5"/>
        <v>50999.169999999969</v>
      </c>
      <c r="G86" s="91"/>
      <c r="H86" s="92"/>
      <c r="I86" s="93"/>
      <c r="J86" s="93"/>
    </row>
    <row r="87" spans="2:10" x14ac:dyDescent="0.25">
      <c r="B87" s="98" t="s">
        <v>753</v>
      </c>
      <c r="C87" s="99" t="s">
        <v>754</v>
      </c>
      <c r="D87" s="95">
        <v>1295</v>
      </c>
      <c r="E87" s="95">
        <f t="shared" si="7"/>
        <v>45473.83</v>
      </c>
      <c r="F87" s="95">
        <f t="shared" si="5"/>
        <v>49704.169999999969</v>
      </c>
      <c r="G87" s="91"/>
      <c r="H87" s="92"/>
      <c r="I87" s="93"/>
      <c r="J87" s="93"/>
    </row>
    <row r="88" spans="2:10" x14ac:dyDescent="0.25">
      <c r="B88" s="98" t="s">
        <v>755</v>
      </c>
      <c r="C88" s="99" t="s">
        <v>756</v>
      </c>
      <c r="D88" s="95">
        <v>232</v>
      </c>
      <c r="E88" s="95">
        <f t="shared" si="7"/>
        <v>45705.83</v>
      </c>
      <c r="F88" s="95">
        <f t="shared" si="5"/>
        <v>49472.169999999969</v>
      </c>
      <c r="G88" s="91"/>
      <c r="H88" s="92"/>
      <c r="I88" s="93"/>
      <c r="J88" s="93"/>
    </row>
    <row r="89" spans="2:10" x14ac:dyDescent="0.25">
      <c r="B89" s="98" t="s">
        <v>757</v>
      </c>
      <c r="C89" s="99" t="s">
        <v>758</v>
      </c>
      <c r="D89" s="95">
        <v>151.99</v>
      </c>
      <c r="E89" s="95">
        <f t="shared" si="7"/>
        <v>45857.82</v>
      </c>
      <c r="F89" s="95">
        <f t="shared" si="5"/>
        <v>49320.179999999971</v>
      </c>
      <c r="G89" s="91"/>
      <c r="H89" s="92"/>
      <c r="I89" s="93"/>
      <c r="J89" s="93"/>
    </row>
    <row r="90" spans="2:10" x14ac:dyDescent="0.25">
      <c r="B90" s="98" t="s">
        <v>759</v>
      </c>
      <c r="C90" s="99" t="s">
        <v>265</v>
      </c>
      <c r="D90" s="95">
        <v>78.8</v>
      </c>
      <c r="E90" s="95">
        <f t="shared" si="7"/>
        <v>45936.62</v>
      </c>
      <c r="F90" s="95">
        <f t="shared" si="5"/>
        <v>49241.379999999968</v>
      </c>
      <c r="G90" s="91"/>
      <c r="H90" s="92"/>
      <c r="I90" s="93"/>
      <c r="J90" s="93"/>
    </row>
    <row r="91" spans="2:10" x14ac:dyDescent="0.25">
      <c r="B91" s="98" t="s">
        <v>760</v>
      </c>
      <c r="C91" s="99" t="s">
        <v>111</v>
      </c>
      <c r="D91" s="95">
        <v>1044</v>
      </c>
      <c r="E91" s="95">
        <f>E90+D91</f>
        <v>46980.62</v>
      </c>
      <c r="F91" s="95">
        <f t="shared" si="5"/>
        <v>48197.379999999968</v>
      </c>
      <c r="G91" s="91"/>
      <c r="H91" s="92"/>
      <c r="I91" s="93"/>
      <c r="J91" s="93"/>
    </row>
    <row r="92" spans="2:10" x14ac:dyDescent="0.25">
      <c r="B92" s="98" t="s">
        <v>761</v>
      </c>
      <c r="C92" s="99" t="s">
        <v>762</v>
      </c>
      <c r="D92" s="95">
        <v>528.99</v>
      </c>
      <c r="E92" s="95">
        <f t="shared" ref="E92:E114" si="8">E91+D92</f>
        <v>47509.61</v>
      </c>
      <c r="F92" s="95">
        <f t="shared" si="5"/>
        <v>47668.38999999997</v>
      </c>
      <c r="G92" s="91"/>
      <c r="H92" s="92"/>
      <c r="I92" s="93"/>
      <c r="J92" s="93"/>
    </row>
    <row r="93" spans="2:10" x14ac:dyDescent="0.25">
      <c r="B93" s="98" t="s">
        <v>763</v>
      </c>
      <c r="C93" s="99" t="s">
        <v>111</v>
      </c>
      <c r="D93" s="95">
        <v>667</v>
      </c>
      <c r="E93" s="95">
        <f t="shared" si="8"/>
        <v>48176.61</v>
      </c>
      <c r="F93" s="95">
        <f t="shared" si="5"/>
        <v>47001.38999999997</v>
      </c>
      <c r="G93" s="91"/>
      <c r="H93" s="92"/>
      <c r="I93" s="93"/>
      <c r="J93" s="93"/>
    </row>
    <row r="94" spans="2:10" x14ac:dyDescent="0.25">
      <c r="B94" s="98" t="s">
        <v>764</v>
      </c>
      <c r="C94" s="99" t="s">
        <v>111</v>
      </c>
      <c r="D94" s="95">
        <v>493</v>
      </c>
      <c r="E94" s="95">
        <f t="shared" si="8"/>
        <v>48669.61</v>
      </c>
      <c r="F94" s="95">
        <f t="shared" si="5"/>
        <v>46508.38999999997</v>
      </c>
      <c r="G94" s="91"/>
      <c r="H94" s="92"/>
      <c r="I94" s="93"/>
      <c r="J94" s="93"/>
    </row>
    <row r="95" spans="2:10" x14ac:dyDescent="0.25">
      <c r="B95" s="98" t="s">
        <v>765</v>
      </c>
      <c r="C95" s="99" t="s">
        <v>766</v>
      </c>
      <c r="D95" s="95">
        <v>33.01</v>
      </c>
      <c r="E95" s="95">
        <f t="shared" si="8"/>
        <v>48702.62</v>
      </c>
      <c r="F95" s="95">
        <f t="shared" si="5"/>
        <v>46475.379999999968</v>
      </c>
      <c r="G95" s="91"/>
      <c r="H95" s="92"/>
      <c r="I95" s="93"/>
      <c r="J95" s="93"/>
    </row>
    <row r="96" spans="2:10" x14ac:dyDescent="0.25">
      <c r="B96" s="98" t="s">
        <v>767</v>
      </c>
      <c r="C96" s="99" t="s">
        <v>768</v>
      </c>
      <c r="D96" s="95">
        <v>50.37</v>
      </c>
      <c r="E96" s="95">
        <f t="shared" si="8"/>
        <v>48752.990000000005</v>
      </c>
      <c r="F96" s="95">
        <f t="shared" si="5"/>
        <v>46425.009999999966</v>
      </c>
      <c r="G96" s="91"/>
      <c r="H96" s="92"/>
      <c r="I96" s="93"/>
      <c r="J96" s="93"/>
    </row>
    <row r="97" spans="2:10" x14ac:dyDescent="0.25">
      <c r="B97" s="142" t="s">
        <v>769</v>
      </c>
      <c r="C97" s="132" t="s">
        <v>426</v>
      </c>
      <c r="D97" s="95">
        <v>253</v>
      </c>
      <c r="E97" s="95">
        <f t="shared" si="8"/>
        <v>49005.990000000005</v>
      </c>
      <c r="F97" s="95">
        <f t="shared" si="5"/>
        <v>46172.009999999966</v>
      </c>
      <c r="G97" s="91"/>
      <c r="H97" s="92"/>
      <c r="I97" s="93"/>
      <c r="J97" s="93"/>
    </row>
    <row r="98" spans="2:10" x14ac:dyDescent="0.25">
      <c r="B98" s="142" t="s">
        <v>770</v>
      </c>
      <c r="C98" s="132" t="s">
        <v>771</v>
      </c>
      <c r="D98" s="95">
        <v>1489.06</v>
      </c>
      <c r="E98" s="95">
        <f t="shared" si="8"/>
        <v>50495.05</v>
      </c>
      <c r="F98" s="95">
        <f t="shared" si="5"/>
        <v>44682.949999999968</v>
      </c>
      <c r="G98" s="91"/>
      <c r="H98" s="92"/>
      <c r="I98" s="93"/>
      <c r="J98" s="93"/>
    </row>
    <row r="99" spans="2:10" x14ac:dyDescent="0.25">
      <c r="B99" s="142" t="s">
        <v>772</v>
      </c>
      <c r="C99" s="132" t="s">
        <v>773</v>
      </c>
      <c r="D99" s="95">
        <v>990</v>
      </c>
      <c r="E99" s="95">
        <f t="shared" si="8"/>
        <v>51485.05</v>
      </c>
      <c r="F99" s="95">
        <f t="shared" si="5"/>
        <v>43692.949999999968</v>
      </c>
      <c r="G99" s="91"/>
      <c r="H99" s="92"/>
      <c r="I99" s="93"/>
      <c r="J99" s="93"/>
    </row>
    <row r="100" spans="2:10" x14ac:dyDescent="0.25">
      <c r="B100" s="142" t="s">
        <v>774</v>
      </c>
      <c r="C100" s="132" t="s">
        <v>775</v>
      </c>
      <c r="D100" s="95">
        <v>528.99</v>
      </c>
      <c r="E100" s="95">
        <f t="shared" si="8"/>
        <v>52014.04</v>
      </c>
      <c r="F100" s="95">
        <f t="shared" si="5"/>
        <v>43163.95999999997</v>
      </c>
      <c r="G100" s="91"/>
      <c r="H100" s="92"/>
      <c r="I100" s="93"/>
      <c r="J100" s="93"/>
    </row>
    <row r="101" spans="2:10" x14ac:dyDescent="0.25">
      <c r="B101" s="142" t="s">
        <v>776</v>
      </c>
      <c r="C101" s="132" t="s">
        <v>777</v>
      </c>
      <c r="D101" s="95">
        <v>260</v>
      </c>
      <c r="E101" s="95">
        <f t="shared" si="8"/>
        <v>52274.04</v>
      </c>
      <c r="F101" s="95">
        <f t="shared" si="5"/>
        <v>42903.95999999997</v>
      </c>
      <c r="G101" s="91"/>
      <c r="H101" s="92"/>
      <c r="I101" s="93"/>
      <c r="J101" s="93"/>
    </row>
    <row r="102" spans="2:10" x14ac:dyDescent="0.25">
      <c r="B102" s="142" t="s">
        <v>778</v>
      </c>
      <c r="C102" s="132" t="s">
        <v>95</v>
      </c>
      <c r="D102" s="95">
        <v>100</v>
      </c>
      <c r="E102" s="95">
        <f t="shared" si="8"/>
        <v>52374.04</v>
      </c>
      <c r="F102" s="95">
        <f t="shared" si="5"/>
        <v>42803.95999999997</v>
      </c>
      <c r="G102" s="91"/>
      <c r="H102" s="92"/>
      <c r="I102" s="93"/>
      <c r="J102" s="93"/>
    </row>
    <row r="103" spans="2:10" x14ac:dyDescent="0.25">
      <c r="B103" s="142" t="s">
        <v>779</v>
      </c>
      <c r="C103" s="132" t="s">
        <v>780</v>
      </c>
      <c r="D103" s="95">
        <v>335.99</v>
      </c>
      <c r="E103" s="95">
        <f t="shared" si="8"/>
        <v>52710.03</v>
      </c>
      <c r="F103" s="95">
        <f t="shared" si="5"/>
        <v>42467.969999999972</v>
      </c>
      <c r="G103" s="91"/>
      <c r="H103" s="92"/>
      <c r="I103" s="93"/>
      <c r="J103" s="93"/>
    </row>
    <row r="104" spans="2:10" x14ac:dyDescent="0.25">
      <c r="B104" s="142" t="s">
        <v>781</v>
      </c>
      <c r="C104" s="132" t="s">
        <v>334</v>
      </c>
      <c r="D104" s="95">
        <v>4840.41</v>
      </c>
      <c r="E104" s="95">
        <f t="shared" si="8"/>
        <v>57550.44</v>
      </c>
      <c r="F104" s="95">
        <f t="shared" si="5"/>
        <v>37627.559999999969</v>
      </c>
      <c r="G104" s="91"/>
      <c r="H104" s="92"/>
      <c r="I104" s="93"/>
      <c r="J104" s="93"/>
    </row>
    <row r="105" spans="2:10" x14ac:dyDescent="0.25">
      <c r="B105" s="142" t="s">
        <v>782</v>
      </c>
      <c r="C105" s="132" t="s">
        <v>783</v>
      </c>
      <c r="D105" s="95">
        <v>6422.63</v>
      </c>
      <c r="E105" s="95">
        <f t="shared" si="8"/>
        <v>63973.07</v>
      </c>
      <c r="F105" s="95">
        <f t="shared" si="5"/>
        <v>31204.929999999968</v>
      </c>
      <c r="G105" s="91"/>
      <c r="H105" s="92"/>
      <c r="I105" s="93"/>
      <c r="J105" s="93"/>
    </row>
    <row r="106" spans="2:10" x14ac:dyDescent="0.25">
      <c r="B106" s="142" t="s">
        <v>784</v>
      </c>
      <c r="C106" s="132" t="s">
        <v>783</v>
      </c>
      <c r="D106" s="95">
        <v>90</v>
      </c>
      <c r="E106" s="95">
        <f t="shared" si="8"/>
        <v>64063.07</v>
      </c>
      <c r="F106" s="95">
        <f t="shared" si="5"/>
        <v>31114.929999999968</v>
      </c>
      <c r="G106" s="91"/>
      <c r="H106" s="92"/>
      <c r="I106" s="93"/>
      <c r="J106" s="93"/>
    </row>
    <row r="107" spans="2:10" x14ac:dyDescent="0.25">
      <c r="B107" s="142" t="s">
        <v>785</v>
      </c>
      <c r="C107" s="132" t="s">
        <v>786</v>
      </c>
      <c r="D107" s="95">
        <v>3954.37</v>
      </c>
      <c r="E107" s="95">
        <f t="shared" si="8"/>
        <v>68017.440000000002</v>
      </c>
      <c r="F107" s="95">
        <f t="shared" si="5"/>
        <v>27160.559999999969</v>
      </c>
      <c r="G107" s="91"/>
      <c r="H107" s="92"/>
      <c r="I107" s="93"/>
      <c r="J107" s="93"/>
    </row>
    <row r="108" spans="2:10" x14ac:dyDescent="0.25">
      <c r="B108" s="142" t="s">
        <v>787</v>
      </c>
      <c r="C108" s="132" t="s">
        <v>786</v>
      </c>
      <c r="D108" s="95">
        <v>260</v>
      </c>
      <c r="E108" s="95">
        <f t="shared" si="8"/>
        <v>68277.440000000002</v>
      </c>
      <c r="F108" s="95">
        <f t="shared" si="5"/>
        <v>26900.559999999969</v>
      </c>
      <c r="G108" s="91"/>
      <c r="H108" s="92"/>
      <c r="I108" s="93"/>
      <c r="J108" s="93"/>
    </row>
    <row r="109" spans="2:10" x14ac:dyDescent="0.25">
      <c r="B109" s="142" t="s">
        <v>788</v>
      </c>
      <c r="C109" s="132" t="s">
        <v>789</v>
      </c>
      <c r="D109" s="95">
        <v>3025.15</v>
      </c>
      <c r="E109" s="95">
        <f t="shared" si="8"/>
        <v>71302.59</v>
      </c>
      <c r="F109" s="95">
        <f t="shared" si="5"/>
        <v>23875.409999999967</v>
      </c>
      <c r="G109" s="91"/>
      <c r="H109" s="92"/>
      <c r="I109" s="93"/>
      <c r="J109" s="93"/>
    </row>
    <row r="110" spans="2:10" x14ac:dyDescent="0.25">
      <c r="B110" s="142" t="s">
        <v>790</v>
      </c>
      <c r="C110" s="132" t="s">
        <v>789</v>
      </c>
      <c r="D110" s="95">
        <v>245</v>
      </c>
      <c r="E110" s="95">
        <f t="shared" si="8"/>
        <v>71547.59</v>
      </c>
      <c r="F110" s="95">
        <f t="shared" si="5"/>
        <v>23630.409999999967</v>
      </c>
      <c r="G110" s="91"/>
      <c r="H110" s="92"/>
      <c r="I110" s="93"/>
      <c r="J110" s="93"/>
    </row>
    <row r="111" spans="2:10" x14ac:dyDescent="0.25">
      <c r="B111" s="142" t="s">
        <v>791</v>
      </c>
      <c r="C111" s="132" t="s">
        <v>792</v>
      </c>
      <c r="D111" s="95">
        <v>991.13</v>
      </c>
      <c r="E111" s="95">
        <f t="shared" si="8"/>
        <v>72538.720000000001</v>
      </c>
      <c r="F111" s="95">
        <f t="shared" si="5"/>
        <v>22639.279999999966</v>
      </c>
      <c r="G111" s="91"/>
      <c r="H111" s="92"/>
      <c r="I111" s="93"/>
      <c r="J111" s="93"/>
    </row>
    <row r="112" spans="2:10" x14ac:dyDescent="0.25">
      <c r="B112" s="142" t="s">
        <v>793</v>
      </c>
      <c r="C112" s="132" t="s">
        <v>558</v>
      </c>
      <c r="D112" s="95">
        <v>450</v>
      </c>
      <c r="E112" s="95">
        <f t="shared" si="8"/>
        <v>72988.72</v>
      </c>
      <c r="F112" s="95">
        <f t="shared" si="5"/>
        <v>22189.279999999966</v>
      </c>
      <c r="G112" s="91"/>
      <c r="H112" s="92"/>
      <c r="I112" s="93"/>
      <c r="J112" s="93"/>
    </row>
    <row r="113" spans="2:10" x14ac:dyDescent="0.25">
      <c r="B113" s="142" t="s">
        <v>794</v>
      </c>
      <c r="C113" s="132" t="s">
        <v>768</v>
      </c>
      <c r="D113" s="95">
        <v>50.37</v>
      </c>
      <c r="E113" s="95">
        <f t="shared" si="8"/>
        <v>73039.09</v>
      </c>
      <c r="F113" s="95">
        <f t="shared" si="5"/>
        <v>22138.909999999967</v>
      </c>
      <c r="G113" s="91"/>
      <c r="H113" s="92"/>
      <c r="I113" s="93"/>
      <c r="J113" s="93"/>
    </row>
    <row r="114" spans="2:10" x14ac:dyDescent="0.25">
      <c r="B114" s="142" t="s">
        <v>795</v>
      </c>
      <c r="C114" s="132" t="s">
        <v>15</v>
      </c>
      <c r="D114" s="95">
        <v>50.37</v>
      </c>
      <c r="E114" s="95">
        <f t="shared" si="8"/>
        <v>73089.459999999992</v>
      </c>
      <c r="F114" s="95">
        <f t="shared" si="5"/>
        <v>22088.539999999968</v>
      </c>
      <c r="G114" s="91"/>
      <c r="H114" s="92"/>
      <c r="I114" s="93"/>
      <c r="J114" s="93"/>
    </row>
    <row r="115" spans="2:10" x14ac:dyDescent="0.25">
      <c r="B115" s="142" t="s">
        <v>796</v>
      </c>
      <c r="C115" s="132" t="s">
        <v>15</v>
      </c>
      <c r="D115" s="95">
        <v>1567.21</v>
      </c>
      <c r="E115" s="95">
        <f>E114+D115</f>
        <v>74656.67</v>
      </c>
      <c r="F115" s="95">
        <f t="shared" si="5"/>
        <v>20521.329999999969</v>
      </c>
      <c r="G115" s="91"/>
      <c r="H115" s="92"/>
      <c r="I115" s="93"/>
      <c r="J115" s="93"/>
    </row>
    <row r="116" spans="2:10" x14ac:dyDescent="0.25">
      <c r="B116" s="142" t="s">
        <v>797</v>
      </c>
      <c r="C116" s="132" t="s">
        <v>562</v>
      </c>
      <c r="D116" s="95">
        <v>214</v>
      </c>
      <c r="E116" s="95">
        <f t="shared" ref="E116:E126" si="9">E115+D116</f>
        <v>74870.67</v>
      </c>
      <c r="F116" s="95">
        <f t="shared" si="5"/>
        <v>20307.329999999969</v>
      </c>
      <c r="G116" s="91"/>
      <c r="H116" s="92"/>
      <c r="I116" s="93"/>
      <c r="J116" s="93"/>
    </row>
    <row r="117" spans="2:10" x14ac:dyDescent="0.25">
      <c r="B117" s="142" t="s">
        <v>798</v>
      </c>
      <c r="C117" s="132" t="s">
        <v>799</v>
      </c>
      <c r="D117" s="143">
        <v>200</v>
      </c>
      <c r="E117" s="95">
        <f t="shared" si="9"/>
        <v>75070.67</v>
      </c>
      <c r="F117" s="95">
        <f t="shared" si="5"/>
        <v>20107.329999999969</v>
      </c>
      <c r="G117" s="91"/>
      <c r="H117" s="92"/>
      <c r="I117" s="93"/>
      <c r="J117" s="93"/>
    </row>
    <row r="118" spans="2:10" x14ac:dyDescent="0.25">
      <c r="B118" s="142" t="s">
        <v>800</v>
      </c>
      <c r="C118" s="132" t="s">
        <v>15</v>
      </c>
      <c r="D118" s="94">
        <v>305</v>
      </c>
      <c r="E118" s="95">
        <f t="shared" si="9"/>
        <v>75375.67</v>
      </c>
      <c r="F118" s="95">
        <f t="shared" si="5"/>
        <v>19802.329999999969</v>
      </c>
      <c r="G118" s="91"/>
      <c r="H118" s="92"/>
      <c r="I118" s="93"/>
      <c r="J118" s="93"/>
    </row>
    <row r="119" spans="2:10" x14ac:dyDescent="0.25">
      <c r="B119" s="142" t="s">
        <v>801</v>
      </c>
      <c r="C119" s="132" t="s">
        <v>802</v>
      </c>
      <c r="D119" s="95">
        <v>103.46</v>
      </c>
      <c r="E119" s="95">
        <f t="shared" si="9"/>
        <v>75479.13</v>
      </c>
      <c r="F119" s="95">
        <f t="shared" si="5"/>
        <v>19698.86999999997</v>
      </c>
      <c r="G119" s="91"/>
      <c r="H119" s="92"/>
      <c r="I119" s="93"/>
      <c r="J119" s="93"/>
    </row>
    <row r="120" spans="2:10" x14ac:dyDescent="0.25">
      <c r="B120" s="142" t="s">
        <v>803</v>
      </c>
      <c r="C120" s="132" t="s">
        <v>802</v>
      </c>
      <c r="D120" s="95">
        <v>876.96</v>
      </c>
      <c r="E120" s="95">
        <f t="shared" si="9"/>
        <v>76356.090000000011</v>
      </c>
      <c r="F120" s="95">
        <f t="shared" si="5"/>
        <v>18821.909999999971</v>
      </c>
      <c r="G120" s="91"/>
      <c r="H120" s="92"/>
      <c r="I120" s="93"/>
      <c r="J120" s="93"/>
    </row>
    <row r="121" spans="2:10" x14ac:dyDescent="0.25">
      <c r="B121" s="142" t="s">
        <v>804</v>
      </c>
      <c r="C121" s="132" t="s">
        <v>15</v>
      </c>
      <c r="D121" s="95">
        <v>532</v>
      </c>
      <c r="E121" s="95">
        <f t="shared" si="9"/>
        <v>76888.090000000011</v>
      </c>
      <c r="F121" s="95">
        <f t="shared" si="5"/>
        <v>18289.909999999971</v>
      </c>
      <c r="G121" s="91"/>
      <c r="H121" s="144"/>
      <c r="I121" s="93"/>
      <c r="J121" s="93"/>
    </row>
    <row r="122" spans="2:10" x14ac:dyDescent="0.25">
      <c r="B122" s="142" t="s">
        <v>805</v>
      </c>
      <c r="C122" s="132" t="s">
        <v>806</v>
      </c>
      <c r="D122" s="95">
        <v>149</v>
      </c>
      <c r="E122" s="95">
        <f t="shared" si="9"/>
        <v>77037.090000000011</v>
      </c>
      <c r="F122" s="95">
        <f t="shared" si="5"/>
        <v>18140.909999999971</v>
      </c>
      <c r="G122" s="91"/>
      <c r="H122" s="144"/>
      <c r="I122" s="93"/>
      <c r="J122" s="93"/>
    </row>
    <row r="123" spans="2:10" x14ac:dyDescent="0.25">
      <c r="B123" s="142" t="s">
        <v>807</v>
      </c>
      <c r="C123" s="132" t="s">
        <v>808</v>
      </c>
      <c r="D123" s="95">
        <v>62</v>
      </c>
      <c r="E123" s="95">
        <f t="shared" si="9"/>
        <v>77099.090000000011</v>
      </c>
      <c r="F123" s="95">
        <f t="shared" si="5"/>
        <v>18078.909999999971</v>
      </c>
      <c r="G123" s="91"/>
      <c r="H123" s="144"/>
      <c r="I123" s="93"/>
      <c r="J123" s="93"/>
    </row>
    <row r="124" spans="2:10" x14ac:dyDescent="0.25">
      <c r="B124" s="142" t="s">
        <v>809</v>
      </c>
      <c r="C124" s="132" t="s">
        <v>95</v>
      </c>
      <c r="D124" s="95">
        <v>99.99</v>
      </c>
      <c r="E124" s="95">
        <f t="shared" si="9"/>
        <v>77199.080000000016</v>
      </c>
      <c r="F124" s="95">
        <f t="shared" si="5"/>
        <v>17978.919999999969</v>
      </c>
      <c r="G124" s="91"/>
      <c r="H124" s="144"/>
      <c r="I124" s="93"/>
      <c r="J124" s="93"/>
    </row>
    <row r="125" spans="2:10" x14ac:dyDescent="0.25">
      <c r="B125" s="142" t="s">
        <v>810</v>
      </c>
      <c r="C125" s="132" t="s">
        <v>426</v>
      </c>
      <c r="D125" s="95">
        <v>174.89</v>
      </c>
      <c r="E125" s="95">
        <f t="shared" si="9"/>
        <v>77373.970000000016</v>
      </c>
      <c r="F125" s="95">
        <f t="shared" si="5"/>
        <v>17804.02999999997</v>
      </c>
      <c r="G125" s="91"/>
      <c r="H125" s="144"/>
      <c r="I125" s="93"/>
      <c r="J125" s="93"/>
    </row>
    <row r="126" spans="2:10" x14ac:dyDescent="0.25">
      <c r="B126" s="142" t="s">
        <v>811</v>
      </c>
      <c r="C126" s="132" t="s">
        <v>812</v>
      </c>
      <c r="D126" s="95">
        <v>144.5</v>
      </c>
      <c r="E126" s="95">
        <f t="shared" si="9"/>
        <v>77518.470000000016</v>
      </c>
      <c r="F126" s="95">
        <f t="shared" si="5"/>
        <v>17659.52999999997</v>
      </c>
      <c r="G126" s="91"/>
      <c r="H126" s="144"/>
      <c r="I126" s="93"/>
      <c r="J126" s="93"/>
    </row>
    <row r="127" spans="2:10" x14ac:dyDescent="0.25">
      <c r="B127" s="142" t="s">
        <v>813</v>
      </c>
      <c r="C127" s="132" t="s">
        <v>95</v>
      </c>
      <c r="D127" s="95">
        <v>100</v>
      </c>
      <c r="E127" s="95">
        <f>E126+D127</f>
        <v>77618.470000000016</v>
      </c>
      <c r="F127" s="95">
        <f t="shared" si="5"/>
        <v>17559.52999999997</v>
      </c>
      <c r="G127" s="91"/>
      <c r="H127" s="144"/>
      <c r="I127" s="93"/>
      <c r="J127" s="93"/>
    </row>
    <row r="128" spans="2:10" x14ac:dyDescent="0.25">
      <c r="B128" s="142" t="s">
        <v>814</v>
      </c>
      <c r="C128" s="132" t="s">
        <v>815</v>
      </c>
      <c r="D128" s="95">
        <v>142.19999999999999</v>
      </c>
      <c r="E128" s="95">
        <f t="shared" ref="E128:E147" si="10">E127+D128</f>
        <v>77760.670000000013</v>
      </c>
      <c r="F128" s="95">
        <f t="shared" si="5"/>
        <v>17417.329999999969</v>
      </c>
      <c r="G128" s="91"/>
      <c r="H128" s="144"/>
      <c r="I128" s="93"/>
      <c r="J128" s="93"/>
    </row>
    <row r="129" spans="2:10" x14ac:dyDescent="0.25">
      <c r="B129" s="142" t="s">
        <v>816</v>
      </c>
      <c r="C129" s="132" t="s">
        <v>817</v>
      </c>
      <c r="D129" s="95">
        <v>529.01</v>
      </c>
      <c r="E129" s="95">
        <f t="shared" si="10"/>
        <v>78289.680000000008</v>
      </c>
      <c r="F129" s="95">
        <f t="shared" si="5"/>
        <v>16888.319999999971</v>
      </c>
      <c r="G129" s="91"/>
      <c r="H129" s="144"/>
      <c r="I129" s="93"/>
      <c r="J129" s="93"/>
    </row>
    <row r="130" spans="2:10" x14ac:dyDescent="0.25">
      <c r="B130" s="142" t="s">
        <v>818</v>
      </c>
      <c r="C130" s="132" t="s">
        <v>819</v>
      </c>
      <c r="D130" s="95">
        <v>391.5</v>
      </c>
      <c r="E130" s="95">
        <f t="shared" si="10"/>
        <v>78681.180000000008</v>
      </c>
      <c r="F130" s="95">
        <f t="shared" si="5"/>
        <v>16496.819999999971</v>
      </c>
      <c r="G130" s="91"/>
      <c r="H130" s="144"/>
      <c r="I130" s="93"/>
      <c r="J130" s="93"/>
    </row>
    <row r="131" spans="2:10" x14ac:dyDescent="0.25">
      <c r="B131" s="142" t="s">
        <v>820</v>
      </c>
      <c r="C131" s="132" t="s">
        <v>802</v>
      </c>
      <c r="D131" s="95">
        <v>878.32</v>
      </c>
      <c r="E131" s="95">
        <f t="shared" si="10"/>
        <v>79559.500000000015</v>
      </c>
      <c r="F131" s="95">
        <f t="shared" si="5"/>
        <v>15618.499999999971</v>
      </c>
      <c r="G131" s="91"/>
      <c r="H131" s="144"/>
      <c r="I131" s="93"/>
      <c r="J131" s="93"/>
    </row>
    <row r="132" spans="2:10" x14ac:dyDescent="0.25">
      <c r="B132" s="142" t="s">
        <v>821</v>
      </c>
      <c r="C132" s="132" t="s">
        <v>822</v>
      </c>
      <c r="D132" s="95">
        <v>1000</v>
      </c>
      <c r="E132" s="95">
        <f t="shared" si="10"/>
        <v>80559.500000000015</v>
      </c>
      <c r="F132" s="95">
        <f t="shared" si="5"/>
        <v>14618.499999999971</v>
      </c>
      <c r="G132" s="91"/>
      <c r="H132" s="144"/>
      <c r="I132" s="93"/>
      <c r="J132" s="93"/>
    </row>
    <row r="133" spans="2:10" x14ac:dyDescent="0.25">
      <c r="B133" s="142" t="s">
        <v>823</v>
      </c>
      <c r="C133" s="132" t="s">
        <v>384</v>
      </c>
      <c r="D133" s="95">
        <v>200</v>
      </c>
      <c r="E133" s="95">
        <f t="shared" si="10"/>
        <v>80759.500000000015</v>
      </c>
      <c r="F133" s="95">
        <f t="shared" si="5"/>
        <v>14418.499999999971</v>
      </c>
      <c r="G133" s="91"/>
      <c r="H133" s="144"/>
      <c r="I133" s="93"/>
      <c r="J133" s="93"/>
    </row>
    <row r="134" spans="2:10" x14ac:dyDescent="0.25">
      <c r="B134" s="142" t="s">
        <v>824</v>
      </c>
      <c r="C134" s="132" t="s">
        <v>825</v>
      </c>
      <c r="D134" s="95">
        <v>81.2</v>
      </c>
      <c r="E134" s="95">
        <f t="shared" si="10"/>
        <v>80840.700000000012</v>
      </c>
      <c r="F134" s="95">
        <f t="shared" si="5"/>
        <v>14337.29999999997</v>
      </c>
      <c r="G134" s="91"/>
      <c r="H134" s="144"/>
      <c r="I134" s="93"/>
      <c r="J134" s="93"/>
    </row>
    <row r="135" spans="2:10" x14ac:dyDescent="0.25">
      <c r="B135" s="142" t="s">
        <v>826</v>
      </c>
      <c r="C135" s="132" t="s">
        <v>827</v>
      </c>
      <c r="D135" s="95">
        <v>1290</v>
      </c>
      <c r="E135" s="95">
        <f t="shared" si="10"/>
        <v>82130.700000000012</v>
      </c>
      <c r="F135" s="95">
        <f t="shared" ref="F135:F198" si="11">F134-D135</f>
        <v>13047.29999999997</v>
      </c>
      <c r="G135" s="91"/>
      <c r="H135" s="144"/>
      <c r="I135" s="93"/>
      <c r="J135" s="93"/>
    </row>
    <row r="136" spans="2:10" x14ac:dyDescent="0.25">
      <c r="B136" s="142" t="s">
        <v>828</v>
      </c>
      <c r="C136" s="132" t="s">
        <v>829</v>
      </c>
      <c r="D136" s="95">
        <v>158</v>
      </c>
      <c r="E136" s="95">
        <f t="shared" si="10"/>
        <v>82288.700000000012</v>
      </c>
      <c r="F136" s="95">
        <f t="shared" si="11"/>
        <v>12889.29999999997</v>
      </c>
      <c r="G136" s="91"/>
      <c r="H136" s="144"/>
      <c r="I136" s="93"/>
      <c r="J136" s="93"/>
    </row>
    <row r="137" spans="2:10" x14ac:dyDescent="0.25">
      <c r="B137" s="142" t="s">
        <v>830</v>
      </c>
      <c r="C137" s="132" t="s">
        <v>111</v>
      </c>
      <c r="D137" s="95">
        <v>396.94</v>
      </c>
      <c r="E137" s="95">
        <f t="shared" si="10"/>
        <v>82685.640000000014</v>
      </c>
      <c r="F137" s="95">
        <f t="shared" si="11"/>
        <v>12492.35999999997</v>
      </c>
      <c r="G137" s="91"/>
      <c r="H137" s="144"/>
      <c r="I137" s="93"/>
      <c r="J137" s="93"/>
    </row>
    <row r="138" spans="2:10" x14ac:dyDescent="0.25">
      <c r="B138" s="142" t="s">
        <v>831</v>
      </c>
      <c r="C138" s="132" t="s">
        <v>832</v>
      </c>
      <c r="D138" s="95">
        <v>872</v>
      </c>
      <c r="E138" s="95">
        <f t="shared" si="10"/>
        <v>83557.640000000014</v>
      </c>
      <c r="F138" s="95">
        <f t="shared" si="11"/>
        <v>11620.35999999997</v>
      </c>
      <c r="G138" s="91"/>
      <c r="H138" s="144"/>
      <c r="I138" s="93"/>
      <c r="J138" s="93"/>
    </row>
    <row r="139" spans="2:10" x14ac:dyDescent="0.25">
      <c r="B139" s="142" t="s">
        <v>833</v>
      </c>
      <c r="C139" s="132" t="s">
        <v>802</v>
      </c>
      <c r="D139" s="95">
        <v>542.23</v>
      </c>
      <c r="E139" s="95">
        <f t="shared" si="10"/>
        <v>84099.87000000001</v>
      </c>
      <c r="F139" s="95">
        <f t="shared" si="11"/>
        <v>11078.12999999997</v>
      </c>
      <c r="G139" s="91"/>
      <c r="H139" s="144"/>
      <c r="I139" s="93"/>
      <c r="J139" s="93"/>
    </row>
    <row r="140" spans="2:10" x14ac:dyDescent="0.25">
      <c r="B140" s="142" t="s">
        <v>834</v>
      </c>
      <c r="C140" s="132" t="s">
        <v>15</v>
      </c>
      <c r="D140" s="95">
        <v>136</v>
      </c>
      <c r="E140" s="95">
        <f t="shared" si="10"/>
        <v>84235.87000000001</v>
      </c>
      <c r="F140" s="95">
        <f t="shared" si="11"/>
        <v>10942.12999999997</v>
      </c>
      <c r="G140" s="91"/>
      <c r="H140" s="144"/>
      <c r="I140" s="93"/>
      <c r="J140" s="93"/>
    </row>
    <row r="141" spans="2:10" x14ac:dyDescent="0.25">
      <c r="B141" s="405" t="s">
        <v>835</v>
      </c>
      <c r="C141" s="406" t="s">
        <v>15</v>
      </c>
      <c r="D141" s="407">
        <v>0</v>
      </c>
      <c r="E141" s="407">
        <f t="shared" si="10"/>
        <v>84235.87000000001</v>
      </c>
      <c r="F141" s="407">
        <f t="shared" si="11"/>
        <v>10942.12999999997</v>
      </c>
      <c r="G141" s="91"/>
      <c r="H141" s="144"/>
      <c r="I141" s="93"/>
      <c r="J141" s="93"/>
    </row>
    <row r="142" spans="2:10" x14ac:dyDescent="0.25">
      <c r="B142" s="142" t="s">
        <v>836</v>
      </c>
      <c r="C142" s="132" t="s">
        <v>802</v>
      </c>
      <c r="D142" s="95">
        <v>366.5</v>
      </c>
      <c r="E142" s="95">
        <f t="shared" si="10"/>
        <v>84602.37000000001</v>
      </c>
      <c r="F142" s="95">
        <f t="shared" si="11"/>
        <v>10575.62999999997</v>
      </c>
      <c r="G142" s="91"/>
      <c r="H142" s="144"/>
      <c r="I142" s="93"/>
      <c r="J142" s="93"/>
    </row>
    <row r="143" spans="2:10" hidden="1" x14ac:dyDescent="0.25">
      <c r="B143" s="142"/>
      <c r="C143" s="132"/>
      <c r="D143" s="95"/>
      <c r="E143" s="95">
        <f t="shared" si="10"/>
        <v>84602.37000000001</v>
      </c>
      <c r="F143" s="95">
        <f t="shared" si="11"/>
        <v>10575.62999999997</v>
      </c>
      <c r="G143" s="91"/>
      <c r="H143" s="144"/>
      <c r="I143" s="93"/>
      <c r="J143" s="93"/>
    </row>
    <row r="144" spans="2:10" hidden="1" x14ac:dyDescent="0.25">
      <c r="B144" s="142"/>
      <c r="C144" s="139"/>
      <c r="D144" s="95"/>
      <c r="E144" s="95">
        <f t="shared" si="10"/>
        <v>84602.37000000001</v>
      </c>
      <c r="F144" s="95">
        <f t="shared" si="11"/>
        <v>10575.62999999997</v>
      </c>
      <c r="G144" s="91"/>
      <c r="H144" s="144"/>
      <c r="I144" s="93"/>
      <c r="J144" s="93"/>
    </row>
    <row r="145" spans="2:10" hidden="1" x14ac:dyDescent="0.25">
      <c r="B145" s="142"/>
      <c r="C145" s="139"/>
      <c r="D145" s="95"/>
      <c r="E145" s="95">
        <f t="shared" si="10"/>
        <v>84602.37000000001</v>
      </c>
      <c r="F145" s="95">
        <f t="shared" si="11"/>
        <v>10575.62999999997</v>
      </c>
      <c r="G145" s="91"/>
      <c r="H145" s="144"/>
      <c r="I145" s="93"/>
      <c r="J145" s="93"/>
    </row>
    <row r="146" spans="2:10" hidden="1" x14ac:dyDescent="0.25">
      <c r="B146" s="142"/>
      <c r="C146" s="139"/>
      <c r="D146" s="95"/>
      <c r="E146" s="95">
        <f t="shared" si="10"/>
        <v>84602.37000000001</v>
      </c>
      <c r="F146" s="95">
        <f t="shared" si="11"/>
        <v>10575.62999999997</v>
      </c>
      <c r="G146" s="91"/>
      <c r="H146" s="144"/>
      <c r="I146" s="93"/>
      <c r="J146" s="93"/>
    </row>
    <row r="147" spans="2:10" hidden="1" x14ac:dyDescent="0.25">
      <c r="B147" s="142"/>
      <c r="C147" s="139"/>
      <c r="D147" s="95"/>
      <c r="E147" s="95">
        <f t="shared" si="10"/>
        <v>84602.37000000001</v>
      </c>
      <c r="F147" s="95">
        <f t="shared" si="11"/>
        <v>10575.62999999997</v>
      </c>
      <c r="G147" s="91"/>
      <c r="H147" s="144"/>
      <c r="I147" s="93"/>
      <c r="J147" s="93"/>
    </row>
    <row r="148" spans="2:10" hidden="1" x14ac:dyDescent="0.25">
      <c r="B148" s="142"/>
      <c r="C148" s="139"/>
      <c r="D148" s="95"/>
      <c r="E148" s="95">
        <f>E147+D148</f>
        <v>84602.37000000001</v>
      </c>
      <c r="F148" s="95">
        <f t="shared" si="11"/>
        <v>10575.62999999997</v>
      </c>
      <c r="G148" s="91"/>
      <c r="H148" s="144"/>
      <c r="I148" s="93"/>
      <c r="J148" s="93"/>
    </row>
    <row r="149" spans="2:10" hidden="1" x14ac:dyDescent="0.25">
      <c r="B149" s="142"/>
      <c r="C149" s="139"/>
      <c r="D149" s="95"/>
      <c r="E149" s="95">
        <f t="shared" ref="E149:E166" si="12">E148+D149</f>
        <v>84602.37000000001</v>
      </c>
      <c r="F149" s="95">
        <f t="shared" si="11"/>
        <v>10575.62999999997</v>
      </c>
      <c r="G149" s="91"/>
      <c r="H149" s="144"/>
      <c r="I149" s="93"/>
      <c r="J149" s="93"/>
    </row>
    <row r="150" spans="2:10" hidden="1" x14ac:dyDescent="0.25">
      <c r="B150" s="142"/>
      <c r="C150" s="139"/>
      <c r="D150" s="95"/>
      <c r="E150" s="95">
        <f t="shared" si="12"/>
        <v>84602.37000000001</v>
      </c>
      <c r="F150" s="95">
        <f t="shared" si="11"/>
        <v>10575.62999999997</v>
      </c>
      <c r="G150" s="91"/>
      <c r="H150" s="144"/>
      <c r="I150" s="93"/>
      <c r="J150" s="93"/>
    </row>
    <row r="151" spans="2:10" hidden="1" x14ac:dyDescent="0.25">
      <c r="B151" s="142"/>
      <c r="C151" s="139"/>
      <c r="D151" s="95"/>
      <c r="E151" s="95">
        <f t="shared" si="12"/>
        <v>84602.37000000001</v>
      </c>
      <c r="F151" s="95">
        <f t="shared" si="11"/>
        <v>10575.62999999997</v>
      </c>
      <c r="G151" s="91"/>
      <c r="H151" s="144"/>
      <c r="I151" s="93"/>
      <c r="J151" s="93"/>
    </row>
    <row r="152" spans="2:10" hidden="1" x14ac:dyDescent="0.25">
      <c r="B152" s="142"/>
      <c r="C152" s="139"/>
      <c r="D152" s="95"/>
      <c r="E152" s="95">
        <f t="shared" si="12"/>
        <v>84602.37000000001</v>
      </c>
      <c r="F152" s="95">
        <f t="shared" si="11"/>
        <v>10575.62999999997</v>
      </c>
      <c r="G152" s="91"/>
      <c r="H152" s="144"/>
      <c r="I152" s="93"/>
      <c r="J152" s="93"/>
    </row>
    <row r="153" spans="2:10" hidden="1" x14ac:dyDescent="0.25">
      <c r="B153" s="142"/>
      <c r="C153" s="139"/>
      <c r="D153" s="95"/>
      <c r="E153" s="95">
        <f t="shared" si="12"/>
        <v>84602.37000000001</v>
      </c>
      <c r="F153" s="95">
        <f t="shared" si="11"/>
        <v>10575.62999999997</v>
      </c>
      <c r="G153" s="91"/>
      <c r="H153" s="144"/>
      <c r="I153" s="93"/>
      <c r="J153" s="93"/>
    </row>
    <row r="154" spans="2:10" hidden="1" x14ac:dyDescent="0.25">
      <c r="B154" s="142"/>
      <c r="C154" s="139"/>
      <c r="D154" s="95"/>
      <c r="E154" s="95">
        <f t="shared" si="12"/>
        <v>84602.37000000001</v>
      </c>
      <c r="F154" s="95">
        <f t="shared" si="11"/>
        <v>10575.62999999997</v>
      </c>
      <c r="G154" s="91"/>
      <c r="H154" s="144"/>
      <c r="I154" s="93"/>
      <c r="J154" s="93"/>
    </row>
    <row r="155" spans="2:10" hidden="1" x14ac:dyDescent="0.25">
      <c r="B155" s="142"/>
      <c r="C155" s="139"/>
      <c r="D155" s="95"/>
      <c r="E155" s="95">
        <f t="shared" si="12"/>
        <v>84602.37000000001</v>
      </c>
      <c r="F155" s="95">
        <f t="shared" si="11"/>
        <v>10575.62999999997</v>
      </c>
      <c r="G155" s="91"/>
      <c r="H155" s="144"/>
      <c r="I155" s="93"/>
      <c r="J155" s="93"/>
    </row>
    <row r="156" spans="2:10" hidden="1" x14ac:dyDescent="0.25">
      <c r="B156" s="142"/>
      <c r="C156" s="139"/>
      <c r="D156" s="95"/>
      <c r="E156" s="95">
        <f t="shared" si="12"/>
        <v>84602.37000000001</v>
      </c>
      <c r="F156" s="95">
        <f t="shared" si="11"/>
        <v>10575.62999999997</v>
      </c>
      <c r="G156" s="91"/>
      <c r="H156" s="144"/>
      <c r="I156" s="93"/>
      <c r="J156" s="93"/>
    </row>
    <row r="157" spans="2:10" hidden="1" x14ac:dyDescent="0.25">
      <c r="B157" s="142"/>
      <c r="C157" s="139"/>
      <c r="D157" s="95"/>
      <c r="E157" s="95">
        <f t="shared" si="12"/>
        <v>84602.37000000001</v>
      </c>
      <c r="F157" s="95">
        <f t="shared" si="11"/>
        <v>10575.62999999997</v>
      </c>
      <c r="G157" s="91"/>
      <c r="H157" s="144"/>
      <c r="I157" s="93"/>
      <c r="J157" s="93"/>
    </row>
    <row r="158" spans="2:10" hidden="1" x14ac:dyDescent="0.25">
      <c r="B158" s="142"/>
      <c r="C158" s="139"/>
      <c r="D158" s="95"/>
      <c r="E158" s="95">
        <f t="shared" si="12"/>
        <v>84602.37000000001</v>
      </c>
      <c r="F158" s="95">
        <f t="shared" si="11"/>
        <v>10575.62999999997</v>
      </c>
      <c r="G158" s="91"/>
      <c r="H158" s="144"/>
      <c r="I158" s="93"/>
      <c r="J158" s="93"/>
    </row>
    <row r="159" spans="2:10" hidden="1" x14ac:dyDescent="0.25">
      <c r="B159" s="142"/>
      <c r="C159" s="139"/>
      <c r="D159" s="95"/>
      <c r="E159" s="95">
        <f t="shared" si="12"/>
        <v>84602.37000000001</v>
      </c>
      <c r="F159" s="95">
        <f t="shared" si="11"/>
        <v>10575.62999999997</v>
      </c>
      <c r="G159" s="91"/>
      <c r="H159" s="144"/>
      <c r="I159" s="93"/>
      <c r="J159" s="93"/>
    </row>
    <row r="160" spans="2:10" hidden="1" x14ac:dyDescent="0.25">
      <c r="B160" s="142"/>
      <c r="C160" s="139"/>
      <c r="D160" s="95"/>
      <c r="E160" s="95">
        <f t="shared" si="12"/>
        <v>84602.37000000001</v>
      </c>
      <c r="F160" s="95">
        <f t="shared" si="11"/>
        <v>10575.62999999997</v>
      </c>
      <c r="G160" s="91"/>
      <c r="H160" s="144"/>
      <c r="I160" s="93"/>
      <c r="J160" s="93"/>
    </row>
    <row r="161" spans="2:10" hidden="1" x14ac:dyDescent="0.25">
      <c r="B161" s="142"/>
      <c r="C161" s="139"/>
      <c r="D161" s="95"/>
      <c r="E161" s="95">
        <f t="shared" si="12"/>
        <v>84602.37000000001</v>
      </c>
      <c r="F161" s="95">
        <f t="shared" si="11"/>
        <v>10575.62999999997</v>
      </c>
      <c r="G161" s="91"/>
      <c r="H161" s="144"/>
      <c r="I161" s="93"/>
      <c r="J161" s="93"/>
    </row>
    <row r="162" spans="2:10" hidden="1" x14ac:dyDescent="0.25">
      <c r="B162" s="142"/>
      <c r="C162" s="139"/>
      <c r="D162" s="95"/>
      <c r="E162" s="95">
        <f t="shared" si="12"/>
        <v>84602.37000000001</v>
      </c>
      <c r="F162" s="95">
        <f t="shared" si="11"/>
        <v>10575.62999999997</v>
      </c>
      <c r="G162" s="91"/>
      <c r="H162" s="144"/>
      <c r="I162" s="93"/>
      <c r="J162" s="93"/>
    </row>
    <row r="163" spans="2:10" hidden="1" x14ac:dyDescent="0.25">
      <c r="B163" s="142"/>
      <c r="C163" s="139"/>
      <c r="D163" s="95"/>
      <c r="E163" s="95">
        <f t="shared" si="12"/>
        <v>84602.37000000001</v>
      </c>
      <c r="F163" s="95">
        <f t="shared" si="11"/>
        <v>10575.62999999997</v>
      </c>
      <c r="G163" s="91"/>
      <c r="H163" s="144"/>
      <c r="I163" s="93"/>
      <c r="J163" s="93"/>
    </row>
    <row r="164" spans="2:10" hidden="1" x14ac:dyDescent="0.25">
      <c r="B164" s="142"/>
      <c r="C164" s="139"/>
      <c r="D164" s="95"/>
      <c r="E164" s="95">
        <f t="shared" si="12"/>
        <v>84602.37000000001</v>
      </c>
      <c r="F164" s="95">
        <f t="shared" si="11"/>
        <v>10575.62999999997</v>
      </c>
      <c r="G164" s="91"/>
      <c r="H164" s="144"/>
      <c r="I164" s="93"/>
      <c r="J164" s="93"/>
    </row>
    <row r="165" spans="2:10" hidden="1" x14ac:dyDescent="0.25">
      <c r="B165" s="142"/>
      <c r="C165" s="139"/>
      <c r="D165" s="95"/>
      <c r="E165" s="95">
        <f t="shared" si="12"/>
        <v>84602.37000000001</v>
      </c>
      <c r="F165" s="95">
        <f t="shared" si="11"/>
        <v>10575.62999999997</v>
      </c>
      <c r="G165" s="91"/>
      <c r="H165" s="144"/>
      <c r="I165" s="93"/>
      <c r="J165" s="93"/>
    </row>
    <row r="166" spans="2:10" hidden="1" x14ac:dyDescent="0.25">
      <c r="B166" s="142"/>
      <c r="C166" s="139"/>
      <c r="D166" s="95"/>
      <c r="E166" s="95">
        <f t="shared" si="12"/>
        <v>84602.37000000001</v>
      </c>
      <c r="F166" s="95">
        <f t="shared" si="11"/>
        <v>10575.62999999997</v>
      </c>
      <c r="G166" s="91"/>
      <c r="H166" s="144"/>
      <c r="I166" s="93"/>
      <c r="J166" s="93"/>
    </row>
    <row r="167" spans="2:10" hidden="1" x14ac:dyDescent="0.25">
      <c r="B167" s="142"/>
      <c r="C167" s="139"/>
      <c r="D167" s="95"/>
      <c r="E167" s="95">
        <f>E166+D167</f>
        <v>84602.37000000001</v>
      </c>
      <c r="F167" s="95">
        <f t="shared" si="11"/>
        <v>10575.62999999997</v>
      </c>
      <c r="G167" s="91"/>
      <c r="H167" s="144"/>
      <c r="I167" s="93"/>
      <c r="J167" s="93"/>
    </row>
    <row r="168" spans="2:10" hidden="1" x14ac:dyDescent="0.25">
      <c r="B168" s="142"/>
      <c r="C168" s="139"/>
      <c r="D168" s="95"/>
      <c r="E168" s="95">
        <f t="shared" ref="E168:E178" si="13">E167+D168</f>
        <v>84602.37000000001</v>
      </c>
      <c r="F168" s="95">
        <f t="shared" si="11"/>
        <v>10575.62999999997</v>
      </c>
      <c r="G168" s="91"/>
      <c r="H168" s="144"/>
      <c r="I168" s="93"/>
      <c r="J168" s="93"/>
    </row>
    <row r="169" spans="2:10" hidden="1" x14ac:dyDescent="0.25">
      <c r="B169" s="142"/>
      <c r="C169" s="139"/>
      <c r="D169" s="95"/>
      <c r="E169" s="95">
        <f t="shared" si="13"/>
        <v>84602.37000000001</v>
      </c>
      <c r="F169" s="95">
        <f t="shared" si="11"/>
        <v>10575.62999999997</v>
      </c>
      <c r="G169" s="91"/>
      <c r="H169" s="144"/>
      <c r="I169" s="93"/>
      <c r="J169" s="93"/>
    </row>
    <row r="170" spans="2:10" hidden="1" x14ac:dyDescent="0.25">
      <c r="B170" s="142"/>
      <c r="C170" s="139"/>
      <c r="D170" s="95"/>
      <c r="E170" s="95">
        <f t="shared" si="13"/>
        <v>84602.37000000001</v>
      </c>
      <c r="F170" s="95">
        <f t="shared" si="11"/>
        <v>10575.62999999997</v>
      </c>
      <c r="G170" s="91"/>
      <c r="H170" s="144"/>
      <c r="I170" s="93"/>
      <c r="J170" s="93"/>
    </row>
    <row r="171" spans="2:10" hidden="1" x14ac:dyDescent="0.25">
      <c r="B171" s="142"/>
      <c r="C171" s="139"/>
      <c r="D171" s="95"/>
      <c r="E171" s="95">
        <f t="shared" si="13"/>
        <v>84602.37000000001</v>
      </c>
      <c r="F171" s="95">
        <f t="shared" si="11"/>
        <v>10575.62999999997</v>
      </c>
      <c r="G171" s="91"/>
      <c r="H171" s="144"/>
      <c r="I171" s="93"/>
      <c r="J171" s="93"/>
    </row>
    <row r="172" spans="2:10" hidden="1" x14ac:dyDescent="0.25">
      <c r="B172" s="142"/>
      <c r="C172" s="139"/>
      <c r="D172" s="95"/>
      <c r="E172" s="95">
        <f t="shared" si="13"/>
        <v>84602.37000000001</v>
      </c>
      <c r="F172" s="95">
        <f t="shared" si="11"/>
        <v>10575.62999999997</v>
      </c>
      <c r="G172" s="91"/>
      <c r="H172" s="144"/>
      <c r="I172" s="93"/>
      <c r="J172" s="93"/>
    </row>
    <row r="173" spans="2:10" hidden="1" x14ac:dyDescent="0.25">
      <c r="B173" s="142"/>
      <c r="C173" s="139"/>
      <c r="D173" s="95"/>
      <c r="E173" s="95">
        <f t="shared" si="13"/>
        <v>84602.37000000001</v>
      </c>
      <c r="F173" s="95">
        <f t="shared" si="11"/>
        <v>10575.62999999997</v>
      </c>
      <c r="G173" s="91"/>
      <c r="H173" s="144"/>
      <c r="I173" s="93"/>
      <c r="J173" s="93"/>
    </row>
    <row r="174" spans="2:10" hidden="1" x14ac:dyDescent="0.25">
      <c r="B174" s="142"/>
      <c r="C174" s="139"/>
      <c r="D174" s="95"/>
      <c r="E174" s="95">
        <f t="shared" si="13"/>
        <v>84602.37000000001</v>
      </c>
      <c r="F174" s="95">
        <f t="shared" si="11"/>
        <v>10575.62999999997</v>
      </c>
      <c r="G174" s="91"/>
      <c r="H174" s="144"/>
      <c r="I174" s="93"/>
      <c r="J174" s="93"/>
    </row>
    <row r="175" spans="2:10" hidden="1" x14ac:dyDescent="0.25">
      <c r="B175" s="142"/>
      <c r="C175" s="139"/>
      <c r="D175" s="95"/>
      <c r="E175" s="95">
        <f t="shared" si="13"/>
        <v>84602.37000000001</v>
      </c>
      <c r="F175" s="95">
        <f t="shared" si="11"/>
        <v>10575.62999999997</v>
      </c>
      <c r="G175" s="91"/>
      <c r="H175" s="144"/>
      <c r="I175" s="93"/>
      <c r="J175" s="93"/>
    </row>
    <row r="176" spans="2:10" hidden="1" x14ac:dyDescent="0.25">
      <c r="B176" s="142"/>
      <c r="C176" s="139"/>
      <c r="D176" s="95"/>
      <c r="E176" s="95">
        <f t="shared" si="13"/>
        <v>84602.37000000001</v>
      </c>
      <c r="F176" s="95">
        <f t="shared" si="11"/>
        <v>10575.62999999997</v>
      </c>
      <c r="G176" s="91"/>
      <c r="H176" s="144"/>
      <c r="I176" s="93"/>
      <c r="J176" s="93"/>
    </row>
    <row r="177" spans="2:10" hidden="1" x14ac:dyDescent="0.25">
      <c r="B177" s="142"/>
      <c r="C177" s="139"/>
      <c r="D177" s="95"/>
      <c r="E177" s="95">
        <f t="shared" si="13"/>
        <v>84602.37000000001</v>
      </c>
      <c r="F177" s="95">
        <f t="shared" si="11"/>
        <v>10575.62999999997</v>
      </c>
      <c r="G177" s="91"/>
      <c r="H177" s="144"/>
      <c r="I177" s="93"/>
      <c r="J177" s="93"/>
    </row>
    <row r="178" spans="2:10" hidden="1" x14ac:dyDescent="0.25">
      <c r="B178" s="142"/>
      <c r="C178" s="139"/>
      <c r="D178" s="95"/>
      <c r="E178" s="95">
        <f t="shared" si="13"/>
        <v>84602.37000000001</v>
      </c>
      <c r="F178" s="95">
        <f t="shared" si="11"/>
        <v>10575.62999999997</v>
      </c>
      <c r="G178" s="91"/>
      <c r="H178" s="144"/>
      <c r="I178" s="93"/>
      <c r="J178" s="93"/>
    </row>
    <row r="179" spans="2:10" hidden="1" x14ac:dyDescent="0.25">
      <c r="B179" s="142"/>
      <c r="C179" s="139"/>
      <c r="D179" s="95"/>
      <c r="E179" s="95">
        <f>E178+D179</f>
        <v>84602.37000000001</v>
      </c>
      <c r="F179" s="95">
        <f t="shared" si="11"/>
        <v>10575.62999999997</v>
      </c>
      <c r="G179" s="91"/>
      <c r="H179" s="144"/>
      <c r="I179" s="93"/>
      <c r="J179" s="93"/>
    </row>
    <row r="180" spans="2:10" hidden="1" x14ac:dyDescent="0.25">
      <c r="B180" s="142"/>
      <c r="C180" s="139"/>
      <c r="D180" s="95"/>
      <c r="E180" s="95">
        <f t="shared" ref="E180:E243" si="14">E179+D180</f>
        <v>84602.37000000001</v>
      </c>
      <c r="F180" s="95">
        <f t="shared" si="11"/>
        <v>10575.62999999997</v>
      </c>
      <c r="G180" s="91"/>
      <c r="H180" s="144"/>
      <c r="I180" s="93"/>
      <c r="J180" s="93"/>
    </row>
    <row r="181" spans="2:10" hidden="1" x14ac:dyDescent="0.25">
      <c r="B181" s="142"/>
      <c r="C181" s="139"/>
      <c r="D181" s="95"/>
      <c r="E181" s="95">
        <f t="shared" si="14"/>
        <v>84602.37000000001</v>
      </c>
      <c r="F181" s="95">
        <f t="shared" si="11"/>
        <v>10575.62999999997</v>
      </c>
      <c r="G181" s="91"/>
      <c r="H181" s="144"/>
      <c r="I181" s="93"/>
      <c r="J181" s="93"/>
    </row>
    <row r="182" spans="2:10" hidden="1" x14ac:dyDescent="0.25">
      <c r="B182" s="142"/>
      <c r="C182" s="139"/>
      <c r="D182" s="95"/>
      <c r="E182" s="95">
        <f t="shared" si="14"/>
        <v>84602.37000000001</v>
      </c>
      <c r="F182" s="95">
        <f t="shared" si="11"/>
        <v>10575.62999999997</v>
      </c>
      <c r="G182" s="91"/>
      <c r="H182" s="144"/>
      <c r="I182" s="93"/>
      <c r="J182" s="93"/>
    </row>
    <row r="183" spans="2:10" hidden="1" x14ac:dyDescent="0.25">
      <c r="B183" s="142"/>
      <c r="C183" s="139"/>
      <c r="D183" s="95"/>
      <c r="E183" s="95">
        <f t="shared" si="14"/>
        <v>84602.37000000001</v>
      </c>
      <c r="F183" s="95">
        <f t="shared" si="11"/>
        <v>10575.62999999997</v>
      </c>
      <c r="G183" s="91"/>
      <c r="H183" s="144"/>
      <c r="I183" s="93"/>
      <c r="J183" s="93"/>
    </row>
    <row r="184" spans="2:10" hidden="1" x14ac:dyDescent="0.25">
      <c r="B184" s="142"/>
      <c r="C184" s="139"/>
      <c r="D184" s="95"/>
      <c r="E184" s="95">
        <f t="shared" si="14"/>
        <v>84602.37000000001</v>
      </c>
      <c r="F184" s="95">
        <f t="shared" si="11"/>
        <v>10575.62999999997</v>
      </c>
      <c r="G184" s="91"/>
      <c r="H184" s="144"/>
      <c r="I184" s="93"/>
      <c r="J184" s="93"/>
    </row>
    <row r="185" spans="2:10" hidden="1" x14ac:dyDescent="0.25">
      <c r="B185" s="142"/>
      <c r="C185" s="139"/>
      <c r="D185" s="95"/>
      <c r="E185" s="95">
        <f t="shared" si="14"/>
        <v>84602.37000000001</v>
      </c>
      <c r="F185" s="95">
        <f t="shared" si="11"/>
        <v>10575.62999999997</v>
      </c>
      <c r="G185" s="91"/>
      <c r="H185" s="144"/>
      <c r="I185" s="93"/>
      <c r="J185" s="93"/>
    </row>
    <row r="186" spans="2:10" hidden="1" x14ac:dyDescent="0.25">
      <c r="B186" s="142"/>
      <c r="C186" s="139"/>
      <c r="D186" s="95"/>
      <c r="E186" s="95">
        <f t="shared" si="14"/>
        <v>84602.37000000001</v>
      </c>
      <c r="F186" s="95">
        <f t="shared" si="11"/>
        <v>10575.62999999997</v>
      </c>
      <c r="G186" s="91"/>
      <c r="H186" s="144"/>
      <c r="I186" s="93"/>
      <c r="J186" s="93"/>
    </row>
    <row r="187" spans="2:10" hidden="1" x14ac:dyDescent="0.25">
      <c r="B187" s="142"/>
      <c r="C187" s="139"/>
      <c r="D187" s="95"/>
      <c r="E187" s="95">
        <f t="shared" si="14"/>
        <v>84602.37000000001</v>
      </c>
      <c r="F187" s="95">
        <f t="shared" si="11"/>
        <v>10575.62999999997</v>
      </c>
      <c r="G187" s="91"/>
      <c r="H187" s="144"/>
      <c r="I187" s="93"/>
      <c r="J187" s="93"/>
    </row>
    <row r="188" spans="2:10" hidden="1" x14ac:dyDescent="0.25">
      <c r="B188" s="142"/>
      <c r="C188" s="139"/>
      <c r="D188" s="95"/>
      <c r="E188" s="95">
        <f t="shared" si="14"/>
        <v>84602.37000000001</v>
      </c>
      <c r="F188" s="95">
        <f t="shared" si="11"/>
        <v>10575.62999999997</v>
      </c>
      <c r="G188" s="91"/>
      <c r="H188" s="144"/>
      <c r="I188" s="93"/>
      <c r="J188" s="93"/>
    </row>
    <row r="189" spans="2:10" hidden="1" x14ac:dyDescent="0.25">
      <c r="B189" s="142"/>
      <c r="C189" s="139"/>
      <c r="D189" s="95"/>
      <c r="E189" s="95">
        <f t="shared" si="14"/>
        <v>84602.37000000001</v>
      </c>
      <c r="F189" s="95">
        <f t="shared" si="11"/>
        <v>10575.62999999997</v>
      </c>
      <c r="G189" s="91"/>
      <c r="H189" s="144"/>
      <c r="I189" s="93"/>
      <c r="J189" s="93"/>
    </row>
    <row r="190" spans="2:10" hidden="1" x14ac:dyDescent="0.25">
      <c r="B190" s="142"/>
      <c r="C190" s="139"/>
      <c r="D190" s="95"/>
      <c r="E190" s="95">
        <f t="shared" si="14"/>
        <v>84602.37000000001</v>
      </c>
      <c r="F190" s="95">
        <f t="shared" si="11"/>
        <v>10575.62999999997</v>
      </c>
      <c r="G190" s="91"/>
      <c r="H190" s="144"/>
      <c r="I190" s="93"/>
      <c r="J190" s="93"/>
    </row>
    <row r="191" spans="2:10" hidden="1" x14ac:dyDescent="0.25">
      <c r="B191" s="142"/>
      <c r="C191" s="139"/>
      <c r="D191" s="95"/>
      <c r="E191" s="95">
        <f t="shared" si="14"/>
        <v>84602.37000000001</v>
      </c>
      <c r="F191" s="95">
        <f t="shared" si="11"/>
        <v>10575.62999999997</v>
      </c>
      <c r="G191" s="91"/>
      <c r="H191" s="144"/>
      <c r="I191" s="93"/>
      <c r="J191" s="93"/>
    </row>
    <row r="192" spans="2:10" hidden="1" x14ac:dyDescent="0.25">
      <c r="B192" s="142"/>
      <c r="C192" s="139"/>
      <c r="D192" s="95"/>
      <c r="E192" s="95">
        <f t="shared" si="14"/>
        <v>84602.37000000001</v>
      </c>
      <c r="F192" s="95">
        <f t="shared" si="11"/>
        <v>10575.62999999997</v>
      </c>
      <c r="G192" s="91"/>
      <c r="H192" s="144"/>
      <c r="I192" s="93"/>
      <c r="J192" s="93"/>
    </row>
    <row r="193" spans="2:10" hidden="1" x14ac:dyDescent="0.25">
      <c r="B193" s="142"/>
      <c r="C193" s="139"/>
      <c r="D193" s="95"/>
      <c r="E193" s="95">
        <f t="shared" si="14"/>
        <v>84602.37000000001</v>
      </c>
      <c r="F193" s="95">
        <f t="shared" si="11"/>
        <v>10575.62999999997</v>
      </c>
      <c r="G193" s="91"/>
      <c r="H193" s="144"/>
      <c r="I193" s="93"/>
      <c r="J193" s="93"/>
    </row>
    <row r="194" spans="2:10" hidden="1" x14ac:dyDescent="0.25">
      <c r="B194" s="142"/>
      <c r="C194" s="139"/>
      <c r="D194" s="95"/>
      <c r="E194" s="95">
        <f t="shared" si="14"/>
        <v>84602.37000000001</v>
      </c>
      <c r="F194" s="95">
        <f t="shared" si="11"/>
        <v>10575.62999999997</v>
      </c>
      <c r="G194" s="91"/>
      <c r="H194" s="144"/>
      <c r="I194" s="93"/>
      <c r="J194" s="93"/>
    </row>
    <row r="195" spans="2:10" hidden="1" x14ac:dyDescent="0.25">
      <c r="B195" s="142"/>
      <c r="C195" s="139"/>
      <c r="D195" s="95"/>
      <c r="E195" s="95">
        <f t="shared" si="14"/>
        <v>84602.37000000001</v>
      </c>
      <c r="F195" s="95">
        <f t="shared" si="11"/>
        <v>10575.62999999997</v>
      </c>
      <c r="G195" s="91"/>
      <c r="H195" s="144"/>
      <c r="I195" s="93"/>
      <c r="J195" s="93"/>
    </row>
    <row r="196" spans="2:10" hidden="1" x14ac:dyDescent="0.25">
      <c r="B196" s="142"/>
      <c r="C196" s="139"/>
      <c r="D196" s="95"/>
      <c r="E196" s="95">
        <f t="shared" si="14"/>
        <v>84602.37000000001</v>
      </c>
      <c r="F196" s="95">
        <f t="shared" si="11"/>
        <v>10575.62999999997</v>
      </c>
      <c r="G196" s="91"/>
      <c r="H196" s="144"/>
      <c r="I196" s="93"/>
      <c r="J196" s="93"/>
    </row>
    <row r="197" spans="2:10" hidden="1" x14ac:dyDescent="0.25">
      <c r="B197" s="142"/>
      <c r="C197" s="139"/>
      <c r="D197" s="95"/>
      <c r="E197" s="95">
        <f t="shared" si="14"/>
        <v>84602.37000000001</v>
      </c>
      <c r="F197" s="95">
        <f t="shared" si="11"/>
        <v>10575.62999999997</v>
      </c>
      <c r="G197" s="91"/>
      <c r="H197" s="144"/>
      <c r="I197" s="93"/>
      <c r="J197" s="93"/>
    </row>
    <row r="198" spans="2:10" hidden="1" x14ac:dyDescent="0.25">
      <c r="B198" s="142"/>
      <c r="C198" s="139"/>
      <c r="D198" s="95"/>
      <c r="E198" s="95">
        <f t="shared" si="14"/>
        <v>84602.37000000001</v>
      </c>
      <c r="F198" s="95">
        <f t="shared" si="11"/>
        <v>10575.62999999997</v>
      </c>
      <c r="G198" s="91"/>
      <c r="H198" s="144"/>
      <c r="I198" s="93"/>
      <c r="J198" s="93"/>
    </row>
    <row r="199" spans="2:10" hidden="1" x14ac:dyDescent="0.25">
      <c r="B199" s="142"/>
      <c r="C199" s="139"/>
      <c r="D199" s="95"/>
      <c r="E199" s="95">
        <f t="shared" si="14"/>
        <v>84602.37000000001</v>
      </c>
      <c r="F199" s="95">
        <f t="shared" ref="F199:F262" si="15">F198-D199</f>
        <v>10575.62999999997</v>
      </c>
      <c r="G199" s="91"/>
      <c r="H199" s="144"/>
      <c r="I199" s="93"/>
      <c r="J199" s="93"/>
    </row>
    <row r="200" spans="2:10" hidden="1" x14ac:dyDescent="0.25">
      <c r="B200" s="142"/>
      <c r="C200" s="139"/>
      <c r="D200" s="95"/>
      <c r="E200" s="95">
        <f t="shared" si="14"/>
        <v>84602.37000000001</v>
      </c>
      <c r="F200" s="95">
        <f t="shared" si="15"/>
        <v>10575.62999999997</v>
      </c>
      <c r="G200" s="91"/>
      <c r="H200" s="144"/>
      <c r="I200" s="93"/>
      <c r="J200" s="93"/>
    </row>
    <row r="201" spans="2:10" hidden="1" x14ac:dyDescent="0.25">
      <c r="B201" s="142"/>
      <c r="C201" s="139"/>
      <c r="D201" s="95"/>
      <c r="E201" s="95">
        <f t="shared" si="14"/>
        <v>84602.37000000001</v>
      </c>
      <c r="F201" s="95">
        <f t="shared" si="15"/>
        <v>10575.62999999997</v>
      </c>
      <c r="G201" s="91"/>
      <c r="H201" s="144"/>
      <c r="I201" s="93"/>
      <c r="J201" s="93"/>
    </row>
    <row r="202" spans="2:10" hidden="1" x14ac:dyDescent="0.25">
      <c r="B202" s="142"/>
      <c r="C202" s="139"/>
      <c r="D202" s="95"/>
      <c r="E202" s="95">
        <f t="shared" si="14"/>
        <v>84602.37000000001</v>
      </c>
      <c r="F202" s="95">
        <f t="shared" si="15"/>
        <v>10575.62999999997</v>
      </c>
      <c r="G202" s="91"/>
      <c r="H202" s="144"/>
      <c r="I202" s="93"/>
      <c r="J202" s="93"/>
    </row>
    <row r="203" spans="2:10" hidden="1" x14ac:dyDescent="0.25">
      <c r="B203" s="142"/>
      <c r="C203" s="139"/>
      <c r="D203" s="95"/>
      <c r="E203" s="95">
        <f t="shared" si="14"/>
        <v>84602.37000000001</v>
      </c>
      <c r="F203" s="95">
        <f t="shared" si="15"/>
        <v>10575.62999999997</v>
      </c>
      <c r="G203" s="91"/>
      <c r="H203" s="144"/>
      <c r="I203" s="93"/>
      <c r="J203" s="93"/>
    </row>
    <row r="204" spans="2:10" hidden="1" x14ac:dyDescent="0.25">
      <c r="B204" s="142"/>
      <c r="C204" s="139"/>
      <c r="D204" s="95"/>
      <c r="E204" s="95">
        <f t="shared" si="14"/>
        <v>84602.37000000001</v>
      </c>
      <c r="F204" s="95">
        <f t="shared" si="15"/>
        <v>10575.62999999997</v>
      </c>
      <c r="G204" s="91"/>
      <c r="H204" s="144"/>
      <c r="I204" s="93"/>
      <c r="J204" s="93"/>
    </row>
    <row r="205" spans="2:10" hidden="1" x14ac:dyDescent="0.25">
      <c r="B205" s="142"/>
      <c r="C205" s="139"/>
      <c r="D205" s="95"/>
      <c r="E205" s="95">
        <f t="shared" si="14"/>
        <v>84602.37000000001</v>
      </c>
      <c r="F205" s="95">
        <f t="shared" si="15"/>
        <v>10575.62999999997</v>
      </c>
      <c r="G205" s="91"/>
      <c r="H205" s="144"/>
      <c r="I205" s="93"/>
      <c r="J205" s="93"/>
    </row>
    <row r="206" spans="2:10" hidden="1" x14ac:dyDescent="0.25">
      <c r="B206" s="142"/>
      <c r="C206" s="139"/>
      <c r="D206" s="95"/>
      <c r="E206" s="95">
        <f t="shared" si="14"/>
        <v>84602.37000000001</v>
      </c>
      <c r="F206" s="95">
        <f t="shared" si="15"/>
        <v>10575.62999999997</v>
      </c>
      <c r="G206" s="91"/>
      <c r="H206" s="144"/>
      <c r="I206" s="93"/>
      <c r="J206" s="93"/>
    </row>
    <row r="207" spans="2:10" hidden="1" x14ac:dyDescent="0.25">
      <c r="B207" s="142"/>
      <c r="C207" s="139"/>
      <c r="D207" s="95"/>
      <c r="E207" s="95">
        <f t="shared" si="14"/>
        <v>84602.37000000001</v>
      </c>
      <c r="F207" s="95">
        <f t="shared" si="15"/>
        <v>10575.62999999997</v>
      </c>
      <c r="G207" s="91"/>
      <c r="H207" s="144"/>
      <c r="I207" s="93"/>
      <c r="J207" s="93"/>
    </row>
    <row r="208" spans="2:10" hidden="1" x14ac:dyDescent="0.25">
      <c r="B208" s="142"/>
      <c r="C208" s="139"/>
      <c r="D208" s="95"/>
      <c r="E208" s="95">
        <f t="shared" si="14"/>
        <v>84602.37000000001</v>
      </c>
      <c r="F208" s="95">
        <f t="shared" si="15"/>
        <v>10575.62999999997</v>
      </c>
      <c r="G208" s="91"/>
      <c r="H208" s="144"/>
      <c r="I208" s="93"/>
      <c r="J208" s="93"/>
    </row>
    <row r="209" spans="2:10" hidden="1" x14ac:dyDescent="0.25">
      <c r="B209" s="142"/>
      <c r="C209" s="139"/>
      <c r="D209" s="95"/>
      <c r="E209" s="95">
        <f t="shared" si="14"/>
        <v>84602.37000000001</v>
      </c>
      <c r="F209" s="95">
        <f t="shared" si="15"/>
        <v>10575.62999999997</v>
      </c>
      <c r="G209" s="91"/>
      <c r="H209" s="144"/>
      <c r="I209" s="93"/>
      <c r="J209" s="93"/>
    </row>
    <row r="210" spans="2:10" hidden="1" x14ac:dyDescent="0.25">
      <c r="B210" s="142"/>
      <c r="C210" s="139"/>
      <c r="D210" s="95"/>
      <c r="E210" s="95">
        <f t="shared" si="14"/>
        <v>84602.37000000001</v>
      </c>
      <c r="F210" s="95">
        <f t="shared" si="15"/>
        <v>10575.62999999997</v>
      </c>
      <c r="G210" s="91"/>
      <c r="H210" s="144"/>
      <c r="I210" s="93"/>
      <c r="J210" s="93"/>
    </row>
    <row r="211" spans="2:10" hidden="1" x14ac:dyDescent="0.25">
      <c r="B211" s="142"/>
      <c r="C211" s="139"/>
      <c r="D211" s="95"/>
      <c r="E211" s="95">
        <f t="shared" si="14"/>
        <v>84602.37000000001</v>
      </c>
      <c r="F211" s="95">
        <f t="shared" si="15"/>
        <v>10575.62999999997</v>
      </c>
      <c r="G211" s="91"/>
      <c r="H211" s="144"/>
      <c r="I211" s="93"/>
      <c r="J211" s="93"/>
    </row>
    <row r="212" spans="2:10" hidden="1" x14ac:dyDescent="0.25">
      <c r="B212" s="142"/>
      <c r="C212" s="139"/>
      <c r="D212" s="95"/>
      <c r="E212" s="95">
        <f t="shared" si="14"/>
        <v>84602.37000000001</v>
      </c>
      <c r="F212" s="95">
        <f t="shared" si="15"/>
        <v>10575.62999999997</v>
      </c>
      <c r="G212" s="91"/>
      <c r="H212" s="144"/>
      <c r="I212" s="93"/>
      <c r="J212" s="93"/>
    </row>
    <row r="213" spans="2:10" hidden="1" x14ac:dyDescent="0.25">
      <c r="B213" s="142"/>
      <c r="C213" s="139"/>
      <c r="D213" s="95"/>
      <c r="E213" s="95">
        <f t="shared" si="14"/>
        <v>84602.37000000001</v>
      </c>
      <c r="F213" s="95">
        <f t="shared" si="15"/>
        <v>10575.62999999997</v>
      </c>
      <c r="G213" s="91"/>
      <c r="H213" s="144"/>
      <c r="I213" s="93"/>
      <c r="J213" s="93"/>
    </row>
    <row r="214" spans="2:10" hidden="1" x14ac:dyDescent="0.25">
      <c r="B214" s="142"/>
      <c r="C214" s="139"/>
      <c r="D214" s="95"/>
      <c r="E214" s="95">
        <f t="shared" si="14"/>
        <v>84602.37000000001</v>
      </c>
      <c r="F214" s="95">
        <f t="shared" si="15"/>
        <v>10575.62999999997</v>
      </c>
      <c r="G214" s="91"/>
      <c r="H214" s="144"/>
      <c r="I214" s="93"/>
      <c r="J214" s="93"/>
    </row>
    <row r="215" spans="2:10" hidden="1" x14ac:dyDescent="0.25">
      <c r="B215" s="142"/>
      <c r="C215" s="139"/>
      <c r="D215" s="95"/>
      <c r="E215" s="95">
        <f t="shared" si="14"/>
        <v>84602.37000000001</v>
      </c>
      <c r="F215" s="95">
        <f t="shared" si="15"/>
        <v>10575.62999999997</v>
      </c>
      <c r="G215" s="91"/>
      <c r="H215" s="144"/>
      <c r="I215" s="93"/>
      <c r="J215" s="93"/>
    </row>
    <row r="216" spans="2:10" hidden="1" x14ac:dyDescent="0.25">
      <c r="B216" s="142"/>
      <c r="C216" s="139"/>
      <c r="D216" s="95"/>
      <c r="E216" s="95">
        <f t="shared" si="14"/>
        <v>84602.37000000001</v>
      </c>
      <c r="F216" s="95">
        <f t="shared" si="15"/>
        <v>10575.62999999997</v>
      </c>
      <c r="G216" s="91"/>
      <c r="H216" s="144"/>
      <c r="I216" s="93"/>
      <c r="J216" s="93"/>
    </row>
    <row r="217" spans="2:10" hidden="1" x14ac:dyDescent="0.25">
      <c r="B217" s="142"/>
      <c r="C217" s="139"/>
      <c r="D217" s="95"/>
      <c r="E217" s="95">
        <f t="shared" si="14"/>
        <v>84602.37000000001</v>
      </c>
      <c r="F217" s="95">
        <f t="shared" si="15"/>
        <v>10575.62999999997</v>
      </c>
      <c r="G217" s="91"/>
      <c r="H217" s="144"/>
      <c r="I217" s="93"/>
      <c r="J217" s="93"/>
    </row>
    <row r="218" spans="2:10" hidden="1" x14ac:dyDescent="0.25">
      <c r="B218" s="142"/>
      <c r="C218" s="139"/>
      <c r="D218" s="95"/>
      <c r="E218" s="95">
        <f t="shared" si="14"/>
        <v>84602.37000000001</v>
      </c>
      <c r="F218" s="95">
        <f t="shared" si="15"/>
        <v>10575.62999999997</v>
      </c>
      <c r="G218" s="91"/>
      <c r="H218" s="144"/>
      <c r="I218" s="93"/>
      <c r="J218" s="93"/>
    </row>
    <row r="219" spans="2:10" hidden="1" x14ac:dyDescent="0.25">
      <c r="B219" s="142"/>
      <c r="C219" s="139"/>
      <c r="D219" s="95"/>
      <c r="E219" s="95">
        <f t="shared" si="14"/>
        <v>84602.37000000001</v>
      </c>
      <c r="F219" s="95">
        <f t="shared" si="15"/>
        <v>10575.62999999997</v>
      </c>
      <c r="G219" s="91"/>
      <c r="H219" s="144"/>
      <c r="I219" s="93"/>
      <c r="J219" s="93"/>
    </row>
    <row r="220" spans="2:10" hidden="1" x14ac:dyDescent="0.25">
      <c r="B220" s="142"/>
      <c r="C220" s="139"/>
      <c r="D220" s="95"/>
      <c r="E220" s="95">
        <f t="shared" si="14"/>
        <v>84602.37000000001</v>
      </c>
      <c r="F220" s="95">
        <f t="shared" si="15"/>
        <v>10575.62999999997</v>
      </c>
      <c r="G220" s="91"/>
      <c r="H220" s="144"/>
      <c r="I220" s="93"/>
      <c r="J220" s="93"/>
    </row>
    <row r="221" spans="2:10" hidden="1" x14ac:dyDescent="0.25">
      <c r="B221" s="142"/>
      <c r="C221" s="139"/>
      <c r="D221" s="95"/>
      <c r="E221" s="95">
        <f t="shared" si="14"/>
        <v>84602.37000000001</v>
      </c>
      <c r="F221" s="95">
        <f t="shared" si="15"/>
        <v>10575.62999999997</v>
      </c>
      <c r="G221" s="91"/>
      <c r="H221" s="144"/>
      <c r="I221" s="93"/>
      <c r="J221" s="93"/>
    </row>
    <row r="222" spans="2:10" hidden="1" x14ac:dyDescent="0.25">
      <c r="B222" s="142"/>
      <c r="C222" s="139"/>
      <c r="D222" s="95"/>
      <c r="E222" s="95">
        <f t="shared" si="14"/>
        <v>84602.37000000001</v>
      </c>
      <c r="F222" s="95">
        <f t="shared" si="15"/>
        <v>10575.62999999997</v>
      </c>
      <c r="G222" s="91"/>
      <c r="H222" s="144"/>
      <c r="I222" s="93"/>
      <c r="J222" s="93"/>
    </row>
    <row r="223" spans="2:10" hidden="1" x14ac:dyDescent="0.25">
      <c r="B223" s="142"/>
      <c r="C223" s="139"/>
      <c r="D223" s="95"/>
      <c r="E223" s="95">
        <f t="shared" si="14"/>
        <v>84602.37000000001</v>
      </c>
      <c r="F223" s="95">
        <f t="shared" si="15"/>
        <v>10575.62999999997</v>
      </c>
      <c r="G223" s="91"/>
      <c r="H223" s="144"/>
      <c r="I223" s="93"/>
      <c r="J223" s="93"/>
    </row>
    <row r="224" spans="2:10" hidden="1" x14ac:dyDescent="0.25">
      <c r="B224" s="142"/>
      <c r="C224" s="139"/>
      <c r="D224" s="95"/>
      <c r="E224" s="95">
        <f t="shared" si="14"/>
        <v>84602.37000000001</v>
      </c>
      <c r="F224" s="95">
        <f t="shared" si="15"/>
        <v>10575.62999999997</v>
      </c>
      <c r="G224" s="91"/>
      <c r="H224" s="144"/>
      <c r="I224" s="93"/>
      <c r="J224" s="93"/>
    </row>
    <row r="225" spans="2:10" hidden="1" x14ac:dyDescent="0.25">
      <c r="B225" s="142"/>
      <c r="C225" s="139"/>
      <c r="D225" s="95"/>
      <c r="E225" s="95">
        <f t="shared" si="14"/>
        <v>84602.37000000001</v>
      </c>
      <c r="F225" s="95">
        <f t="shared" si="15"/>
        <v>10575.62999999997</v>
      </c>
      <c r="G225" s="91"/>
      <c r="H225" s="144"/>
      <c r="I225" s="93"/>
      <c r="J225" s="93"/>
    </row>
    <row r="226" spans="2:10" hidden="1" x14ac:dyDescent="0.25">
      <c r="B226" s="142"/>
      <c r="C226" s="139"/>
      <c r="D226" s="95"/>
      <c r="E226" s="95">
        <f t="shared" si="14"/>
        <v>84602.37000000001</v>
      </c>
      <c r="F226" s="95">
        <f t="shared" si="15"/>
        <v>10575.62999999997</v>
      </c>
      <c r="G226" s="91"/>
      <c r="H226" s="144"/>
      <c r="I226" s="93"/>
      <c r="J226" s="93"/>
    </row>
    <row r="227" spans="2:10" hidden="1" x14ac:dyDescent="0.25">
      <c r="B227" s="142"/>
      <c r="C227" s="139"/>
      <c r="D227" s="95"/>
      <c r="E227" s="95">
        <f t="shared" si="14"/>
        <v>84602.37000000001</v>
      </c>
      <c r="F227" s="95">
        <f t="shared" si="15"/>
        <v>10575.62999999997</v>
      </c>
      <c r="G227" s="91"/>
      <c r="H227" s="144"/>
      <c r="I227" s="93"/>
      <c r="J227" s="93"/>
    </row>
    <row r="228" spans="2:10" hidden="1" x14ac:dyDescent="0.25">
      <c r="B228" s="142"/>
      <c r="C228" s="139"/>
      <c r="D228" s="95"/>
      <c r="E228" s="95">
        <f t="shared" si="14"/>
        <v>84602.37000000001</v>
      </c>
      <c r="F228" s="95">
        <f t="shared" si="15"/>
        <v>10575.62999999997</v>
      </c>
      <c r="G228" s="91"/>
      <c r="H228" s="144"/>
      <c r="I228" s="93"/>
      <c r="J228" s="93"/>
    </row>
    <row r="229" spans="2:10" hidden="1" x14ac:dyDescent="0.25">
      <c r="B229" s="142"/>
      <c r="C229" s="139"/>
      <c r="D229" s="95"/>
      <c r="E229" s="95">
        <f t="shared" si="14"/>
        <v>84602.37000000001</v>
      </c>
      <c r="F229" s="95">
        <f t="shared" si="15"/>
        <v>10575.62999999997</v>
      </c>
      <c r="G229" s="91"/>
      <c r="H229" s="144"/>
      <c r="I229" s="93"/>
      <c r="J229" s="93"/>
    </row>
    <row r="230" spans="2:10" hidden="1" x14ac:dyDescent="0.25">
      <c r="B230" s="142"/>
      <c r="C230" s="139"/>
      <c r="D230" s="95"/>
      <c r="E230" s="95">
        <f t="shared" si="14"/>
        <v>84602.37000000001</v>
      </c>
      <c r="F230" s="95">
        <f t="shared" si="15"/>
        <v>10575.62999999997</v>
      </c>
      <c r="G230" s="91"/>
      <c r="H230" s="144"/>
      <c r="I230" s="93"/>
      <c r="J230" s="93"/>
    </row>
    <row r="231" spans="2:10" hidden="1" x14ac:dyDescent="0.25">
      <c r="B231" s="142"/>
      <c r="C231" s="139"/>
      <c r="D231" s="95"/>
      <c r="E231" s="95">
        <f t="shared" si="14"/>
        <v>84602.37000000001</v>
      </c>
      <c r="F231" s="95">
        <f t="shared" si="15"/>
        <v>10575.62999999997</v>
      </c>
      <c r="G231" s="91"/>
      <c r="H231" s="144"/>
      <c r="I231" s="93"/>
      <c r="J231" s="93"/>
    </row>
    <row r="232" spans="2:10" hidden="1" x14ac:dyDescent="0.25">
      <c r="B232" s="142"/>
      <c r="C232" s="139"/>
      <c r="D232" s="95"/>
      <c r="E232" s="95">
        <f t="shared" si="14"/>
        <v>84602.37000000001</v>
      </c>
      <c r="F232" s="95">
        <f t="shared" si="15"/>
        <v>10575.62999999997</v>
      </c>
      <c r="G232" s="91"/>
      <c r="H232" s="144"/>
      <c r="I232" s="93"/>
      <c r="J232" s="93"/>
    </row>
    <row r="233" spans="2:10" hidden="1" x14ac:dyDescent="0.25">
      <c r="B233" s="142"/>
      <c r="C233" s="139"/>
      <c r="D233" s="95"/>
      <c r="E233" s="95">
        <f t="shared" si="14"/>
        <v>84602.37000000001</v>
      </c>
      <c r="F233" s="95">
        <f t="shared" si="15"/>
        <v>10575.62999999997</v>
      </c>
      <c r="G233" s="91"/>
      <c r="H233" s="144"/>
      <c r="I233" s="93"/>
      <c r="J233" s="93"/>
    </row>
    <row r="234" spans="2:10" hidden="1" x14ac:dyDescent="0.25">
      <c r="B234" s="142"/>
      <c r="C234" s="139"/>
      <c r="D234" s="95"/>
      <c r="E234" s="95">
        <f t="shared" si="14"/>
        <v>84602.37000000001</v>
      </c>
      <c r="F234" s="95">
        <f t="shared" si="15"/>
        <v>10575.62999999997</v>
      </c>
      <c r="G234" s="91"/>
      <c r="H234" s="144"/>
      <c r="I234" s="93"/>
      <c r="J234" s="93"/>
    </row>
    <row r="235" spans="2:10" hidden="1" x14ac:dyDescent="0.25">
      <c r="B235" s="142"/>
      <c r="C235" s="139"/>
      <c r="D235" s="95"/>
      <c r="E235" s="95">
        <f t="shared" si="14"/>
        <v>84602.37000000001</v>
      </c>
      <c r="F235" s="95">
        <f t="shared" si="15"/>
        <v>10575.62999999997</v>
      </c>
      <c r="G235" s="91"/>
      <c r="H235" s="144"/>
      <c r="I235" s="93"/>
      <c r="J235" s="93"/>
    </row>
    <row r="236" spans="2:10" hidden="1" x14ac:dyDescent="0.25">
      <c r="B236" s="142"/>
      <c r="C236" s="139"/>
      <c r="D236" s="95"/>
      <c r="E236" s="95">
        <f t="shared" si="14"/>
        <v>84602.37000000001</v>
      </c>
      <c r="F236" s="95">
        <f t="shared" si="15"/>
        <v>10575.62999999997</v>
      </c>
      <c r="G236" s="91"/>
      <c r="H236" s="144"/>
      <c r="I236" s="93"/>
      <c r="J236" s="93"/>
    </row>
    <row r="237" spans="2:10" hidden="1" x14ac:dyDescent="0.25">
      <c r="B237" s="142"/>
      <c r="C237" s="139"/>
      <c r="D237" s="95"/>
      <c r="E237" s="95">
        <f t="shared" si="14"/>
        <v>84602.37000000001</v>
      </c>
      <c r="F237" s="95">
        <f t="shared" si="15"/>
        <v>10575.62999999997</v>
      </c>
      <c r="G237" s="91"/>
      <c r="H237" s="144"/>
      <c r="I237" s="93"/>
      <c r="J237" s="93"/>
    </row>
    <row r="238" spans="2:10" hidden="1" x14ac:dyDescent="0.25">
      <c r="B238" s="142"/>
      <c r="C238" s="139"/>
      <c r="D238" s="95"/>
      <c r="E238" s="95">
        <f t="shared" si="14"/>
        <v>84602.37000000001</v>
      </c>
      <c r="F238" s="95">
        <f t="shared" si="15"/>
        <v>10575.62999999997</v>
      </c>
      <c r="G238" s="91"/>
      <c r="H238" s="144"/>
      <c r="I238" s="93"/>
      <c r="J238" s="93"/>
    </row>
    <row r="239" spans="2:10" hidden="1" x14ac:dyDescent="0.25">
      <c r="B239" s="142"/>
      <c r="C239" s="139"/>
      <c r="D239" s="95"/>
      <c r="E239" s="95">
        <f t="shared" si="14"/>
        <v>84602.37000000001</v>
      </c>
      <c r="F239" s="95">
        <f t="shared" si="15"/>
        <v>10575.62999999997</v>
      </c>
      <c r="G239" s="91"/>
      <c r="H239" s="144"/>
      <c r="I239" s="93"/>
      <c r="J239" s="93"/>
    </row>
    <row r="240" spans="2:10" hidden="1" x14ac:dyDescent="0.25">
      <c r="B240" s="142"/>
      <c r="C240" s="139"/>
      <c r="D240" s="95"/>
      <c r="E240" s="95">
        <f t="shared" si="14"/>
        <v>84602.37000000001</v>
      </c>
      <c r="F240" s="95">
        <f t="shared" si="15"/>
        <v>10575.62999999997</v>
      </c>
      <c r="G240" s="91"/>
      <c r="H240" s="144"/>
      <c r="I240" s="93"/>
      <c r="J240" s="93"/>
    </row>
    <row r="241" spans="2:10" hidden="1" x14ac:dyDescent="0.25">
      <c r="B241" s="142"/>
      <c r="C241" s="139"/>
      <c r="D241" s="95"/>
      <c r="E241" s="95">
        <f t="shared" si="14"/>
        <v>84602.37000000001</v>
      </c>
      <c r="F241" s="95">
        <f t="shared" si="15"/>
        <v>10575.62999999997</v>
      </c>
      <c r="G241" s="91"/>
      <c r="H241" s="144"/>
      <c r="I241" s="93"/>
      <c r="J241" s="93"/>
    </row>
    <row r="242" spans="2:10" hidden="1" x14ac:dyDescent="0.25">
      <c r="B242" s="142"/>
      <c r="C242" s="139"/>
      <c r="D242" s="95"/>
      <c r="E242" s="95">
        <f t="shared" si="14"/>
        <v>84602.37000000001</v>
      </c>
      <c r="F242" s="95">
        <f t="shared" si="15"/>
        <v>10575.62999999997</v>
      </c>
      <c r="G242" s="91"/>
      <c r="H242" s="144"/>
      <c r="I242" s="93"/>
      <c r="J242" s="93"/>
    </row>
    <row r="243" spans="2:10" hidden="1" x14ac:dyDescent="0.25">
      <c r="B243" s="142"/>
      <c r="C243" s="139"/>
      <c r="D243" s="95"/>
      <c r="E243" s="95">
        <f t="shared" si="14"/>
        <v>84602.37000000001</v>
      </c>
      <c r="F243" s="95">
        <f t="shared" si="15"/>
        <v>10575.62999999997</v>
      </c>
      <c r="G243" s="91"/>
      <c r="H243" s="144"/>
      <c r="I243" s="93"/>
      <c r="J243" s="93"/>
    </row>
    <row r="244" spans="2:10" hidden="1" x14ac:dyDescent="0.25">
      <c r="B244" s="142"/>
      <c r="C244" s="139"/>
      <c r="D244" s="95"/>
      <c r="E244" s="95">
        <f t="shared" ref="E244:E247" si="16">E243+D244</f>
        <v>84602.37000000001</v>
      </c>
      <c r="F244" s="95">
        <f t="shared" si="15"/>
        <v>10575.62999999997</v>
      </c>
      <c r="G244" s="91"/>
      <c r="H244" s="144"/>
      <c r="I244" s="93"/>
      <c r="J244" s="93"/>
    </row>
    <row r="245" spans="2:10" hidden="1" x14ac:dyDescent="0.25">
      <c r="B245" s="142"/>
      <c r="C245" s="139"/>
      <c r="D245" s="95"/>
      <c r="E245" s="95">
        <f t="shared" si="16"/>
        <v>84602.37000000001</v>
      </c>
      <c r="F245" s="95">
        <f t="shared" si="15"/>
        <v>10575.62999999997</v>
      </c>
      <c r="G245" s="91"/>
      <c r="H245" s="144"/>
      <c r="I245" s="93"/>
      <c r="J245" s="93"/>
    </row>
    <row r="246" spans="2:10" hidden="1" x14ac:dyDescent="0.25">
      <c r="B246" s="142"/>
      <c r="C246" s="139"/>
      <c r="D246" s="95"/>
      <c r="E246" s="95">
        <f t="shared" si="16"/>
        <v>84602.37000000001</v>
      </c>
      <c r="F246" s="95">
        <f t="shared" si="15"/>
        <v>10575.62999999997</v>
      </c>
      <c r="G246" s="91"/>
      <c r="H246" s="144"/>
      <c r="I246" s="93"/>
      <c r="J246" s="93"/>
    </row>
    <row r="247" spans="2:10" hidden="1" x14ac:dyDescent="0.25">
      <c r="B247" s="142"/>
      <c r="C247" s="139"/>
      <c r="D247" s="95"/>
      <c r="E247" s="95">
        <f t="shared" si="16"/>
        <v>84602.37000000001</v>
      </c>
      <c r="F247" s="95">
        <f t="shared" si="15"/>
        <v>10575.62999999997</v>
      </c>
      <c r="G247" s="91"/>
      <c r="H247" s="144"/>
      <c r="I247" s="93"/>
      <c r="J247" s="93"/>
    </row>
    <row r="248" spans="2:10" hidden="1" x14ac:dyDescent="0.25">
      <c r="B248" s="142"/>
      <c r="C248" s="139"/>
      <c r="D248" s="95"/>
      <c r="E248" s="95">
        <f>E247+D248</f>
        <v>84602.37000000001</v>
      </c>
      <c r="F248" s="95">
        <f t="shared" si="15"/>
        <v>10575.62999999997</v>
      </c>
      <c r="G248" s="91"/>
      <c r="H248" s="144"/>
      <c r="I248" s="93"/>
      <c r="J248" s="93"/>
    </row>
    <row r="249" spans="2:10" hidden="1" x14ac:dyDescent="0.25">
      <c r="B249" s="142"/>
      <c r="C249" s="139"/>
      <c r="D249" s="95"/>
      <c r="E249" s="95">
        <f t="shared" ref="E249:E262" si="17">E248+D249</f>
        <v>84602.37000000001</v>
      </c>
      <c r="F249" s="95">
        <f t="shared" si="15"/>
        <v>10575.62999999997</v>
      </c>
      <c r="G249" s="91"/>
      <c r="H249" s="144"/>
      <c r="I249" s="93"/>
      <c r="J249" s="93"/>
    </row>
    <row r="250" spans="2:10" hidden="1" x14ac:dyDescent="0.25">
      <c r="B250" s="142"/>
      <c r="C250" s="139"/>
      <c r="D250" s="95"/>
      <c r="E250" s="95">
        <f t="shared" si="17"/>
        <v>84602.37000000001</v>
      </c>
      <c r="F250" s="95">
        <f t="shared" si="15"/>
        <v>10575.62999999997</v>
      </c>
      <c r="G250" s="91"/>
      <c r="H250" s="144"/>
      <c r="I250" s="93"/>
      <c r="J250" s="93"/>
    </row>
    <row r="251" spans="2:10" hidden="1" x14ac:dyDescent="0.25">
      <c r="B251" s="142"/>
      <c r="C251" s="139"/>
      <c r="D251" s="95"/>
      <c r="E251" s="95">
        <f t="shared" si="17"/>
        <v>84602.37000000001</v>
      </c>
      <c r="F251" s="95">
        <f t="shared" si="15"/>
        <v>10575.62999999997</v>
      </c>
      <c r="G251" s="91"/>
      <c r="H251" s="144"/>
      <c r="I251" s="93"/>
      <c r="J251" s="93"/>
    </row>
    <row r="252" spans="2:10" hidden="1" x14ac:dyDescent="0.25">
      <c r="B252" s="142"/>
      <c r="C252" s="139"/>
      <c r="D252" s="95"/>
      <c r="E252" s="95">
        <f t="shared" si="17"/>
        <v>84602.37000000001</v>
      </c>
      <c r="F252" s="95">
        <f t="shared" si="15"/>
        <v>10575.62999999997</v>
      </c>
      <c r="G252" s="91"/>
      <c r="H252" s="144"/>
      <c r="I252" s="93"/>
      <c r="J252" s="93"/>
    </row>
    <row r="253" spans="2:10" hidden="1" x14ac:dyDescent="0.25">
      <c r="B253" s="142"/>
      <c r="C253" s="139"/>
      <c r="D253" s="95"/>
      <c r="E253" s="95">
        <f t="shared" si="17"/>
        <v>84602.37000000001</v>
      </c>
      <c r="F253" s="95">
        <f t="shared" si="15"/>
        <v>10575.62999999997</v>
      </c>
      <c r="G253" s="91"/>
      <c r="H253" s="144"/>
      <c r="I253" s="93"/>
      <c r="J253" s="93"/>
    </row>
    <row r="254" spans="2:10" hidden="1" x14ac:dyDescent="0.25">
      <c r="B254" s="142"/>
      <c r="C254" s="139"/>
      <c r="D254" s="95"/>
      <c r="E254" s="95">
        <f t="shared" si="17"/>
        <v>84602.37000000001</v>
      </c>
      <c r="F254" s="95">
        <f t="shared" si="15"/>
        <v>10575.62999999997</v>
      </c>
      <c r="G254" s="91"/>
      <c r="H254" s="144"/>
      <c r="I254" s="93"/>
      <c r="J254" s="93"/>
    </row>
    <row r="255" spans="2:10" hidden="1" x14ac:dyDescent="0.25">
      <c r="B255" s="142"/>
      <c r="C255" s="139"/>
      <c r="D255" s="95"/>
      <c r="E255" s="95">
        <f t="shared" si="17"/>
        <v>84602.37000000001</v>
      </c>
      <c r="F255" s="95">
        <f t="shared" si="15"/>
        <v>10575.62999999997</v>
      </c>
      <c r="G255" s="91"/>
      <c r="H255" s="144"/>
      <c r="I255" s="93"/>
      <c r="J255" s="93"/>
    </row>
    <row r="256" spans="2:10" hidden="1" x14ac:dyDescent="0.25">
      <c r="B256" s="142"/>
      <c r="C256" s="139"/>
      <c r="D256" s="95"/>
      <c r="E256" s="95">
        <f t="shared" si="17"/>
        <v>84602.37000000001</v>
      </c>
      <c r="F256" s="95">
        <f t="shared" si="15"/>
        <v>10575.62999999997</v>
      </c>
      <c r="G256" s="91"/>
      <c r="H256" s="144"/>
      <c r="I256" s="93"/>
      <c r="J256" s="93"/>
    </row>
    <row r="257" spans="2:10" hidden="1" x14ac:dyDescent="0.25">
      <c r="B257" s="142"/>
      <c r="C257" s="139"/>
      <c r="D257" s="95"/>
      <c r="E257" s="95">
        <f t="shared" si="17"/>
        <v>84602.37000000001</v>
      </c>
      <c r="F257" s="95">
        <f t="shared" si="15"/>
        <v>10575.62999999997</v>
      </c>
      <c r="G257" s="91"/>
      <c r="H257" s="144"/>
      <c r="I257" s="93"/>
      <c r="J257" s="93"/>
    </row>
    <row r="258" spans="2:10" hidden="1" x14ac:dyDescent="0.25">
      <c r="B258" s="142"/>
      <c r="C258" s="139"/>
      <c r="D258" s="95"/>
      <c r="E258" s="95">
        <f t="shared" si="17"/>
        <v>84602.37000000001</v>
      </c>
      <c r="F258" s="95">
        <f t="shared" si="15"/>
        <v>10575.62999999997</v>
      </c>
      <c r="G258" s="91"/>
      <c r="H258" s="144"/>
      <c r="I258" s="93"/>
      <c r="J258" s="93"/>
    </row>
    <row r="259" spans="2:10" hidden="1" x14ac:dyDescent="0.25">
      <c r="B259" s="142"/>
      <c r="C259" s="139"/>
      <c r="D259" s="95"/>
      <c r="E259" s="95">
        <f t="shared" si="17"/>
        <v>84602.37000000001</v>
      </c>
      <c r="F259" s="95">
        <f t="shared" si="15"/>
        <v>10575.62999999997</v>
      </c>
      <c r="G259" s="91"/>
      <c r="H259" s="144"/>
      <c r="I259" s="93"/>
      <c r="J259" s="93"/>
    </row>
    <row r="260" spans="2:10" hidden="1" x14ac:dyDescent="0.25">
      <c r="B260" s="142"/>
      <c r="C260" s="139"/>
      <c r="D260" s="95"/>
      <c r="E260" s="95">
        <f t="shared" si="17"/>
        <v>84602.37000000001</v>
      </c>
      <c r="F260" s="95">
        <f t="shared" si="15"/>
        <v>10575.62999999997</v>
      </c>
      <c r="G260" s="91"/>
      <c r="H260" s="144"/>
      <c r="I260" s="93"/>
      <c r="J260" s="93"/>
    </row>
    <row r="261" spans="2:10" hidden="1" x14ac:dyDescent="0.25">
      <c r="B261" s="142"/>
      <c r="C261" s="139"/>
      <c r="D261" s="95"/>
      <c r="E261" s="95">
        <f t="shared" si="17"/>
        <v>84602.37000000001</v>
      </c>
      <c r="F261" s="95">
        <f t="shared" si="15"/>
        <v>10575.62999999997</v>
      </c>
      <c r="G261" s="91"/>
      <c r="H261" s="144"/>
      <c r="I261" s="93"/>
      <c r="J261" s="93"/>
    </row>
    <row r="262" spans="2:10" hidden="1" x14ac:dyDescent="0.25">
      <c r="B262" s="142"/>
      <c r="C262" s="139"/>
      <c r="D262" s="95"/>
      <c r="E262" s="95">
        <f t="shared" si="17"/>
        <v>84602.37000000001</v>
      </c>
      <c r="F262" s="95">
        <f t="shared" si="15"/>
        <v>10575.62999999997</v>
      </c>
      <c r="G262" s="91"/>
      <c r="H262" s="144"/>
      <c r="I262" s="93"/>
      <c r="J262" s="93"/>
    </row>
    <row r="263" spans="2:10" hidden="1" x14ac:dyDescent="0.25">
      <c r="B263" s="142"/>
      <c r="C263" s="139"/>
      <c r="D263" s="95"/>
      <c r="E263" s="95">
        <f>E262+D263</f>
        <v>84602.37000000001</v>
      </c>
      <c r="F263" s="95">
        <f t="shared" ref="F263:F277" si="18">F262-D263</f>
        <v>10575.62999999997</v>
      </c>
      <c r="G263" s="91"/>
      <c r="H263" s="144"/>
      <c r="I263" s="93"/>
      <c r="J263" s="93"/>
    </row>
    <row r="264" spans="2:10" hidden="1" x14ac:dyDescent="0.25">
      <c r="B264" s="142"/>
      <c r="C264" s="139"/>
      <c r="D264" s="95"/>
      <c r="E264" s="95">
        <f t="shared" ref="E264:E277" si="19">E263+D264</f>
        <v>84602.37000000001</v>
      </c>
      <c r="F264" s="95">
        <f t="shared" si="18"/>
        <v>10575.62999999997</v>
      </c>
      <c r="G264" s="91"/>
      <c r="H264" s="144"/>
      <c r="I264" s="93"/>
      <c r="J264" s="93"/>
    </row>
    <row r="265" spans="2:10" hidden="1" x14ac:dyDescent="0.25">
      <c r="B265" s="142"/>
      <c r="C265" s="139"/>
      <c r="D265" s="95"/>
      <c r="E265" s="95">
        <f t="shared" si="19"/>
        <v>84602.37000000001</v>
      </c>
      <c r="F265" s="95">
        <f t="shared" si="18"/>
        <v>10575.62999999997</v>
      </c>
      <c r="G265" s="91"/>
      <c r="H265" s="144"/>
      <c r="I265" s="93"/>
      <c r="J265" s="93"/>
    </row>
    <row r="266" spans="2:10" hidden="1" x14ac:dyDescent="0.25">
      <c r="B266" s="142"/>
      <c r="C266" s="139"/>
      <c r="D266" s="95"/>
      <c r="E266" s="95">
        <f t="shared" si="19"/>
        <v>84602.37000000001</v>
      </c>
      <c r="F266" s="95">
        <f t="shared" si="18"/>
        <v>10575.62999999997</v>
      </c>
      <c r="G266" s="91"/>
      <c r="H266" s="144"/>
      <c r="I266" s="93"/>
      <c r="J266" s="93"/>
    </row>
    <row r="267" spans="2:10" hidden="1" x14ac:dyDescent="0.25">
      <c r="B267" s="142"/>
      <c r="C267" s="139"/>
      <c r="D267" s="95"/>
      <c r="E267" s="95">
        <f t="shared" si="19"/>
        <v>84602.37000000001</v>
      </c>
      <c r="F267" s="95">
        <f t="shared" si="18"/>
        <v>10575.62999999997</v>
      </c>
      <c r="G267" s="91"/>
      <c r="H267" s="144"/>
      <c r="I267" s="93"/>
      <c r="J267" s="93"/>
    </row>
    <row r="268" spans="2:10" hidden="1" x14ac:dyDescent="0.25">
      <c r="B268" s="142"/>
      <c r="C268" s="139"/>
      <c r="D268" s="95"/>
      <c r="E268" s="95">
        <f t="shared" si="19"/>
        <v>84602.37000000001</v>
      </c>
      <c r="F268" s="95">
        <f t="shared" si="18"/>
        <v>10575.62999999997</v>
      </c>
      <c r="G268" s="91"/>
      <c r="H268" s="144"/>
      <c r="I268" s="93"/>
      <c r="J268" s="93"/>
    </row>
    <row r="269" spans="2:10" hidden="1" x14ac:dyDescent="0.25">
      <c r="B269" s="142"/>
      <c r="C269" s="139"/>
      <c r="D269" s="95"/>
      <c r="E269" s="95">
        <f t="shared" si="19"/>
        <v>84602.37000000001</v>
      </c>
      <c r="F269" s="95">
        <f t="shared" si="18"/>
        <v>10575.62999999997</v>
      </c>
      <c r="G269" s="91"/>
      <c r="H269" s="144"/>
      <c r="I269" s="93"/>
      <c r="J269" s="93"/>
    </row>
    <row r="270" spans="2:10" hidden="1" x14ac:dyDescent="0.25">
      <c r="B270" s="142"/>
      <c r="C270" s="139"/>
      <c r="D270" s="95"/>
      <c r="E270" s="95">
        <f t="shared" si="19"/>
        <v>84602.37000000001</v>
      </c>
      <c r="F270" s="95">
        <f t="shared" si="18"/>
        <v>10575.62999999997</v>
      </c>
      <c r="G270" s="91"/>
      <c r="H270" s="144"/>
      <c r="I270" s="93"/>
      <c r="J270" s="93"/>
    </row>
    <row r="271" spans="2:10" hidden="1" x14ac:dyDescent="0.25">
      <c r="B271" s="142"/>
      <c r="C271" s="139"/>
      <c r="D271" s="95"/>
      <c r="E271" s="95">
        <f t="shared" si="19"/>
        <v>84602.37000000001</v>
      </c>
      <c r="F271" s="95">
        <f t="shared" si="18"/>
        <v>10575.62999999997</v>
      </c>
      <c r="G271" s="91"/>
      <c r="H271" s="144"/>
      <c r="I271" s="93"/>
      <c r="J271" s="93"/>
    </row>
    <row r="272" spans="2:10" hidden="1" x14ac:dyDescent="0.25">
      <c r="B272" s="142"/>
      <c r="C272" s="139"/>
      <c r="D272" s="95"/>
      <c r="E272" s="95">
        <f t="shared" si="19"/>
        <v>84602.37000000001</v>
      </c>
      <c r="F272" s="95">
        <f t="shared" si="18"/>
        <v>10575.62999999997</v>
      </c>
      <c r="G272" s="91"/>
      <c r="H272" s="144"/>
      <c r="I272" s="93"/>
      <c r="J272" s="93"/>
    </row>
    <row r="273" spans="2:10" hidden="1" x14ac:dyDescent="0.25">
      <c r="B273" s="142"/>
      <c r="C273" s="139"/>
      <c r="D273" s="95"/>
      <c r="E273" s="95">
        <f t="shared" si="19"/>
        <v>84602.37000000001</v>
      </c>
      <c r="F273" s="95">
        <f t="shared" si="18"/>
        <v>10575.62999999997</v>
      </c>
      <c r="G273" s="91"/>
      <c r="H273" s="144"/>
      <c r="I273" s="93"/>
      <c r="J273" s="93"/>
    </row>
    <row r="274" spans="2:10" ht="15" hidden="1" customHeight="1" thickBot="1" x14ac:dyDescent="0.3">
      <c r="B274" s="142"/>
      <c r="C274" s="139"/>
      <c r="D274" s="95"/>
      <c r="E274" s="95">
        <f t="shared" si="19"/>
        <v>84602.37000000001</v>
      </c>
      <c r="F274" s="145">
        <f t="shared" si="18"/>
        <v>10575.62999999997</v>
      </c>
      <c r="G274" s="91"/>
      <c r="H274" s="144"/>
      <c r="I274" s="93"/>
      <c r="J274" s="93"/>
    </row>
    <row r="275" spans="2:10" hidden="1" x14ac:dyDescent="0.25">
      <c r="B275" s="142"/>
      <c r="C275" s="139"/>
      <c r="D275" s="95"/>
      <c r="E275" s="95">
        <f t="shared" si="19"/>
        <v>84602.37000000001</v>
      </c>
      <c r="F275" s="135">
        <f t="shared" si="18"/>
        <v>10575.62999999997</v>
      </c>
      <c r="G275" s="91"/>
      <c r="H275" s="144"/>
      <c r="I275" s="93"/>
      <c r="J275" s="93"/>
    </row>
    <row r="276" spans="2:10" hidden="1" x14ac:dyDescent="0.25">
      <c r="B276" s="142"/>
      <c r="C276" s="139"/>
      <c r="D276" s="95"/>
      <c r="E276" s="95">
        <f t="shared" si="19"/>
        <v>84602.37000000001</v>
      </c>
      <c r="F276" s="135">
        <f t="shared" si="18"/>
        <v>10575.62999999997</v>
      </c>
      <c r="G276" s="91"/>
      <c r="H276" s="144"/>
      <c r="I276" s="93"/>
      <c r="J276" s="93"/>
    </row>
    <row r="277" spans="2:10" hidden="1" x14ac:dyDescent="0.25">
      <c r="B277" s="146"/>
      <c r="C277" s="139"/>
      <c r="D277" s="95"/>
      <c r="E277" s="95">
        <f t="shared" si="19"/>
        <v>84602.37000000001</v>
      </c>
      <c r="F277" s="135">
        <f t="shared" si="18"/>
        <v>10575.62999999997</v>
      </c>
      <c r="G277" s="91"/>
      <c r="H277" s="144"/>
      <c r="I277" s="93"/>
      <c r="J277" s="93"/>
    </row>
    <row r="278" spans="2:10" x14ac:dyDescent="0.25">
      <c r="B278" s="147"/>
      <c r="C278" s="91"/>
      <c r="D278" s="103" t="s">
        <v>0</v>
      </c>
      <c r="E278" s="94">
        <f>E277</f>
        <v>84602.37000000001</v>
      </c>
      <c r="F278" s="103">
        <f>F277</f>
        <v>10575.62999999997</v>
      </c>
      <c r="G278" s="91"/>
      <c r="H278" s="147"/>
      <c r="I278" s="91"/>
      <c r="J278" s="103"/>
    </row>
    <row r="279" spans="2:10" x14ac:dyDescent="0.25">
      <c r="B279" s="147"/>
      <c r="C279" s="91"/>
      <c r="D279" s="103"/>
      <c r="E279" s="103"/>
      <c r="F279" s="103"/>
      <c r="G279" s="91"/>
      <c r="H279" s="91"/>
      <c r="I279" s="91"/>
      <c r="J279" s="103"/>
    </row>
    <row r="280" spans="2:10" ht="15.75" thickBot="1" x14ac:dyDescent="0.3">
      <c r="B280" s="147"/>
      <c r="D280" s="113"/>
      <c r="E280" s="114"/>
      <c r="F280" s="115"/>
      <c r="G280" s="91"/>
      <c r="H280" s="115"/>
      <c r="I280" s="115"/>
      <c r="J280" s="91"/>
    </row>
    <row r="281" spans="2:10" x14ac:dyDescent="0.25">
      <c r="B281" s="147"/>
      <c r="D281" s="103" t="s">
        <v>4</v>
      </c>
      <c r="E281" s="103">
        <f>E278</f>
        <v>84602.37000000001</v>
      </c>
      <c r="F281" s="117">
        <f>F278-E279-E280</f>
        <v>10575.62999999997</v>
      </c>
      <c r="G281" s="148" t="s">
        <v>12</v>
      </c>
      <c r="H281" s="91"/>
      <c r="I281" s="91"/>
      <c r="J281" s="103"/>
    </row>
    <row r="282" spans="2:10" x14ac:dyDescent="0.25">
      <c r="D282" s="103"/>
      <c r="E282" s="91"/>
      <c r="F282" s="91"/>
      <c r="G282" s="91"/>
      <c r="H282" s="91"/>
      <c r="I282" s="91"/>
      <c r="J282" s="91"/>
    </row>
    <row r="283" spans="2:10" x14ac:dyDescent="0.25">
      <c r="D283" s="103"/>
      <c r="E283" s="91"/>
      <c r="F283" s="91"/>
      <c r="G283" s="91"/>
      <c r="H283" s="91"/>
      <c r="I283" s="91"/>
      <c r="J283" s="103"/>
    </row>
    <row r="284" spans="2:10" x14ac:dyDescent="0.25">
      <c r="D284" s="103"/>
      <c r="E284" s="91"/>
      <c r="F284" s="91"/>
      <c r="G284" s="91"/>
      <c r="H284" s="91"/>
      <c r="I284" s="91"/>
      <c r="J284" s="91"/>
    </row>
    <row r="285" spans="2:10" x14ac:dyDescent="0.25">
      <c r="D285" s="103"/>
      <c r="E285" s="91"/>
      <c r="F285" s="91"/>
      <c r="G285" s="91"/>
      <c r="H285" s="91"/>
      <c r="I285" s="91"/>
      <c r="J285" s="91"/>
    </row>
    <row r="286" spans="2:10" x14ac:dyDescent="0.25">
      <c r="D286" s="103"/>
      <c r="E286" s="91"/>
      <c r="F286" s="91"/>
      <c r="G286" s="91"/>
      <c r="H286" s="91"/>
      <c r="I286" s="91"/>
      <c r="J286" s="91"/>
    </row>
    <row r="287" spans="2:10" x14ac:dyDescent="0.25">
      <c r="D287" s="103"/>
      <c r="E287" s="91"/>
      <c r="F287" s="91"/>
      <c r="G287" s="91"/>
      <c r="H287" s="91"/>
      <c r="I287" s="91"/>
      <c r="J287" s="91"/>
    </row>
    <row r="288" spans="2:10" x14ac:dyDescent="0.25">
      <c r="D288" s="103"/>
      <c r="E288" s="91"/>
      <c r="F288" s="91"/>
      <c r="G288" s="91"/>
      <c r="H288" s="91"/>
      <c r="I288" s="91"/>
      <c r="J288" s="91"/>
    </row>
    <row r="289" spans="4:10" x14ac:dyDescent="0.25">
      <c r="D289" s="103"/>
      <c r="E289" s="91"/>
      <c r="F289" s="91"/>
      <c r="G289" s="91"/>
      <c r="H289" s="91"/>
      <c r="I289" s="91"/>
      <c r="J289" s="91"/>
    </row>
    <row r="290" spans="4:10" x14ac:dyDescent="0.25">
      <c r="D290" s="103"/>
      <c r="E290" s="91"/>
      <c r="F290" s="91"/>
      <c r="G290" s="91"/>
      <c r="H290" s="91"/>
      <c r="I290" s="91"/>
      <c r="J290" s="91"/>
    </row>
    <row r="291" spans="4:10" x14ac:dyDescent="0.25">
      <c r="D291" s="103"/>
      <c r="E291" s="91"/>
      <c r="F291" s="91"/>
      <c r="G291" s="91"/>
      <c r="H291" s="91"/>
      <c r="I291" s="91"/>
      <c r="J291" s="91"/>
    </row>
    <row r="292" spans="4:10" x14ac:dyDescent="0.25">
      <c r="D292" s="103"/>
      <c r="E292" s="91"/>
      <c r="F292" s="91"/>
      <c r="G292" s="91"/>
      <c r="H292" s="91"/>
      <c r="I292" s="91"/>
      <c r="J292" s="91"/>
    </row>
    <row r="293" spans="4:10" x14ac:dyDescent="0.25">
      <c r="D293" s="103"/>
      <c r="E293" s="91"/>
      <c r="F293" s="91"/>
      <c r="G293" s="91"/>
      <c r="H293" s="91"/>
      <c r="I293" s="91"/>
      <c r="J293" s="91"/>
    </row>
    <row r="294" spans="4:10" x14ac:dyDescent="0.25">
      <c r="D294" s="103"/>
      <c r="E294" s="91"/>
      <c r="F294" s="91"/>
      <c r="G294" s="91"/>
      <c r="H294" s="91"/>
      <c r="I294" s="91"/>
      <c r="J294" s="91"/>
    </row>
    <row r="295" spans="4:10" x14ac:dyDescent="0.25">
      <c r="D295" s="103"/>
      <c r="E295" s="91"/>
      <c r="F295" s="91"/>
      <c r="G295" s="91"/>
      <c r="H295" s="91"/>
      <c r="I295" s="91"/>
      <c r="J295" s="91"/>
    </row>
    <row r="296" spans="4:10" x14ac:dyDescent="0.25">
      <c r="D296" s="103"/>
    </row>
    <row r="297" spans="4:10" x14ac:dyDescent="0.25">
      <c r="D297" s="103"/>
    </row>
    <row r="298" spans="4:10" x14ac:dyDescent="0.25">
      <c r="D298" s="103"/>
    </row>
    <row r="299" spans="4:10" x14ac:dyDescent="0.25">
      <c r="D299" s="103"/>
    </row>
    <row r="300" spans="4:10" x14ac:dyDescent="0.25">
      <c r="D300" s="103"/>
    </row>
    <row r="301" spans="4:10" x14ac:dyDescent="0.25">
      <c r="D301" s="103"/>
    </row>
    <row r="302" spans="4:10" x14ac:dyDescent="0.25">
      <c r="D302" s="103"/>
    </row>
    <row r="303" spans="4:10" x14ac:dyDescent="0.25">
      <c r="D303" s="103"/>
    </row>
    <row r="304" spans="4:10" x14ac:dyDescent="0.25">
      <c r="D304" s="103"/>
    </row>
    <row r="305" spans="4:4" x14ac:dyDescent="0.25">
      <c r="D305" s="103"/>
    </row>
    <row r="306" spans="4:4" x14ac:dyDescent="0.25">
      <c r="D306" s="103"/>
    </row>
    <row r="307" spans="4:4" x14ac:dyDescent="0.25">
      <c r="D307" s="103"/>
    </row>
    <row r="308" spans="4:4" x14ac:dyDescent="0.25">
      <c r="D308" s="103"/>
    </row>
    <row r="309" spans="4:4" x14ac:dyDescent="0.25">
      <c r="D309" s="103"/>
    </row>
    <row r="310" spans="4:4" x14ac:dyDescent="0.25">
      <c r="D310" s="103"/>
    </row>
    <row r="311" spans="4:4" x14ac:dyDescent="0.25">
      <c r="D311" s="103"/>
    </row>
    <row r="312" spans="4:4" x14ac:dyDescent="0.25">
      <c r="D312" s="103"/>
    </row>
    <row r="313" spans="4:4" x14ac:dyDescent="0.25">
      <c r="D313" s="103"/>
    </row>
    <row r="314" spans="4:4" x14ac:dyDescent="0.25">
      <c r="D314" s="103"/>
    </row>
    <row r="315" spans="4:4" x14ac:dyDescent="0.25">
      <c r="D315" s="91"/>
    </row>
    <row r="316" spans="4:4" x14ac:dyDescent="0.25">
      <c r="D316" s="91"/>
    </row>
    <row r="317" spans="4:4" x14ac:dyDescent="0.25">
      <c r="D317" s="91"/>
    </row>
    <row r="318" spans="4:4" x14ac:dyDescent="0.25">
      <c r="D318" s="91"/>
    </row>
    <row r="319" spans="4:4" x14ac:dyDescent="0.25">
      <c r="D319" s="91"/>
    </row>
    <row r="320" spans="4:4" x14ac:dyDescent="0.25">
      <c r="D320" s="91"/>
    </row>
    <row r="321" spans="4:4" x14ac:dyDescent="0.25">
      <c r="D321" s="91"/>
    </row>
    <row r="322" spans="4:4" x14ac:dyDescent="0.25">
      <c r="D322" s="91"/>
    </row>
    <row r="323" spans="4:4" x14ac:dyDescent="0.25">
      <c r="D323" s="91"/>
    </row>
    <row r="324" spans="4:4" x14ac:dyDescent="0.25">
      <c r="D324" s="91"/>
    </row>
    <row r="325" spans="4:4" x14ac:dyDescent="0.25">
      <c r="D325" s="91"/>
    </row>
  </sheetData>
  <mergeCells count="2">
    <mergeCell ref="C2:D2"/>
    <mergeCell ref="C1:D1"/>
  </mergeCells>
  <pageMargins left="0.7" right="0.7" top="0.75" bottom="0.75" header="0.3" footer="0.3"/>
  <pageSetup scale="6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5"/>
  <sheetViews>
    <sheetView topLeftCell="A13" workbookViewId="0">
      <selection activeCell="D25" sqref="D25"/>
    </sheetView>
  </sheetViews>
  <sheetFormatPr baseColWidth="10" defaultRowHeight="16.5" x14ac:dyDescent="0.3"/>
  <cols>
    <col min="1" max="2" width="11.42578125" style="227"/>
    <col min="3" max="3" width="35" style="227" customWidth="1"/>
    <col min="4" max="4" width="11.42578125" style="227"/>
    <col min="5" max="5" width="12.28515625" style="227" bestFit="1" customWidth="1"/>
    <col min="6" max="6" width="14.140625" style="227" bestFit="1" customWidth="1"/>
    <col min="7" max="8" width="11.42578125" style="227"/>
    <col min="9" max="9" width="14.140625" style="227" bestFit="1" customWidth="1"/>
    <col min="10" max="10" width="12.42578125" style="227" bestFit="1" customWidth="1"/>
    <col min="11" max="16384" width="11.42578125" style="227"/>
  </cols>
  <sheetData>
    <row r="1" spans="2:11" s="239" customFormat="1" x14ac:dyDescent="0.3">
      <c r="B1" s="235"/>
      <c r="C1" s="418">
        <v>43009</v>
      </c>
      <c r="D1" s="419"/>
      <c r="E1" s="419"/>
      <c r="F1" s="236"/>
      <c r="G1" s="236"/>
      <c r="H1" s="237"/>
      <c r="I1" s="237"/>
      <c r="J1" s="238"/>
      <c r="K1" s="236"/>
    </row>
    <row r="2" spans="2:11" s="239" customFormat="1" ht="17.25" thickBot="1" x14ac:dyDescent="0.35">
      <c r="B2" s="240"/>
      <c r="C2" s="420" t="s">
        <v>734</v>
      </c>
      <c r="D2" s="420"/>
      <c r="E2" s="420"/>
      <c r="F2" s="241"/>
      <c r="G2" s="242"/>
      <c r="H2" s="243"/>
      <c r="I2" s="243"/>
      <c r="J2" s="243"/>
      <c r="K2" s="242"/>
    </row>
    <row r="3" spans="2:11" s="239" customFormat="1" ht="17.25" thickBot="1" x14ac:dyDescent="0.35">
      <c r="B3" s="244"/>
      <c r="C3" s="230"/>
      <c r="D3" s="245"/>
      <c r="E3" s="230"/>
      <c r="F3" s="230"/>
      <c r="G3" s="242"/>
      <c r="H3" s="246"/>
      <c r="I3" s="247"/>
      <c r="J3" s="248"/>
      <c r="K3" s="242"/>
    </row>
    <row r="4" spans="2:11" s="239" customFormat="1" ht="17.25" thickBot="1" x14ac:dyDescent="0.35">
      <c r="B4" s="249"/>
      <c r="C4" s="242"/>
      <c r="D4" s="245"/>
      <c r="E4" s="230"/>
      <c r="F4" s="230"/>
      <c r="G4" s="242"/>
      <c r="H4" s="243"/>
      <c r="I4" s="243"/>
      <c r="J4" s="250"/>
      <c r="K4" s="242"/>
    </row>
    <row r="5" spans="2:11" ht="17.25" thickBot="1" x14ac:dyDescent="0.35">
      <c r="B5" s="251"/>
      <c r="C5" s="252"/>
      <c r="D5" s="253"/>
      <c r="E5" s="251"/>
      <c r="F5" s="254" t="s">
        <v>5</v>
      </c>
      <c r="G5" s="255"/>
      <c r="H5" s="229"/>
      <c r="I5" s="256"/>
      <c r="J5" s="256"/>
      <c r="K5" s="256"/>
    </row>
    <row r="6" spans="2:11" ht="17.25" thickBot="1" x14ac:dyDescent="0.35">
      <c r="B6" s="257" t="s">
        <v>6</v>
      </c>
      <c r="C6" s="257" t="s">
        <v>7</v>
      </c>
      <c r="D6" s="258" t="s">
        <v>8</v>
      </c>
      <c r="E6" s="259" t="s">
        <v>9</v>
      </c>
      <c r="F6" s="260">
        <f>I7</f>
        <v>30000</v>
      </c>
      <c r="G6" s="261"/>
      <c r="H6" s="262" t="s">
        <v>10</v>
      </c>
      <c r="I6" s="259" t="s">
        <v>8</v>
      </c>
      <c r="J6" s="263" t="s">
        <v>11</v>
      </c>
      <c r="K6" s="261"/>
    </row>
    <row r="7" spans="2:11" x14ac:dyDescent="0.3">
      <c r="B7" s="264" t="s">
        <v>705</v>
      </c>
      <c r="C7" s="265" t="s">
        <v>706</v>
      </c>
      <c r="D7" s="266">
        <v>3130.4</v>
      </c>
      <c r="E7" s="267">
        <f>D7</f>
        <v>3130.4</v>
      </c>
      <c r="F7" s="268">
        <f>F6-D7</f>
        <v>26869.599999999999</v>
      </c>
      <c r="G7" s="228"/>
      <c r="H7" s="269"/>
      <c r="I7" s="270">
        <v>30000</v>
      </c>
      <c r="J7" s="268">
        <f>I7</f>
        <v>30000</v>
      </c>
      <c r="K7" s="228"/>
    </row>
    <row r="8" spans="2:11" ht="17.25" thickBot="1" x14ac:dyDescent="0.35">
      <c r="B8" s="264" t="s">
        <v>707</v>
      </c>
      <c r="C8" s="265" t="s">
        <v>706</v>
      </c>
      <c r="D8" s="266">
        <v>150</v>
      </c>
      <c r="E8" s="266">
        <f>E7+D8</f>
        <v>3280.4</v>
      </c>
      <c r="F8" s="271">
        <f t="shared" ref="F8:F27" si="0">F7-D8</f>
        <v>26719.599999999999</v>
      </c>
      <c r="G8" s="228"/>
      <c r="H8" s="272"/>
      <c r="I8" s="273"/>
      <c r="J8" s="274">
        <f>I8+I7</f>
        <v>30000</v>
      </c>
      <c r="K8" s="228"/>
    </row>
    <row r="9" spans="2:11" x14ac:dyDescent="0.3">
      <c r="B9" s="295" t="s">
        <v>708</v>
      </c>
      <c r="C9" s="296" t="s">
        <v>709</v>
      </c>
      <c r="D9" s="294">
        <v>3853.74</v>
      </c>
      <c r="E9" s="294">
        <f t="shared" ref="E9:E27" si="1">E8+D9</f>
        <v>7134.1399999999994</v>
      </c>
      <c r="F9" s="297">
        <f t="shared" si="0"/>
        <v>22865.86</v>
      </c>
      <c r="G9" s="228"/>
      <c r="H9" s="275"/>
      <c r="I9" s="226"/>
      <c r="J9" s="226"/>
      <c r="K9" s="228"/>
    </row>
    <row r="10" spans="2:11" x14ac:dyDescent="0.3">
      <c r="B10" s="295" t="s">
        <v>710</v>
      </c>
      <c r="C10" s="296" t="s">
        <v>709</v>
      </c>
      <c r="D10" s="294">
        <v>130</v>
      </c>
      <c r="E10" s="294">
        <f t="shared" si="1"/>
        <v>7264.1399999999994</v>
      </c>
      <c r="F10" s="297">
        <f t="shared" si="0"/>
        <v>22735.86</v>
      </c>
      <c r="G10" s="228"/>
      <c r="H10" s="275"/>
      <c r="I10" s="226"/>
      <c r="J10" s="226"/>
      <c r="K10" s="228"/>
    </row>
    <row r="11" spans="2:11" x14ac:dyDescent="0.3">
      <c r="B11" s="264" t="s">
        <v>711</v>
      </c>
      <c r="C11" s="265" t="s">
        <v>170</v>
      </c>
      <c r="D11" s="266">
        <v>3417.05</v>
      </c>
      <c r="E11" s="266">
        <f t="shared" si="1"/>
        <v>10681.189999999999</v>
      </c>
      <c r="F11" s="271">
        <f t="shared" si="0"/>
        <v>19318.810000000001</v>
      </c>
      <c r="G11" s="228"/>
      <c r="H11" s="275"/>
      <c r="I11" s="226"/>
      <c r="J11" s="226"/>
      <c r="K11" s="228"/>
    </row>
    <row r="12" spans="2:11" x14ac:dyDescent="0.3">
      <c r="B12" s="264" t="s">
        <v>712</v>
      </c>
      <c r="C12" s="265" t="s">
        <v>170</v>
      </c>
      <c r="D12" s="266">
        <v>50</v>
      </c>
      <c r="E12" s="266">
        <f t="shared" si="1"/>
        <v>10731.189999999999</v>
      </c>
      <c r="F12" s="271">
        <f t="shared" si="0"/>
        <v>19268.810000000001</v>
      </c>
      <c r="G12" s="228"/>
      <c r="H12" s="275"/>
      <c r="I12" s="226"/>
      <c r="J12" s="226"/>
      <c r="K12" s="228"/>
    </row>
    <row r="13" spans="2:11" x14ac:dyDescent="0.3">
      <c r="B13" s="264" t="s">
        <v>713</v>
      </c>
      <c r="C13" s="265" t="s">
        <v>714</v>
      </c>
      <c r="D13" s="266">
        <v>254.33</v>
      </c>
      <c r="E13" s="266">
        <f t="shared" si="1"/>
        <v>10985.519999999999</v>
      </c>
      <c r="F13" s="271">
        <f t="shared" si="0"/>
        <v>19014.48</v>
      </c>
      <c r="G13" s="228"/>
      <c r="H13" s="275"/>
      <c r="I13" s="226"/>
      <c r="J13" s="226"/>
      <c r="K13" s="228"/>
    </row>
    <row r="14" spans="2:11" x14ac:dyDescent="0.3">
      <c r="B14" s="264" t="s">
        <v>715</v>
      </c>
      <c r="C14" s="265" t="s">
        <v>716</v>
      </c>
      <c r="D14" s="266">
        <v>71</v>
      </c>
      <c r="E14" s="266">
        <f t="shared" si="1"/>
        <v>11056.519999999999</v>
      </c>
      <c r="F14" s="271">
        <f t="shared" si="0"/>
        <v>18943.48</v>
      </c>
      <c r="G14" s="228"/>
      <c r="H14" s="275"/>
      <c r="I14" s="226"/>
      <c r="J14" s="226"/>
      <c r="K14" s="228"/>
    </row>
    <row r="15" spans="2:11" x14ac:dyDescent="0.3">
      <c r="B15" s="298" t="s">
        <v>717</v>
      </c>
      <c r="C15" s="299" t="s">
        <v>718</v>
      </c>
      <c r="D15" s="300">
        <v>598</v>
      </c>
      <c r="E15" s="300">
        <f t="shared" si="1"/>
        <v>11654.519999999999</v>
      </c>
      <c r="F15" s="301">
        <f t="shared" si="0"/>
        <v>18345.48</v>
      </c>
      <c r="G15" s="228"/>
      <c r="H15" s="275"/>
      <c r="I15" s="226"/>
      <c r="J15" s="226"/>
      <c r="K15" s="228"/>
    </row>
    <row r="16" spans="2:11" x14ac:dyDescent="0.3">
      <c r="B16" s="298" t="s">
        <v>719</v>
      </c>
      <c r="C16" s="299" t="s">
        <v>718</v>
      </c>
      <c r="D16" s="300">
        <v>105</v>
      </c>
      <c r="E16" s="300">
        <f t="shared" si="1"/>
        <v>11759.519999999999</v>
      </c>
      <c r="F16" s="301">
        <f t="shared" si="0"/>
        <v>18240.48</v>
      </c>
      <c r="G16" s="228"/>
      <c r="H16" s="275"/>
      <c r="I16" s="226"/>
      <c r="J16" s="226"/>
      <c r="K16" s="228"/>
    </row>
    <row r="17" spans="2:10" x14ac:dyDescent="0.3">
      <c r="B17" s="264" t="s">
        <v>720</v>
      </c>
      <c r="C17" s="265" t="s">
        <v>721</v>
      </c>
      <c r="D17" s="266">
        <v>3572.07</v>
      </c>
      <c r="E17" s="266">
        <f t="shared" si="1"/>
        <v>15331.589999999998</v>
      </c>
      <c r="F17" s="271">
        <f t="shared" si="0"/>
        <v>14668.41</v>
      </c>
      <c r="G17" s="228"/>
      <c r="H17" s="275"/>
      <c r="I17" s="226"/>
      <c r="J17" s="226"/>
    </row>
    <row r="18" spans="2:10" x14ac:dyDescent="0.3">
      <c r="B18" s="264" t="s">
        <v>722</v>
      </c>
      <c r="C18" s="265" t="s">
        <v>721</v>
      </c>
      <c r="D18" s="266">
        <v>155</v>
      </c>
      <c r="E18" s="266">
        <f t="shared" si="1"/>
        <v>15486.589999999998</v>
      </c>
      <c r="F18" s="271">
        <f t="shared" si="0"/>
        <v>14513.41</v>
      </c>
      <c r="G18" s="228"/>
      <c r="H18" s="275"/>
      <c r="I18" s="226"/>
      <c r="J18" s="226"/>
    </row>
    <row r="19" spans="2:10" x14ac:dyDescent="0.3">
      <c r="B19" s="295" t="s">
        <v>723</v>
      </c>
      <c r="C19" s="296" t="s">
        <v>170</v>
      </c>
      <c r="D19" s="294">
        <v>1858.01</v>
      </c>
      <c r="E19" s="294">
        <f t="shared" si="1"/>
        <v>17344.599999999999</v>
      </c>
      <c r="F19" s="297">
        <f t="shared" si="0"/>
        <v>12655.4</v>
      </c>
      <c r="G19" s="228"/>
      <c r="H19" s="275"/>
      <c r="I19" s="226"/>
      <c r="J19" s="226"/>
    </row>
    <row r="20" spans="2:10" x14ac:dyDescent="0.3">
      <c r="B20" s="295" t="s">
        <v>724</v>
      </c>
      <c r="C20" s="296" t="s">
        <v>170</v>
      </c>
      <c r="D20" s="294">
        <v>100</v>
      </c>
      <c r="E20" s="294">
        <f t="shared" si="1"/>
        <v>17444.599999999999</v>
      </c>
      <c r="F20" s="297">
        <f t="shared" si="0"/>
        <v>12555.4</v>
      </c>
      <c r="G20" s="228"/>
      <c r="H20" s="275"/>
      <c r="I20" s="226"/>
      <c r="J20" s="226"/>
    </row>
    <row r="21" spans="2:10" x14ac:dyDescent="0.3">
      <c r="B21" s="276" t="s">
        <v>725</v>
      </c>
      <c r="C21" s="277" t="s">
        <v>706</v>
      </c>
      <c r="D21" s="266">
        <v>150</v>
      </c>
      <c r="E21" s="266">
        <f t="shared" si="1"/>
        <v>17594.599999999999</v>
      </c>
      <c r="F21" s="271">
        <f t="shared" si="0"/>
        <v>12405.4</v>
      </c>
      <c r="G21" s="228"/>
      <c r="H21" s="278"/>
      <c r="I21" s="226"/>
      <c r="J21" s="226"/>
    </row>
    <row r="22" spans="2:10" x14ac:dyDescent="0.3">
      <c r="B22" s="276" t="s">
        <v>726</v>
      </c>
      <c r="C22" s="277" t="s">
        <v>706</v>
      </c>
      <c r="D22" s="266">
        <v>2894.5</v>
      </c>
      <c r="E22" s="266">
        <f t="shared" si="1"/>
        <v>20489.099999999999</v>
      </c>
      <c r="F22" s="271">
        <f t="shared" si="0"/>
        <v>9510.9</v>
      </c>
      <c r="G22" s="228"/>
      <c r="H22" s="278"/>
      <c r="I22" s="226"/>
      <c r="J22" s="226"/>
    </row>
    <row r="23" spans="2:10" x14ac:dyDescent="0.3">
      <c r="B23" s="276" t="s">
        <v>727</v>
      </c>
      <c r="C23" s="277" t="s">
        <v>728</v>
      </c>
      <c r="D23" s="266">
        <v>1928</v>
      </c>
      <c r="E23" s="266">
        <f t="shared" si="1"/>
        <v>22417.1</v>
      </c>
      <c r="F23" s="271">
        <f t="shared" si="0"/>
        <v>7582.9</v>
      </c>
      <c r="G23" s="228"/>
      <c r="H23" s="278"/>
      <c r="I23" s="226"/>
      <c r="J23" s="226"/>
    </row>
    <row r="24" spans="2:10" x14ac:dyDescent="0.3">
      <c r="B24" s="276" t="s">
        <v>729</v>
      </c>
      <c r="C24" s="277" t="s">
        <v>728</v>
      </c>
      <c r="D24" s="266">
        <v>180</v>
      </c>
      <c r="E24" s="266">
        <f t="shared" si="1"/>
        <v>22597.1</v>
      </c>
      <c r="F24" s="271">
        <f t="shared" si="0"/>
        <v>7402.9</v>
      </c>
      <c r="G24" s="228"/>
      <c r="H24" s="278"/>
      <c r="I24" s="226"/>
      <c r="J24" s="226"/>
    </row>
    <row r="25" spans="2:10" x14ac:dyDescent="0.3">
      <c r="B25" s="276" t="s">
        <v>730</v>
      </c>
      <c r="C25" s="277" t="s">
        <v>731</v>
      </c>
      <c r="D25" s="266">
        <v>283</v>
      </c>
      <c r="E25" s="266">
        <f t="shared" si="1"/>
        <v>22880.1</v>
      </c>
      <c r="F25" s="271">
        <f t="shared" si="0"/>
        <v>7119.9</v>
      </c>
      <c r="G25" s="228"/>
      <c r="H25" s="278"/>
      <c r="I25" s="226"/>
      <c r="J25" s="226"/>
    </row>
    <row r="26" spans="2:10" x14ac:dyDescent="0.3">
      <c r="B26" s="276" t="s">
        <v>732</v>
      </c>
      <c r="C26" s="277" t="s">
        <v>731</v>
      </c>
      <c r="D26" s="266">
        <v>7010.31</v>
      </c>
      <c r="E26" s="266">
        <f t="shared" si="1"/>
        <v>29890.41</v>
      </c>
      <c r="F26" s="271">
        <f t="shared" si="0"/>
        <v>109.58999999999924</v>
      </c>
      <c r="G26" s="228"/>
      <c r="H26" s="278"/>
      <c r="I26" s="226"/>
      <c r="J26" s="226"/>
    </row>
    <row r="27" spans="2:10" x14ac:dyDescent="0.3">
      <c r="B27" s="276" t="s">
        <v>733</v>
      </c>
      <c r="C27" s="277" t="s">
        <v>95</v>
      </c>
      <c r="D27" s="266">
        <v>99.99</v>
      </c>
      <c r="E27" s="266">
        <f t="shared" si="1"/>
        <v>29990.400000000001</v>
      </c>
      <c r="F27" s="271">
        <f t="shared" si="0"/>
        <v>9.5999999999992411</v>
      </c>
      <c r="G27" s="228"/>
      <c r="H27" s="278"/>
      <c r="I27" s="226"/>
      <c r="J27" s="226"/>
    </row>
    <row r="28" spans="2:10" x14ac:dyDescent="0.3">
      <c r="B28" s="279"/>
      <c r="C28" s="228"/>
      <c r="D28" s="229" t="s">
        <v>0</v>
      </c>
      <c r="E28" s="280">
        <f>E27</f>
        <v>29990.400000000001</v>
      </c>
      <c r="F28" s="229">
        <f>F27</f>
        <v>9.5999999999992411</v>
      </c>
      <c r="G28" s="228"/>
      <c r="H28" s="279"/>
      <c r="I28" s="228"/>
      <c r="J28" s="229"/>
    </row>
    <row r="29" spans="2:10" x14ac:dyDescent="0.3">
      <c r="B29" s="279"/>
      <c r="C29" s="228"/>
      <c r="D29" s="229"/>
      <c r="E29" s="229"/>
      <c r="F29" s="229"/>
      <c r="G29" s="228"/>
      <c r="H29" s="228"/>
      <c r="I29" s="228"/>
      <c r="J29" s="229"/>
    </row>
    <row r="30" spans="2:10" ht="17.25" thickBot="1" x14ac:dyDescent="0.35">
      <c r="B30" s="279"/>
      <c r="D30" s="231"/>
      <c r="E30" s="232"/>
      <c r="F30" s="233"/>
      <c r="G30" s="228"/>
      <c r="H30" s="233"/>
      <c r="I30" s="233"/>
      <c r="J30" s="228"/>
    </row>
    <row r="31" spans="2:10" x14ac:dyDescent="0.3">
      <c r="B31" s="279"/>
      <c r="D31" s="229" t="s">
        <v>4</v>
      </c>
      <c r="E31" s="229">
        <f>E28</f>
        <v>29990.400000000001</v>
      </c>
      <c r="F31" s="234">
        <f>F28</f>
        <v>9.5999999999992411</v>
      </c>
      <c r="G31" s="281" t="s">
        <v>12</v>
      </c>
      <c r="H31" s="228"/>
      <c r="I31" s="228"/>
      <c r="J31" s="229"/>
    </row>
    <row r="32" spans="2:10" x14ac:dyDescent="0.3">
      <c r="D32" s="229"/>
      <c r="E32" s="228"/>
      <c r="F32" s="228"/>
      <c r="G32" s="228"/>
      <c r="H32" s="228"/>
      <c r="I32" s="228"/>
      <c r="J32" s="228"/>
    </row>
    <row r="33" spans="4:10" x14ac:dyDescent="0.3">
      <c r="D33" s="229"/>
      <c r="E33" s="228"/>
      <c r="F33" s="228"/>
      <c r="G33" s="228"/>
      <c r="H33" s="228"/>
      <c r="I33" s="228"/>
      <c r="J33" s="229"/>
    </row>
    <row r="34" spans="4:10" x14ac:dyDescent="0.3">
      <c r="D34" s="229"/>
      <c r="E34" s="228"/>
      <c r="F34" s="228"/>
      <c r="G34" s="228"/>
      <c r="H34" s="228"/>
      <c r="I34" s="228"/>
      <c r="J34" s="228"/>
    </row>
    <row r="35" spans="4:10" x14ac:dyDescent="0.3">
      <c r="D35" s="229"/>
      <c r="E35" s="228"/>
      <c r="F35" s="228"/>
      <c r="G35" s="228"/>
      <c r="H35" s="228"/>
      <c r="I35" s="228"/>
      <c r="J35" s="228"/>
    </row>
    <row r="36" spans="4:10" x14ac:dyDescent="0.3">
      <c r="D36" s="229"/>
      <c r="E36" s="228"/>
      <c r="F36" s="228"/>
      <c r="G36" s="228"/>
      <c r="H36" s="228"/>
      <c r="I36" s="228"/>
      <c r="J36" s="228"/>
    </row>
    <row r="37" spans="4:10" x14ac:dyDescent="0.3">
      <c r="D37" s="229"/>
      <c r="E37" s="228"/>
      <c r="F37" s="228"/>
      <c r="G37" s="228"/>
      <c r="H37" s="228"/>
      <c r="I37" s="228"/>
      <c r="J37" s="228"/>
    </row>
    <row r="38" spans="4:10" x14ac:dyDescent="0.3">
      <c r="D38" s="229"/>
      <c r="E38" s="228"/>
      <c r="F38" s="228"/>
      <c r="G38" s="228"/>
      <c r="H38" s="228"/>
      <c r="I38" s="228"/>
      <c r="J38" s="228"/>
    </row>
    <row r="39" spans="4:10" x14ac:dyDescent="0.3">
      <c r="D39" s="229"/>
      <c r="E39" s="228"/>
      <c r="F39" s="228"/>
      <c r="G39" s="228"/>
      <c r="H39" s="228"/>
      <c r="I39" s="228"/>
      <c r="J39" s="228"/>
    </row>
    <row r="40" spans="4:10" x14ac:dyDescent="0.3">
      <c r="D40" s="229"/>
      <c r="E40" s="228"/>
      <c r="F40" s="228"/>
      <c r="G40" s="228"/>
      <c r="H40" s="228"/>
      <c r="I40" s="228"/>
      <c r="J40" s="228"/>
    </row>
    <row r="41" spans="4:10" x14ac:dyDescent="0.3">
      <c r="D41" s="229"/>
      <c r="E41" s="228"/>
      <c r="F41" s="228"/>
      <c r="G41" s="228"/>
      <c r="H41" s="228"/>
      <c r="I41" s="228"/>
      <c r="J41" s="228"/>
    </row>
    <row r="42" spans="4:10" x14ac:dyDescent="0.3">
      <c r="D42" s="229"/>
      <c r="E42" s="228"/>
      <c r="F42" s="228"/>
      <c r="G42" s="228"/>
      <c r="H42" s="228"/>
      <c r="I42" s="228"/>
      <c r="J42" s="228"/>
    </row>
    <row r="43" spans="4:10" x14ac:dyDescent="0.3">
      <c r="D43" s="229"/>
      <c r="E43" s="228"/>
      <c r="F43" s="228"/>
      <c r="G43" s="228"/>
      <c r="H43" s="228"/>
      <c r="I43" s="228"/>
      <c r="J43" s="228"/>
    </row>
    <row r="44" spans="4:10" x14ac:dyDescent="0.3">
      <c r="D44" s="229"/>
      <c r="E44" s="228"/>
      <c r="F44" s="228"/>
      <c r="G44" s="228"/>
      <c r="H44" s="228"/>
      <c r="I44" s="228"/>
      <c r="J44" s="228"/>
    </row>
    <row r="45" spans="4:10" x14ac:dyDescent="0.3">
      <c r="D45" s="229"/>
      <c r="E45" s="228"/>
      <c r="F45" s="228"/>
      <c r="G45" s="228"/>
      <c r="H45" s="228"/>
      <c r="I45" s="228"/>
      <c r="J45" s="228"/>
    </row>
    <row r="46" spans="4:10" x14ac:dyDescent="0.3">
      <c r="D46" s="229"/>
    </row>
    <row r="47" spans="4:10" x14ac:dyDescent="0.3">
      <c r="D47" s="229"/>
    </row>
    <row r="48" spans="4:10" x14ac:dyDescent="0.3">
      <c r="D48" s="229"/>
    </row>
    <row r="49" spans="4:4" x14ac:dyDescent="0.3">
      <c r="D49" s="229"/>
    </row>
    <row r="50" spans="4:4" x14ac:dyDescent="0.3">
      <c r="D50" s="229"/>
    </row>
    <row r="51" spans="4:4" x14ac:dyDescent="0.3">
      <c r="D51" s="229"/>
    </row>
    <row r="52" spans="4:4" x14ac:dyDescent="0.3">
      <c r="D52" s="229"/>
    </row>
    <row r="53" spans="4:4" x14ac:dyDescent="0.3">
      <c r="D53" s="229"/>
    </row>
    <row r="54" spans="4:4" x14ac:dyDescent="0.3">
      <c r="D54" s="229"/>
    </row>
    <row r="55" spans="4:4" x14ac:dyDescent="0.3">
      <c r="D55" s="229"/>
    </row>
    <row r="56" spans="4:4" x14ac:dyDescent="0.3">
      <c r="D56" s="229"/>
    </row>
    <row r="57" spans="4:4" x14ac:dyDescent="0.3">
      <c r="D57" s="229"/>
    </row>
    <row r="58" spans="4:4" x14ac:dyDescent="0.3">
      <c r="D58" s="229"/>
    </row>
    <row r="59" spans="4:4" x14ac:dyDescent="0.3">
      <c r="D59" s="229"/>
    </row>
    <row r="60" spans="4:4" x14ac:dyDescent="0.3">
      <c r="D60" s="229"/>
    </row>
    <row r="61" spans="4:4" x14ac:dyDescent="0.3">
      <c r="D61" s="229"/>
    </row>
    <row r="62" spans="4:4" x14ac:dyDescent="0.3">
      <c r="D62" s="229"/>
    </row>
    <row r="63" spans="4:4" x14ac:dyDescent="0.3">
      <c r="D63" s="229"/>
    </row>
    <row r="64" spans="4:4" x14ac:dyDescent="0.3">
      <c r="D64" s="229"/>
    </row>
    <row r="65" spans="4:4" x14ac:dyDescent="0.3">
      <c r="D65" s="228"/>
    </row>
    <row r="66" spans="4:4" x14ac:dyDescent="0.3">
      <c r="D66" s="228"/>
    </row>
    <row r="67" spans="4:4" x14ac:dyDescent="0.3">
      <c r="D67" s="228"/>
    </row>
    <row r="68" spans="4:4" x14ac:dyDescent="0.3">
      <c r="D68" s="228"/>
    </row>
    <row r="69" spans="4:4" x14ac:dyDescent="0.3">
      <c r="D69" s="228"/>
    </row>
    <row r="70" spans="4:4" x14ac:dyDescent="0.3">
      <c r="D70" s="228"/>
    </row>
    <row r="71" spans="4:4" x14ac:dyDescent="0.3">
      <c r="D71" s="228"/>
    </row>
    <row r="72" spans="4:4" x14ac:dyDescent="0.3">
      <c r="D72" s="228"/>
    </row>
    <row r="73" spans="4:4" x14ac:dyDescent="0.3">
      <c r="D73" s="228"/>
    </row>
    <row r="74" spans="4:4" x14ac:dyDescent="0.3">
      <c r="D74" s="228"/>
    </row>
    <row r="75" spans="4:4" x14ac:dyDescent="0.3">
      <c r="D75" s="228"/>
    </row>
  </sheetData>
  <mergeCells count="2">
    <mergeCell ref="C1:E1"/>
    <mergeCell ref="C2:E2"/>
  </mergeCells>
  <pageMargins left="0.7" right="0.7" top="0.75" bottom="0.75" header="0.3" footer="0.3"/>
  <pageSetup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5"/>
  <sheetViews>
    <sheetView topLeftCell="A4" workbookViewId="0">
      <selection activeCell="H13" sqref="H13"/>
    </sheetView>
  </sheetViews>
  <sheetFormatPr baseColWidth="10" defaultRowHeight="16.5" x14ac:dyDescent="0.3"/>
  <cols>
    <col min="1" max="2" width="11.42578125" style="227"/>
    <col min="3" max="3" width="35" style="227" customWidth="1"/>
    <col min="4" max="4" width="11.42578125" style="227"/>
    <col min="5" max="5" width="12.28515625" style="227" bestFit="1" customWidth="1"/>
    <col min="6" max="6" width="14.140625" style="227" bestFit="1" customWidth="1"/>
    <col min="7" max="8" width="11.42578125" style="227"/>
    <col min="9" max="9" width="14.140625" style="227" bestFit="1" customWidth="1"/>
    <col min="10" max="10" width="12.42578125" style="227" bestFit="1" customWidth="1"/>
    <col min="11" max="16384" width="11.42578125" style="227"/>
  </cols>
  <sheetData>
    <row r="1" spans="2:11" s="239" customFormat="1" x14ac:dyDescent="0.3">
      <c r="B1" s="235"/>
      <c r="C1" s="418" t="s">
        <v>837</v>
      </c>
      <c r="D1" s="419"/>
      <c r="E1" s="419"/>
      <c r="F1" s="236"/>
      <c r="G1" s="236"/>
      <c r="H1" s="237"/>
      <c r="I1" s="237"/>
      <c r="J1" s="238"/>
      <c r="K1" s="236"/>
    </row>
    <row r="2" spans="2:11" s="239" customFormat="1" ht="17.25" thickBot="1" x14ac:dyDescent="0.35">
      <c r="B2" s="240"/>
      <c r="C2" s="420"/>
      <c r="D2" s="420"/>
      <c r="E2" s="420"/>
      <c r="F2" s="241"/>
      <c r="G2" s="242"/>
      <c r="H2" s="243"/>
      <c r="I2" s="243"/>
      <c r="J2" s="243"/>
      <c r="K2" s="242"/>
    </row>
    <row r="3" spans="2:11" s="239" customFormat="1" ht="17.25" thickBot="1" x14ac:dyDescent="0.35">
      <c r="B3" s="244"/>
      <c r="C3" s="230"/>
      <c r="D3" s="245"/>
      <c r="E3" s="230"/>
      <c r="F3" s="230"/>
      <c r="G3" s="242"/>
      <c r="H3" s="246"/>
      <c r="I3" s="247"/>
      <c r="J3" s="248"/>
      <c r="K3" s="242"/>
    </row>
    <row r="4" spans="2:11" s="239" customFormat="1" ht="17.25" thickBot="1" x14ac:dyDescent="0.35">
      <c r="B4" s="249"/>
      <c r="C4" s="242"/>
      <c r="D4" s="245"/>
      <c r="E4" s="230"/>
      <c r="F4" s="230"/>
      <c r="G4" s="242"/>
      <c r="H4" s="243"/>
      <c r="I4" s="243"/>
      <c r="J4" s="250"/>
      <c r="K4" s="242"/>
    </row>
    <row r="5" spans="2:11" ht="17.25" thickBot="1" x14ac:dyDescent="0.35">
      <c r="B5" s="251"/>
      <c r="C5" s="252"/>
      <c r="D5" s="253"/>
      <c r="E5" s="251"/>
      <c r="F5" s="254" t="s">
        <v>5</v>
      </c>
      <c r="G5" s="255"/>
      <c r="H5" s="229"/>
      <c r="I5" s="256"/>
      <c r="J5" s="256"/>
      <c r="K5" s="256"/>
    </row>
    <row r="6" spans="2:11" ht="17.25" thickBot="1" x14ac:dyDescent="0.35">
      <c r="B6" s="257" t="s">
        <v>6</v>
      </c>
      <c r="C6" s="257" t="s">
        <v>7</v>
      </c>
      <c r="D6" s="258" t="s">
        <v>8</v>
      </c>
      <c r="E6" s="259" t="s">
        <v>9</v>
      </c>
      <c r="F6" s="260">
        <f>I7</f>
        <v>10575.62999999997</v>
      </c>
      <c r="G6" s="261"/>
      <c r="H6" s="262" t="s">
        <v>10</v>
      </c>
      <c r="I6" s="259" t="s">
        <v>8</v>
      </c>
      <c r="J6" s="263" t="s">
        <v>11</v>
      </c>
      <c r="K6" s="261"/>
    </row>
    <row r="7" spans="2:11" x14ac:dyDescent="0.3">
      <c r="B7" s="264" t="s">
        <v>926</v>
      </c>
      <c r="C7" s="265" t="s">
        <v>927</v>
      </c>
      <c r="D7" s="266">
        <v>800</v>
      </c>
      <c r="E7" s="267">
        <f>D7</f>
        <v>800</v>
      </c>
      <c r="F7" s="268">
        <f>F6-D7</f>
        <v>9775.6299999999701</v>
      </c>
      <c r="G7" s="228"/>
      <c r="H7" s="269"/>
      <c r="I7" s="270">
        <f>'NOVIEMBRE '!F281</f>
        <v>10575.62999999997</v>
      </c>
      <c r="J7" s="268">
        <f>I7</f>
        <v>10575.62999999997</v>
      </c>
      <c r="K7" s="228"/>
    </row>
    <row r="8" spans="2:11" ht="17.25" thickBot="1" x14ac:dyDescent="0.35">
      <c r="B8" s="264" t="s">
        <v>928</v>
      </c>
      <c r="C8" s="265" t="s">
        <v>927</v>
      </c>
      <c r="D8" s="266">
        <v>97</v>
      </c>
      <c r="E8" s="266">
        <f>E7+D8</f>
        <v>897</v>
      </c>
      <c r="F8" s="271">
        <f t="shared" ref="F8:F27" si="0">F7-D8</f>
        <v>9678.6299999999701</v>
      </c>
      <c r="G8" s="228"/>
      <c r="H8" s="272"/>
      <c r="I8" s="273"/>
      <c r="J8" s="274">
        <f>I8+I7</f>
        <v>10575.62999999997</v>
      </c>
      <c r="K8" s="228"/>
    </row>
    <row r="9" spans="2:11" x14ac:dyDescent="0.3">
      <c r="B9" s="264" t="s">
        <v>935</v>
      </c>
      <c r="C9" s="265" t="s">
        <v>937</v>
      </c>
      <c r="D9" s="266">
        <v>1927</v>
      </c>
      <c r="E9" s="266">
        <f t="shared" ref="E9:E27" si="1">E8+D9</f>
        <v>2824</v>
      </c>
      <c r="F9" s="271">
        <f t="shared" si="0"/>
        <v>7751.6299999999701</v>
      </c>
      <c r="G9" s="228"/>
      <c r="H9" s="275"/>
      <c r="I9" s="226"/>
      <c r="J9" s="226"/>
      <c r="K9" s="228"/>
    </row>
    <row r="10" spans="2:11" x14ac:dyDescent="0.3">
      <c r="B10" s="264" t="s">
        <v>936</v>
      </c>
      <c r="C10" s="265" t="s">
        <v>937</v>
      </c>
      <c r="D10" s="266">
        <v>218</v>
      </c>
      <c r="E10" s="266">
        <f t="shared" si="1"/>
        <v>3042</v>
      </c>
      <c r="F10" s="271">
        <f t="shared" si="0"/>
        <v>7533.6299999999701</v>
      </c>
      <c r="G10" s="228"/>
      <c r="H10" s="275"/>
      <c r="I10" s="226"/>
      <c r="J10" s="226"/>
      <c r="K10" s="228"/>
    </row>
    <row r="11" spans="2:11" x14ac:dyDescent="0.3">
      <c r="B11" s="264" t="s">
        <v>930</v>
      </c>
      <c r="C11" s="265" t="s">
        <v>931</v>
      </c>
      <c r="D11" s="266">
        <v>374</v>
      </c>
      <c r="E11" s="266">
        <f t="shared" si="1"/>
        <v>3416</v>
      </c>
      <c r="F11" s="271">
        <f t="shared" si="0"/>
        <v>7159.6299999999701</v>
      </c>
      <c r="G11" s="228"/>
      <c r="H11" s="275"/>
      <c r="I11" s="226"/>
      <c r="J11" s="226"/>
      <c r="K11" s="228"/>
    </row>
    <row r="12" spans="2:11" x14ac:dyDescent="0.3">
      <c r="B12" s="264" t="s">
        <v>929</v>
      </c>
      <c r="C12" s="265" t="s">
        <v>931</v>
      </c>
      <c r="D12" s="266">
        <v>50</v>
      </c>
      <c r="E12" s="266">
        <f t="shared" si="1"/>
        <v>3466</v>
      </c>
      <c r="F12" s="271">
        <f t="shared" si="0"/>
        <v>7109.6299999999701</v>
      </c>
      <c r="G12" s="228"/>
      <c r="H12" s="275"/>
      <c r="I12" s="226"/>
      <c r="J12" s="226"/>
      <c r="K12" s="228"/>
    </row>
    <row r="13" spans="2:11" x14ac:dyDescent="0.3">
      <c r="B13" s="264" t="s">
        <v>933</v>
      </c>
      <c r="C13" s="265" t="s">
        <v>934</v>
      </c>
      <c r="D13" s="266">
        <v>264</v>
      </c>
      <c r="E13" s="266">
        <f t="shared" si="1"/>
        <v>3730</v>
      </c>
      <c r="F13" s="271">
        <f t="shared" si="0"/>
        <v>6845.6299999999701</v>
      </c>
      <c r="G13" s="228"/>
      <c r="H13" s="275"/>
      <c r="I13" s="226"/>
      <c r="J13" s="226"/>
      <c r="K13" s="228"/>
    </row>
    <row r="14" spans="2:11" x14ac:dyDescent="0.3">
      <c r="B14" s="264" t="s">
        <v>932</v>
      </c>
      <c r="C14" s="265" t="s">
        <v>934</v>
      </c>
      <c r="D14" s="266">
        <v>45</v>
      </c>
      <c r="E14" s="266">
        <f t="shared" si="1"/>
        <v>3775</v>
      </c>
      <c r="F14" s="271">
        <f t="shared" si="0"/>
        <v>6800.6299999999701</v>
      </c>
      <c r="G14" s="228"/>
      <c r="H14" s="275"/>
      <c r="I14" s="226"/>
      <c r="J14" s="226"/>
      <c r="K14" s="228"/>
    </row>
    <row r="15" spans="2:11" hidden="1" x14ac:dyDescent="0.3">
      <c r="B15" s="264"/>
      <c r="C15" s="265"/>
      <c r="D15" s="266"/>
      <c r="E15" s="266">
        <f t="shared" si="1"/>
        <v>3775</v>
      </c>
      <c r="F15" s="271">
        <f t="shared" si="0"/>
        <v>6800.6299999999701</v>
      </c>
      <c r="G15" s="228"/>
      <c r="H15" s="275"/>
      <c r="I15" s="226"/>
      <c r="J15" s="226"/>
      <c r="K15" s="228"/>
    </row>
    <row r="16" spans="2:11" hidden="1" x14ac:dyDescent="0.3">
      <c r="B16" s="264"/>
      <c r="C16" s="265"/>
      <c r="D16" s="266"/>
      <c r="E16" s="266">
        <f t="shared" si="1"/>
        <v>3775</v>
      </c>
      <c r="F16" s="271">
        <f t="shared" si="0"/>
        <v>6800.6299999999701</v>
      </c>
      <c r="G16" s="228"/>
      <c r="H16" s="275"/>
      <c r="I16" s="226"/>
      <c r="J16" s="226"/>
      <c r="K16" s="228"/>
    </row>
    <row r="17" spans="2:10" hidden="1" x14ac:dyDescent="0.3">
      <c r="B17" s="264"/>
      <c r="C17" s="265"/>
      <c r="D17" s="266"/>
      <c r="E17" s="266">
        <f t="shared" si="1"/>
        <v>3775</v>
      </c>
      <c r="F17" s="271">
        <f t="shared" si="0"/>
        <v>6800.6299999999701</v>
      </c>
      <c r="G17" s="228"/>
      <c r="H17" s="275"/>
      <c r="I17" s="226"/>
      <c r="J17" s="226"/>
    </row>
    <row r="18" spans="2:10" hidden="1" x14ac:dyDescent="0.3">
      <c r="B18" s="264"/>
      <c r="C18" s="265"/>
      <c r="D18" s="266"/>
      <c r="E18" s="266">
        <f t="shared" si="1"/>
        <v>3775</v>
      </c>
      <c r="F18" s="271">
        <f t="shared" si="0"/>
        <v>6800.6299999999701</v>
      </c>
      <c r="G18" s="228"/>
      <c r="H18" s="275"/>
      <c r="I18" s="226"/>
      <c r="J18" s="226"/>
    </row>
    <row r="19" spans="2:10" hidden="1" x14ac:dyDescent="0.3">
      <c r="B19" s="264"/>
      <c r="C19" s="265"/>
      <c r="D19" s="266"/>
      <c r="E19" s="266">
        <f t="shared" si="1"/>
        <v>3775</v>
      </c>
      <c r="F19" s="271">
        <f t="shared" si="0"/>
        <v>6800.6299999999701</v>
      </c>
      <c r="G19" s="228"/>
      <c r="H19" s="275"/>
      <c r="I19" s="226"/>
      <c r="J19" s="226"/>
    </row>
    <row r="20" spans="2:10" hidden="1" x14ac:dyDescent="0.3">
      <c r="B20" s="264"/>
      <c r="C20" s="265"/>
      <c r="D20" s="266"/>
      <c r="E20" s="266">
        <f t="shared" si="1"/>
        <v>3775</v>
      </c>
      <c r="F20" s="271">
        <f t="shared" si="0"/>
        <v>6800.6299999999701</v>
      </c>
      <c r="G20" s="228"/>
      <c r="H20" s="275"/>
      <c r="I20" s="226"/>
      <c r="J20" s="226"/>
    </row>
    <row r="21" spans="2:10" hidden="1" x14ac:dyDescent="0.3">
      <c r="B21" s="276"/>
      <c r="C21" s="277"/>
      <c r="D21" s="266"/>
      <c r="E21" s="266">
        <f t="shared" si="1"/>
        <v>3775</v>
      </c>
      <c r="F21" s="271">
        <f t="shared" si="0"/>
        <v>6800.6299999999701</v>
      </c>
      <c r="G21" s="228"/>
      <c r="H21" s="278"/>
      <c r="I21" s="226"/>
      <c r="J21" s="226"/>
    </row>
    <row r="22" spans="2:10" hidden="1" x14ac:dyDescent="0.3">
      <c r="B22" s="276"/>
      <c r="C22" s="277"/>
      <c r="D22" s="266"/>
      <c r="E22" s="266">
        <f t="shared" si="1"/>
        <v>3775</v>
      </c>
      <c r="F22" s="271">
        <f t="shared" si="0"/>
        <v>6800.6299999999701</v>
      </c>
      <c r="G22" s="228"/>
      <c r="H22" s="278"/>
      <c r="I22" s="226"/>
      <c r="J22" s="226"/>
    </row>
    <row r="23" spans="2:10" hidden="1" x14ac:dyDescent="0.3">
      <c r="B23" s="276"/>
      <c r="C23" s="277"/>
      <c r="D23" s="266"/>
      <c r="E23" s="266">
        <f t="shared" si="1"/>
        <v>3775</v>
      </c>
      <c r="F23" s="271">
        <f t="shared" si="0"/>
        <v>6800.6299999999701</v>
      </c>
      <c r="G23" s="228"/>
      <c r="H23" s="278"/>
      <c r="I23" s="226"/>
      <c r="J23" s="226"/>
    </row>
    <row r="24" spans="2:10" hidden="1" x14ac:dyDescent="0.3">
      <c r="B24" s="276"/>
      <c r="C24" s="277"/>
      <c r="D24" s="266"/>
      <c r="E24" s="266">
        <f t="shared" si="1"/>
        <v>3775</v>
      </c>
      <c r="F24" s="271">
        <f t="shared" si="0"/>
        <v>6800.6299999999701</v>
      </c>
      <c r="G24" s="228"/>
      <c r="H24" s="278"/>
      <c r="I24" s="226"/>
      <c r="J24" s="226"/>
    </row>
    <row r="25" spans="2:10" hidden="1" x14ac:dyDescent="0.3">
      <c r="B25" s="276"/>
      <c r="C25" s="277"/>
      <c r="D25" s="266"/>
      <c r="E25" s="266">
        <f t="shared" si="1"/>
        <v>3775</v>
      </c>
      <c r="F25" s="271">
        <f t="shared" si="0"/>
        <v>6800.6299999999701</v>
      </c>
      <c r="G25" s="228"/>
      <c r="H25" s="278"/>
      <c r="I25" s="226"/>
      <c r="J25" s="226"/>
    </row>
    <row r="26" spans="2:10" hidden="1" x14ac:dyDescent="0.3">
      <c r="B26" s="276"/>
      <c r="C26" s="277"/>
      <c r="D26" s="266"/>
      <c r="E26" s="266">
        <f t="shared" si="1"/>
        <v>3775</v>
      </c>
      <c r="F26" s="271">
        <f t="shared" si="0"/>
        <v>6800.6299999999701</v>
      </c>
      <c r="G26" s="228"/>
      <c r="H26" s="278"/>
      <c r="I26" s="226"/>
      <c r="J26" s="226"/>
    </row>
    <row r="27" spans="2:10" hidden="1" x14ac:dyDescent="0.3">
      <c r="B27" s="276"/>
      <c r="C27" s="277"/>
      <c r="D27" s="266"/>
      <c r="E27" s="266">
        <f t="shared" si="1"/>
        <v>3775</v>
      </c>
      <c r="F27" s="271">
        <f t="shared" si="0"/>
        <v>6800.6299999999701</v>
      </c>
      <c r="G27" s="228"/>
      <c r="H27" s="278"/>
      <c r="I27" s="226"/>
      <c r="J27" s="226"/>
    </row>
    <row r="28" spans="2:10" x14ac:dyDescent="0.3">
      <c r="B28" s="279"/>
      <c r="C28" s="228"/>
      <c r="D28" s="229" t="s">
        <v>0</v>
      </c>
      <c r="E28" s="280">
        <f>E27</f>
        <v>3775</v>
      </c>
      <c r="F28" s="229">
        <f>F27</f>
        <v>6800.6299999999701</v>
      </c>
      <c r="G28" s="228"/>
      <c r="H28" s="279"/>
      <c r="I28" s="228"/>
      <c r="J28" s="229"/>
    </row>
    <row r="29" spans="2:10" x14ac:dyDescent="0.3">
      <c r="B29" s="279"/>
      <c r="C29" s="228"/>
      <c r="D29" s="229"/>
      <c r="E29" s="229"/>
      <c r="F29" s="229"/>
      <c r="G29" s="228"/>
      <c r="H29" s="228"/>
      <c r="I29" s="228"/>
      <c r="J29" s="229"/>
    </row>
    <row r="30" spans="2:10" ht="17.25" thickBot="1" x14ac:dyDescent="0.35">
      <c r="B30" s="279"/>
      <c r="D30" s="231"/>
      <c r="E30" s="232"/>
      <c r="F30" s="233"/>
      <c r="G30" s="228"/>
      <c r="H30" s="233"/>
      <c r="I30" s="233"/>
      <c r="J30" s="228"/>
    </row>
    <row r="31" spans="2:10" x14ac:dyDescent="0.3">
      <c r="B31" s="279"/>
      <c r="D31" s="229" t="s">
        <v>4</v>
      </c>
      <c r="E31" s="229">
        <f>E28</f>
        <v>3775</v>
      </c>
      <c r="F31" s="234">
        <f>F28</f>
        <v>6800.6299999999701</v>
      </c>
      <c r="G31" s="281" t="s">
        <v>12</v>
      </c>
      <c r="H31" s="228"/>
      <c r="I31" s="228"/>
      <c r="J31" s="229"/>
    </row>
    <row r="32" spans="2:10" x14ac:dyDescent="0.3">
      <c r="D32" s="229"/>
      <c r="E32" s="228"/>
      <c r="F32" s="228"/>
      <c r="G32" s="228"/>
      <c r="H32" s="228"/>
      <c r="I32" s="228"/>
      <c r="J32" s="228"/>
    </row>
    <row r="33" spans="4:10" x14ac:dyDescent="0.3">
      <c r="D33" s="229"/>
      <c r="E33" s="228"/>
      <c r="F33" s="228"/>
      <c r="G33" s="228"/>
      <c r="H33" s="228"/>
      <c r="I33" s="228"/>
      <c r="J33" s="229"/>
    </row>
    <row r="34" spans="4:10" x14ac:dyDescent="0.3">
      <c r="D34" s="229"/>
      <c r="E34" s="228"/>
      <c r="F34" s="228"/>
      <c r="G34" s="228"/>
      <c r="H34" s="228"/>
      <c r="I34" s="228"/>
      <c r="J34" s="228"/>
    </row>
    <row r="35" spans="4:10" x14ac:dyDescent="0.3">
      <c r="D35" s="229"/>
      <c r="E35" s="228"/>
      <c r="F35" s="228"/>
      <c r="G35" s="228"/>
      <c r="H35" s="228"/>
      <c r="I35" s="228"/>
      <c r="J35" s="228"/>
    </row>
    <row r="36" spans="4:10" x14ac:dyDescent="0.3">
      <c r="D36" s="229"/>
      <c r="E36" s="228"/>
      <c r="F36" s="228"/>
      <c r="G36" s="228"/>
      <c r="H36" s="228"/>
      <c r="I36" s="228"/>
      <c r="J36" s="228"/>
    </row>
    <row r="37" spans="4:10" x14ac:dyDescent="0.3">
      <c r="D37" s="229"/>
      <c r="E37" s="228"/>
      <c r="F37" s="228"/>
      <c r="G37" s="228"/>
      <c r="H37" s="228"/>
      <c r="I37" s="228"/>
      <c r="J37" s="228"/>
    </row>
    <row r="38" spans="4:10" x14ac:dyDescent="0.3">
      <c r="D38" s="229"/>
      <c r="E38" s="228"/>
      <c r="F38" s="228"/>
      <c r="G38" s="228"/>
      <c r="H38" s="228"/>
      <c r="I38" s="228"/>
      <c r="J38" s="228"/>
    </row>
    <row r="39" spans="4:10" x14ac:dyDescent="0.3">
      <c r="D39" s="229"/>
      <c r="E39" s="228"/>
      <c r="F39" s="228"/>
      <c r="G39" s="228"/>
      <c r="H39" s="228"/>
      <c r="I39" s="228"/>
      <c r="J39" s="228"/>
    </row>
    <row r="40" spans="4:10" x14ac:dyDescent="0.3">
      <c r="D40" s="229"/>
      <c r="E40" s="228"/>
      <c r="F40" s="228"/>
      <c r="G40" s="228"/>
      <c r="H40" s="228"/>
      <c r="I40" s="228"/>
      <c r="J40" s="228"/>
    </row>
    <row r="41" spans="4:10" x14ac:dyDescent="0.3">
      <c r="D41" s="229"/>
      <c r="E41" s="228"/>
      <c r="F41" s="228"/>
      <c r="G41" s="228"/>
      <c r="H41" s="228"/>
      <c r="I41" s="228"/>
      <c r="J41" s="228"/>
    </row>
    <row r="42" spans="4:10" x14ac:dyDescent="0.3">
      <c r="D42" s="229"/>
      <c r="E42" s="228"/>
      <c r="F42" s="228"/>
      <c r="G42" s="228"/>
      <c r="H42" s="228"/>
      <c r="I42" s="228"/>
      <c r="J42" s="228"/>
    </row>
    <row r="43" spans="4:10" x14ac:dyDescent="0.3">
      <c r="D43" s="229"/>
      <c r="E43" s="228"/>
      <c r="F43" s="228"/>
      <c r="G43" s="228"/>
      <c r="H43" s="228"/>
      <c r="I43" s="228"/>
      <c r="J43" s="228"/>
    </row>
    <row r="44" spans="4:10" x14ac:dyDescent="0.3">
      <c r="D44" s="229"/>
      <c r="E44" s="228"/>
      <c r="F44" s="228"/>
      <c r="G44" s="228"/>
      <c r="H44" s="228"/>
      <c r="I44" s="228"/>
      <c r="J44" s="228"/>
    </row>
    <row r="45" spans="4:10" x14ac:dyDescent="0.3">
      <c r="D45" s="229"/>
      <c r="E45" s="228"/>
      <c r="F45" s="228"/>
      <c r="G45" s="228"/>
      <c r="H45" s="228"/>
      <c r="I45" s="228"/>
      <c r="J45" s="228"/>
    </row>
    <row r="46" spans="4:10" x14ac:dyDescent="0.3">
      <c r="D46" s="229"/>
    </row>
    <row r="47" spans="4:10" x14ac:dyDescent="0.3">
      <c r="D47" s="229"/>
    </row>
    <row r="48" spans="4:10" x14ac:dyDescent="0.3">
      <c r="D48" s="229"/>
    </row>
    <row r="49" spans="4:4" x14ac:dyDescent="0.3">
      <c r="D49" s="229"/>
    </row>
    <row r="50" spans="4:4" x14ac:dyDescent="0.3">
      <c r="D50" s="229"/>
    </row>
    <row r="51" spans="4:4" x14ac:dyDescent="0.3">
      <c r="D51" s="229"/>
    </row>
    <row r="52" spans="4:4" x14ac:dyDescent="0.3">
      <c r="D52" s="229"/>
    </row>
    <row r="53" spans="4:4" x14ac:dyDescent="0.3">
      <c r="D53" s="229"/>
    </row>
    <row r="54" spans="4:4" x14ac:dyDescent="0.3">
      <c r="D54" s="229"/>
    </row>
    <row r="55" spans="4:4" x14ac:dyDescent="0.3">
      <c r="D55" s="229"/>
    </row>
    <row r="56" spans="4:4" x14ac:dyDescent="0.3">
      <c r="D56" s="229"/>
    </row>
    <row r="57" spans="4:4" x14ac:dyDescent="0.3">
      <c r="D57" s="229"/>
    </row>
    <row r="58" spans="4:4" x14ac:dyDescent="0.3">
      <c r="D58" s="229"/>
    </row>
    <row r="59" spans="4:4" x14ac:dyDescent="0.3">
      <c r="D59" s="229"/>
    </row>
    <row r="60" spans="4:4" x14ac:dyDescent="0.3">
      <c r="D60" s="229"/>
    </row>
    <row r="61" spans="4:4" x14ac:dyDescent="0.3">
      <c r="D61" s="229"/>
    </row>
    <row r="62" spans="4:4" x14ac:dyDescent="0.3">
      <c r="D62" s="229"/>
    </row>
    <row r="63" spans="4:4" x14ac:dyDescent="0.3">
      <c r="D63" s="229"/>
    </row>
    <row r="64" spans="4:4" x14ac:dyDescent="0.3">
      <c r="D64" s="229"/>
    </row>
    <row r="65" spans="4:4" x14ac:dyDescent="0.3">
      <c r="D65" s="228"/>
    </row>
    <row r="66" spans="4:4" x14ac:dyDescent="0.3">
      <c r="D66" s="228"/>
    </row>
    <row r="67" spans="4:4" x14ac:dyDescent="0.3">
      <c r="D67" s="228"/>
    </row>
    <row r="68" spans="4:4" x14ac:dyDescent="0.3">
      <c r="D68" s="228"/>
    </row>
    <row r="69" spans="4:4" x14ac:dyDescent="0.3">
      <c r="D69" s="228"/>
    </row>
    <row r="70" spans="4:4" x14ac:dyDescent="0.3">
      <c r="D70" s="228"/>
    </row>
    <row r="71" spans="4:4" x14ac:dyDescent="0.3">
      <c r="D71" s="228"/>
    </row>
    <row r="72" spans="4:4" x14ac:dyDescent="0.3">
      <c r="D72" s="228"/>
    </row>
    <row r="73" spans="4:4" x14ac:dyDescent="0.3">
      <c r="D73" s="228"/>
    </row>
    <row r="74" spans="4:4" x14ac:dyDescent="0.3">
      <c r="D74" s="228"/>
    </row>
    <row r="75" spans="4:4" x14ac:dyDescent="0.3">
      <c r="D75" s="228"/>
    </row>
  </sheetData>
  <sortState ref="B7:D14">
    <sortCondition ref="B7:B14"/>
  </sortState>
  <mergeCells count="2">
    <mergeCell ref="C1:E1"/>
    <mergeCell ref="C2:E2"/>
  </mergeCells>
  <pageMargins left="0.7" right="0.7" top="0.75" bottom="0.75" header="0.3" footer="0.3"/>
  <pageSetup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4"/>
  <sheetViews>
    <sheetView workbookViewId="0">
      <selection activeCell="D8" sqref="D8"/>
    </sheetView>
  </sheetViews>
  <sheetFormatPr baseColWidth="10" defaultRowHeight="16.5" x14ac:dyDescent="0.3"/>
  <cols>
    <col min="1" max="2" width="11.42578125" style="227"/>
    <col min="3" max="3" width="35" style="227" customWidth="1"/>
    <col min="4" max="4" width="11.42578125" style="227"/>
    <col min="5" max="5" width="12.28515625" style="227" bestFit="1" customWidth="1"/>
    <col min="6" max="6" width="14.140625" style="227" bestFit="1" customWidth="1"/>
    <col min="7" max="8" width="11.42578125" style="227"/>
    <col min="9" max="9" width="14.140625" style="227" bestFit="1" customWidth="1"/>
    <col min="10" max="10" width="12.42578125" style="227" bestFit="1" customWidth="1"/>
    <col min="11" max="16384" width="11.42578125" style="227"/>
  </cols>
  <sheetData>
    <row r="1" spans="2:11" s="239" customFormat="1" x14ac:dyDescent="0.3">
      <c r="B1" s="235"/>
      <c r="C1" s="418" t="s">
        <v>838</v>
      </c>
      <c r="D1" s="419"/>
      <c r="E1" s="419"/>
      <c r="F1" s="236"/>
      <c r="G1" s="236"/>
      <c r="H1" s="237"/>
      <c r="I1" s="237"/>
      <c r="J1" s="238"/>
      <c r="K1" s="236"/>
    </row>
    <row r="2" spans="2:11" s="239" customFormat="1" ht="17.25" thickBot="1" x14ac:dyDescent="0.35">
      <c r="B2" s="240"/>
      <c r="C2" s="420" t="s">
        <v>839</v>
      </c>
      <c r="D2" s="420"/>
      <c r="E2" s="420"/>
      <c r="F2" s="241"/>
      <c r="G2" s="242"/>
      <c r="H2" s="243"/>
      <c r="I2" s="243"/>
      <c r="J2" s="243"/>
      <c r="K2" s="242"/>
    </row>
    <row r="3" spans="2:11" s="239" customFormat="1" ht="17.25" thickBot="1" x14ac:dyDescent="0.35">
      <c r="B3" s="244"/>
      <c r="C3" s="230"/>
      <c r="D3" s="245"/>
      <c r="E3" s="230"/>
      <c r="F3" s="230"/>
      <c r="G3" s="242"/>
      <c r="H3" s="246"/>
      <c r="I3" s="247"/>
      <c r="J3" s="248"/>
      <c r="K3" s="242"/>
    </row>
    <row r="4" spans="2:11" s="239" customFormat="1" ht="17.25" thickBot="1" x14ac:dyDescent="0.35">
      <c r="B4" s="249"/>
      <c r="C4" s="242"/>
      <c r="D4" s="245"/>
      <c r="E4" s="230"/>
      <c r="F4" s="230"/>
      <c r="G4" s="242"/>
      <c r="H4" s="243"/>
      <c r="I4" s="243"/>
      <c r="J4" s="250"/>
      <c r="K4" s="242"/>
    </row>
    <row r="5" spans="2:11" ht="17.25" thickBot="1" x14ac:dyDescent="0.35">
      <c r="B5" s="251"/>
      <c r="C5" s="252"/>
      <c r="D5" s="253"/>
      <c r="E5" s="251"/>
      <c r="F5" s="254" t="s">
        <v>5</v>
      </c>
      <c r="G5" s="255"/>
      <c r="H5" s="229"/>
      <c r="I5" s="256"/>
      <c r="J5" s="256"/>
      <c r="K5" s="256"/>
    </row>
    <row r="6" spans="2:11" ht="17.25" thickBot="1" x14ac:dyDescent="0.35">
      <c r="B6" s="257" t="s">
        <v>6</v>
      </c>
      <c r="C6" s="257" t="s">
        <v>7</v>
      </c>
      <c r="D6" s="258" t="s">
        <v>8</v>
      </c>
      <c r="E6" s="259" t="s">
        <v>9</v>
      </c>
      <c r="F6" s="260">
        <f>I7</f>
        <v>5000</v>
      </c>
      <c r="G6" s="261"/>
      <c r="H6" s="262" t="s">
        <v>10</v>
      </c>
      <c r="I6" s="259" t="s">
        <v>8</v>
      </c>
      <c r="J6" s="263" t="s">
        <v>11</v>
      </c>
      <c r="K6" s="261"/>
    </row>
    <row r="7" spans="2:11" x14ac:dyDescent="0.3">
      <c r="B7" s="264"/>
      <c r="C7" s="265" t="s">
        <v>840</v>
      </c>
      <c r="D7" s="266">
        <v>3000</v>
      </c>
      <c r="E7" s="267">
        <f>D7</f>
        <v>3000</v>
      </c>
      <c r="F7" s="268">
        <f>F6-D7</f>
        <v>2000</v>
      </c>
      <c r="G7" s="228"/>
      <c r="H7" s="269"/>
      <c r="I7" s="270">
        <v>5000</v>
      </c>
      <c r="J7" s="268">
        <f>I7</f>
        <v>5000</v>
      </c>
      <c r="K7" s="228"/>
    </row>
    <row r="8" spans="2:11" ht="17.25" thickBot="1" x14ac:dyDescent="0.35">
      <c r="B8" s="264"/>
      <c r="C8" s="265" t="s">
        <v>841</v>
      </c>
      <c r="D8" s="266">
        <v>1200</v>
      </c>
      <c r="E8" s="266">
        <f>E7+D8</f>
        <v>4200</v>
      </c>
      <c r="F8" s="271">
        <f t="shared" ref="F8:F16" si="0">F7-D8</f>
        <v>800</v>
      </c>
      <c r="G8" s="228"/>
      <c r="H8" s="272"/>
      <c r="I8" s="273"/>
      <c r="J8" s="274">
        <f>I8+I7</f>
        <v>5000</v>
      </c>
      <c r="K8" s="228"/>
    </row>
    <row r="9" spans="2:11" x14ac:dyDescent="0.3">
      <c r="B9" s="264"/>
      <c r="C9" s="265" t="s">
        <v>842</v>
      </c>
      <c r="D9" s="266">
        <v>600</v>
      </c>
      <c r="E9" s="266">
        <f t="shared" ref="E9:E16" si="1">E8+D9</f>
        <v>4800</v>
      </c>
      <c r="F9" s="271">
        <f t="shared" si="0"/>
        <v>200</v>
      </c>
      <c r="G9" s="228"/>
      <c r="H9" s="275"/>
      <c r="I9" s="226"/>
      <c r="J9" s="226"/>
      <c r="K9" s="228"/>
    </row>
    <row r="10" spans="2:11" x14ac:dyDescent="0.3">
      <c r="B10" s="264"/>
      <c r="C10" s="265" t="s">
        <v>843</v>
      </c>
      <c r="D10" s="266">
        <v>760</v>
      </c>
      <c r="E10" s="266">
        <f t="shared" si="1"/>
        <v>5560</v>
      </c>
      <c r="F10" s="271">
        <f t="shared" si="0"/>
        <v>-560</v>
      </c>
      <c r="G10" s="228"/>
      <c r="H10" s="275"/>
      <c r="I10" s="226"/>
      <c r="J10" s="226"/>
      <c r="K10" s="228"/>
    </row>
    <row r="11" spans="2:11" hidden="1" x14ac:dyDescent="0.3">
      <c r="B11" s="276"/>
      <c r="C11" s="277"/>
      <c r="D11" s="266"/>
      <c r="E11" s="266" t="e">
        <f>#REF!+D11</f>
        <v>#REF!</v>
      </c>
      <c r="F11" s="271" t="e">
        <f>#REF!-D11</f>
        <v>#REF!</v>
      </c>
      <c r="G11" s="228"/>
      <c r="H11" s="278"/>
      <c r="I11" s="226"/>
      <c r="J11" s="226"/>
    </row>
    <row r="12" spans="2:11" hidden="1" x14ac:dyDescent="0.3">
      <c r="B12" s="276"/>
      <c r="C12" s="277"/>
      <c r="D12" s="266"/>
      <c r="E12" s="266" t="e">
        <f t="shared" si="1"/>
        <v>#REF!</v>
      </c>
      <c r="F12" s="271" t="e">
        <f t="shared" si="0"/>
        <v>#REF!</v>
      </c>
      <c r="G12" s="228"/>
      <c r="H12" s="278"/>
      <c r="I12" s="226"/>
      <c r="J12" s="226"/>
    </row>
    <row r="13" spans="2:11" hidden="1" x14ac:dyDescent="0.3">
      <c r="B13" s="276"/>
      <c r="C13" s="277"/>
      <c r="D13" s="266"/>
      <c r="E13" s="266" t="e">
        <f t="shared" si="1"/>
        <v>#REF!</v>
      </c>
      <c r="F13" s="271" t="e">
        <f t="shared" si="0"/>
        <v>#REF!</v>
      </c>
      <c r="G13" s="228"/>
      <c r="H13" s="278"/>
      <c r="I13" s="226"/>
      <c r="J13" s="226"/>
    </row>
    <row r="14" spans="2:11" hidden="1" x14ac:dyDescent="0.3">
      <c r="B14" s="276"/>
      <c r="C14" s="277"/>
      <c r="D14" s="266"/>
      <c r="E14" s="266" t="e">
        <f t="shared" si="1"/>
        <v>#REF!</v>
      </c>
      <c r="F14" s="271" t="e">
        <f t="shared" si="0"/>
        <v>#REF!</v>
      </c>
      <c r="G14" s="228"/>
      <c r="H14" s="278"/>
      <c r="I14" s="226"/>
      <c r="J14" s="226"/>
    </row>
    <row r="15" spans="2:11" hidden="1" x14ac:dyDescent="0.3">
      <c r="B15" s="276"/>
      <c r="C15" s="277"/>
      <c r="D15" s="266"/>
      <c r="E15" s="266" t="e">
        <f t="shared" si="1"/>
        <v>#REF!</v>
      </c>
      <c r="F15" s="271" t="e">
        <f t="shared" si="0"/>
        <v>#REF!</v>
      </c>
      <c r="G15" s="228"/>
      <c r="H15" s="278"/>
      <c r="I15" s="226"/>
      <c r="J15" s="226"/>
    </row>
    <row r="16" spans="2:11" hidden="1" x14ac:dyDescent="0.3">
      <c r="B16" s="276"/>
      <c r="C16" s="277"/>
      <c r="D16" s="266"/>
      <c r="E16" s="266" t="e">
        <f t="shared" si="1"/>
        <v>#REF!</v>
      </c>
      <c r="F16" s="271" t="e">
        <f t="shared" si="0"/>
        <v>#REF!</v>
      </c>
      <c r="G16" s="228"/>
      <c r="H16" s="278"/>
      <c r="I16" s="226"/>
      <c r="J16" s="226"/>
    </row>
    <row r="17" spans="2:10" x14ac:dyDescent="0.3">
      <c r="B17" s="279"/>
      <c r="C17" s="228"/>
      <c r="D17" s="229" t="s">
        <v>0</v>
      </c>
      <c r="E17" s="280">
        <f>E10</f>
        <v>5560</v>
      </c>
      <c r="F17" s="229">
        <f>F10</f>
        <v>-560</v>
      </c>
      <c r="G17" s="228"/>
      <c r="H17" s="279"/>
      <c r="I17" s="228"/>
      <c r="J17" s="229"/>
    </row>
    <row r="18" spans="2:10" x14ac:dyDescent="0.3">
      <c r="B18" s="279"/>
      <c r="C18" s="228"/>
      <c r="D18" s="229"/>
      <c r="E18" s="229"/>
      <c r="F18" s="229"/>
      <c r="G18" s="228"/>
      <c r="H18" s="228"/>
      <c r="I18" s="228"/>
      <c r="J18" s="229"/>
    </row>
    <row r="19" spans="2:10" ht="17.25" thickBot="1" x14ac:dyDescent="0.35">
      <c r="B19" s="279"/>
      <c r="D19" s="231"/>
      <c r="E19" s="232"/>
      <c r="F19" s="233"/>
      <c r="G19" s="228"/>
      <c r="H19" s="233"/>
      <c r="I19" s="233"/>
      <c r="J19" s="228"/>
    </row>
    <row r="20" spans="2:10" x14ac:dyDescent="0.3">
      <c r="B20" s="279"/>
      <c r="D20" s="229" t="s">
        <v>4</v>
      </c>
      <c r="E20" s="229">
        <f>E17</f>
        <v>5560</v>
      </c>
      <c r="F20" s="331">
        <f>F17</f>
        <v>-560</v>
      </c>
      <c r="G20" s="281" t="s">
        <v>12</v>
      </c>
      <c r="H20" s="228"/>
      <c r="I20" s="228"/>
      <c r="J20" s="229"/>
    </row>
    <row r="21" spans="2:10" x14ac:dyDescent="0.3">
      <c r="D21" s="229"/>
      <c r="E21" s="228"/>
      <c r="F21" s="228"/>
      <c r="G21" s="228"/>
      <c r="H21" s="228"/>
      <c r="I21" s="228"/>
      <c r="J21" s="228"/>
    </row>
    <row r="22" spans="2:10" x14ac:dyDescent="0.3">
      <c r="D22" s="229"/>
      <c r="E22" s="228"/>
      <c r="F22" s="228"/>
      <c r="G22" s="228"/>
      <c r="H22" s="228"/>
      <c r="I22" s="228"/>
      <c r="J22" s="229"/>
    </row>
    <row r="23" spans="2:10" x14ac:dyDescent="0.3">
      <c r="D23" s="229"/>
      <c r="E23" s="228"/>
      <c r="F23" s="228"/>
      <c r="G23" s="228"/>
      <c r="H23" s="228"/>
      <c r="I23" s="228"/>
      <c r="J23" s="228"/>
    </row>
    <row r="24" spans="2:10" x14ac:dyDescent="0.3">
      <c r="D24" s="229"/>
      <c r="E24" s="228"/>
      <c r="F24" s="228"/>
      <c r="G24" s="228"/>
      <c r="H24" s="228"/>
      <c r="I24" s="228"/>
      <c r="J24" s="228"/>
    </row>
    <row r="25" spans="2:10" x14ac:dyDescent="0.3">
      <c r="D25" s="229"/>
      <c r="E25" s="228"/>
      <c r="F25" s="228"/>
      <c r="G25" s="228"/>
      <c r="H25" s="228"/>
      <c r="I25" s="228"/>
      <c r="J25" s="228"/>
    </row>
    <row r="26" spans="2:10" x14ac:dyDescent="0.3">
      <c r="D26" s="229"/>
      <c r="E26" s="228"/>
      <c r="F26" s="228"/>
      <c r="G26" s="228"/>
      <c r="H26" s="228"/>
      <c r="I26" s="228"/>
      <c r="J26" s="228"/>
    </row>
    <row r="27" spans="2:10" x14ac:dyDescent="0.3">
      <c r="D27" s="229"/>
      <c r="E27" s="228"/>
      <c r="F27" s="228"/>
      <c r="G27" s="228"/>
      <c r="H27" s="228"/>
      <c r="I27" s="228"/>
      <c r="J27" s="228"/>
    </row>
    <row r="28" spans="2:10" x14ac:dyDescent="0.3">
      <c r="D28" s="229"/>
      <c r="E28" s="228"/>
      <c r="F28" s="228"/>
      <c r="G28" s="228"/>
      <c r="H28" s="228"/>
      <c r="I28" s="228"/>
      <c r="J28" s="228"/>
    </row>
    <row r="29" spans="2:10" x14ac:dyDescent="0.3">
      <c r="D29" s="229"/>
      <c r="E29" s="228"/>
      <c r="F29" s="228"/>
      <c r="G29" s="228"/>
      <c r="H29" s="228"/>
      <c r="I29" s="228"/>
      <c r="J29" s="228"/>
    </row>
    <row r="30" spans="2:10" x14ac:dyDescent="0.3">
      <c r="D30" s="229"/>
      <c r="E30" s="228"/>
      <c r="F30" s="228"/>
      <c r="G30" s="228"/>
      <c r="H30" s="228"/>
      <c r="I30" s="228"/>
      <c r="J30" s="228"/>
    </row>
    <row r="31" spans="2:10" x14ac:dyDescent="0.3">
      <c r="D31" s="229"/>
      <c r="E31" s="228"/>
      <c r="F31" s="228"/>
      <c r="G31" s="228"/>
      <c r="H31" s="228"/>
      <c r="I31" s="228"/>
      <c r="J31" s="228"/>
    </row>
    <row r="32" spans="2:10" x14ac:dyDescent="0.3">
      <c r="D32" s="229"/>
      <c r="E32" s="228"/>
      <c r="F32" s="228"/>
      <c r="G32" s="228"/>
      <c r="H32" s="228"/>
      <c r="I32" s="228"/>
      <c r="J32" s="228"/>
    </row>
    <row r="33" spans="4:10" x14ac:dyDescent="0.3">
      <c r="D33" s="229"/>
      <c r="E33" s="228"/>
      <c r="F33" s="228"/>
      <c r="G33" s="228"/>
      <c r="H33" s="228"/>
      <c r="I33" s="228"/>
      <c r="J33" s="228"/>
    </row>
    <row r="34" spans="4:10" x14ac:dyDescent="0.3">
      <c r="D34" s="229"/>
      <c r="E34" s="228"/>
      <c r="F34" s="228"/>
      <c r="G34" s="228"/>
      <c r="H34" s="228"/>
      <c r="I34" s="228"/>
      <c r="J34" s="228"/>
    </row>
    <row r="35" spans="4:10" x14ac:dyDescent="0.3">
      <c r="D35" s="229"/>
    </row>
    <row r="36" spans="4:10" x14ac:dyDescent="0.3">
      <c r="D36" s="229"/>
    </row>
    <row r="37" spans="4:10" x14ac:dyDescent="0.3">
      <c r="D37" s="229"/>
    </row>
    <row r="38" spans="4:10" x14ac:dyDescent="0.3">
      <c r="D38" s="229"/>
    </row>
    <row r="39" spans="4:10" x14ac:dyDescent="0.3">
      <c r="D39" s="229"/>
    </row>
    <row r="40" spans="4:10" x14ac:dyDescent="0.3">
      <c r="D40" s="229"/>
    </row>
    <row r="41" spans="4:10" x14ac:dyDescent="0.3">
      <c r="D41" s="229"/>
    </row>
    <row r="42" spans="4:10" x14ac:dyDescent="0.3">
      <c r="D42" s="229"/>
    </row>
    <row r="43" spans="4:10" x14ac:dyDescent="0.3">
      <c r="D43" s="229"/>
    </row>
    <row r="44" spans="4:10" x14ac:dyDescent="0.3">
      <c r="D44" s="229"/>
    </row>
    <row r="45" spans="4:10" x14ac:dyDescent="0.3">
      <c r="D45" s="229"/>
    </row>
    <row r="46" spans="4:10" x14ac:dyDescent="0.3">
      <c r="D46" s="229"/>
    </row>
    <row r="47" spans="4:10" x14ac:dyDescent="0.3">
      <c r="D47" s="229"/>
    </row>
    <row r="48" spans="4:10" x14ac:dyDescent="0.3">
      <c r="D48" s="229"/>
    </row>
    <row r="49" spans="4:4" x14ac:dyDescent="0.3">
      <c r="D49" s="229"/>
    </row>
    <row r="50" spans="4:4" x14ac:dyDescent="0.3">
      <c r="D50" s="229"/>
    </row>
    <row r="51" spans="4:4" x14ac:dyDescent="0.3">
      <c r="D51" s="229"/>
    </row>
    <row r="52" spans="4:4" x14ac:dyDescent="0.3">
      <c r="D52" s="229"/>
    </row>
    <row r="53" spans="4:4" x14ac:dyDescent="0.3">
      <c r="D53" s="229"/>
    </row>
    <row r="54" spans="4:4" x14ac:dyDescent="0.3">
      <c r="D54" s="228"/>
    </row>
    <row r="55" spans="4:4" x14ac:dyDescent="0.3">
      <c r="D55" s="228"/>
    </row>
    <row r="56" spans="4:4" x14ac:dyDescent="0.3">
      <c r="D56" s="228"/>
    </row>
    <row r="57" spans="4:4" x14ac:dyDescent="0.3">
      <c r="D57" s="228"/>
    </row>
    <row r="58" spans="4:4" x14ac:dyDescent="0.3">
      <c r="D58" s="228"/>
    </row>
    <row r="59" spans="4:4" x14ac:dyDescent="0.3">
      <c r="D59" s="228"/>
    </row>
    <row r="60" spans="4:4" x14ac:dyDescent="0.3">
      <c r="D60" s="228"/>
    </row>
    <row r="61" spans="4:4" x14ac:dyDescent="0.3">
      <c r="D61" s="228"/>
    </row>
    <row r="62" spans="4:4" x14ac:dyDescent="0.3">
      <c r="D62" s="228"/>
    </row>
    <row r="63" spans="4:4" x14ac:dyDescent="0.3">
      <c r="D63" s="228"/>
    </row>
    <row r="64" spans="4:4" x14ac:dyDescent="0.3">
      <c r="D64" s="228"/>
    </row>
  </sheetData>
  <mergeCells count="2">
    <mergeCell ref="C1:E1"/>
    <mergeCell ref="C2:E2"/>
  </mergeCells>
  <pageMargins left="0.7" right="0.7" top="0.75" bottom="0.75" header="0.3" footer="0.3"/>
  <pageSetup scale="8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6"/>
  <sheetViews>
    <sheetView topLeftCell="A135" workbookViewId="0">
      <selection activeCell="D146" sqref="D146"/>
    </sheetView>
  </sheetViews>
  <sheetFormatPr baseColWidth="10" defaultRowHeight="16.5" x14ac:dyDescent="0.3"/>
  <cols>
    <col min="1" max="1" width="11.42578125" style="330"/>
    <col min="2" max="2" width="11.42578125" style="227"/>
    <col min="3" max="3" width="35" style="227" customWidth="1"/>
    <col min="4" max="4" width="11.42578125" style="227"/>
    <col min="5" max="5" width="12.28515625" style="227" bestFit="1" customWidth="1"/>
    <col min="6" max="6" width="13.7109375" style="227" bestFit="1" customWidth="1"/>
    <col min="7" max="8" width="11.42578125" style="227"/>
    <col min="9" max="10" width="12.42578125" style="227" bestFit="1" customWidth="1"/>
    <col min="11" max="16384" width="11.42578125" style="227"/>
  </cols>
  <sheetData>
    <row r="1" spans="1:11" x14ac:dyDescent="0.3">
      <c r="B1" s="302"/>
      <c r="C1" s="419" t="s">
        <v>844</v>
      </c>
      <c r="D1" s="419"/>
      <c r="E1" s="303"/>
      <c r="F1" s="303"/>
      <c r="G1" s="303"/>
      <c r="H1" s="229" t="s">
        <v>0</v>
      </c>
      <c r="I1" s="280"/>
      <c r="J1" s="304"/>
      <c r="K1" s="303"/>
    </row>
    <row r="2" spans="1:11" ht="17.25" thickBot="1" x14ac:dyDescent="0.35">
      <c r="B2" s="305"/>
      <c r="C2" s="421"/>
      <c r="D2" s="421"/>
      <c r="E2" s="306"/>
      <c r="F2" s="307"/>
      <c r="G2" s="228"/>
      <c r="H2" s="229"/>
      <c r="I2" s="229"/>
      <c r="J2" s="229"/>
      <c r="K2" s="228"/>
    </row>
    <row r="3" spans="1:11" ht="17.25" thickBot="1" x14ac:dyDescent="0.35">
      <c r="B3" s="308"/>
      <c r="C3" s="230"/>
      <c r="D3" s="309"/>
      <c r="E3" s="310"/>
      <c r="F3" s="310"/>
      <c r="G3" s="228"/>
      <c r="H3" s="231"/>
      <c r="I3" s="232"/>
      <c r="J3" s="233"/>
      <c r="K3" s="228"/>
    </row>
    <row r="4" spans="1:11" ht="17.25" thickBot="1" x14ac:dyDescent="0.35">
      <c r="B4" s="311"/>
      <c r="C4" s="228"/>
      <c r="D4" s="309"/>
      <c r="E4" s="310"/>
      <c r="F4" s="310"/>
      <c r="G4" s="228"/>
      <c r="H4" s="229"/>
      <c r="I4" s="229"/>
      <c r="J4" s="234"/>
      <c r="K4" s="228"/>
    </row>
    <row r="5" spans="1:11" ht="17.25" thickBot="1" x14ac:dyDescent="0.35">
      <c r="B5" s="251"/>
      <c r="C5" s="252"/>
      <c r="D5" s="253"/>
      <c r="E5" s="251"/>
      <c r="F5" s="254" t="s">
        <v>5</v>
      </c>
      <c r="G5" s="255"/>
      <c r="H5" s="229"/>
      <c r="I5" s="256"/>
      <c r="J5" s="256"/>
      <c r="K5" s="256"/>
    </row>
    <row r="6" spans="1:11" ht="17.25" thickBot="1" x14ac:dyDescent="0.35">
      <c r="A6" s="330" t="s">
        <v>949</v>
      </c>
      <c r="B6" s="257" t="s">
        <v>6</v>
      </c>
      <c r="C6" s="257" t="s">
        <v>7</v>
      </c>
      <c r="D6" s="258" t="s">
        <v>8</v>
      </c>
      <c r="E6" s="259" t="s">
        <v>9</v>
      </c>
      <c r="F6" s="260">
        <f>J8</f>
        <v>96800.629999999976</v>
      </c>
      <c r="G6" s="261"/>
      <c r="H6" s="262" t="s">
        <v>10</v>
      </c>
      <c r="I6" s="259" t="s">
        <v>8</v>
      </c>
      <c r="J6" s="263" t="s">
        <v>11</v>
      </c>
      <c r="K6" s="261"/>
    </row>
    <row r="7" spans="1:11" x14ac:dyDescent="0.3">
      <c r="A7" s="330">
        <v>2170</v>
      </c>
      <c r="B7" s="327" t="s">
        <v>851</v>
      </c>
      <c r="C7" s="327" t="s">
        <v>362</v>
      </c>
      <c r="D7" s="318">
        <v>290</v>
      </c>
      <c r="E7" s="318">
        <f>D7</f>
        <v>290</v>
      </c>
      <c r="F7" s="319">
        <f>F6-D7</f>
        <v>96510.629999999976</v>
      </c>
      <c r="G7" s="228"/>
      <c r="H7" s="269" t="s">
        <v>1040</v>
      </c>
      <c r="I7" s="270">
        <f>'PENDIENTE NOV'!F31</f>
        <v>6800.6299999999701</v>
      </c>
      <c r="J7" s="268">
        <f>I7</f>
        <v>6800.6299999999701</v>
      </c>
      <c r="K7" s="228"/>
    </row>
    <row r="8" spans="1:11" ht="17.25" thickBot="1" x14ac:dyDescent="0.35">
      <c r="A8" s="330" t="s">
        <v>938</v>
      </c>
      <c r="B8" s="327" t="s">
        <v>858</v>
      </c>
      <c r="C8" s="329" t="s">
        <v>362</v>
      </c>
      <c r="D8" s="320">
        <v>406</v>
      </c>
      <c r="E8" s="320">
        <f>E7+D8</f>
        <v>696</v>
      </c>
      <c r="F8" s="321">
        <f t="shared" ref="F8:F71" si="0">F7-D8</f>
        <v>96104.629999999976</v>
      </c>
      <c r="G8" s="228"/>
      <c r="H8" s="272"/>
      <c r="I8" s="273">
        <v>90000</v>
      </c>
      <c r="J8" s="274">
        <f>I8+I7</f>
        <v>96800.629999999976</v>
      </c>
      <c r="K8" s="228"/>
    </row>
    <row r="9" spans="1:11" x14ac:dyDescent="0.3">
      <c r="A9" s="330">
        <v>8070</v>
      </c>
      <c r="B9" s="327" t="s">
        <v>857</v>
      </c>
      <c r="C9" s="329" t="s">
        <v>362</v>
      </c>
      <c r="D9" s="320">
        <v>288</v>
      </c>
      <c r="E9" s="320">
        <f t="shared" ref="E9:E74" si="1">E8+D9</f>
        <v>984</v>
      </c>
      <c r="F9" s="321">
        <f t="shared" si="0"/>
        <v>95816.629999999976</v>
      </c>
      <c r="G9" s="228"/>
      <c r="H9" s="275"/>
      <c r="I9" s="226"/>
      <c r="J9" s="226"/>
      <c r="K9" s="228"/>
    </row>
    <row r="10" spans="1:11" x14ac:dyDescent="0.3">
      <c r="A10" s="330">
        <v>44206</v>
      </c>
      <c r="B10" s="322" t="s">
        <v>863</v>
      </c>
      <c r="C10" s="322" t="s">
        <v>362</v>
      </c>
      <c r="D10" s="320">
        <v>406</v>
      </c>
      <c r="E10" s="320">
        <f t="shared" si="1"/>
        <v>1390</v>
      </c>
      <c r="F10" s="321">
        <f t="shared" si="0"/>
        <v>95410.629999999976</v>
      </c>
      <c r="G10" s="228"/>
      <c r="H10" s="275"/>
      <c r="I10" s="226"/>
      <c r="J10" s="226"/>
      <c r="K10" s="228"/>
    </row>
    <row r="11" spans="1:11" x14ac:dyDescent="0.3">
      <c r="A11" s="330">
        <v>2158</v>
      </c>
      <c r="B11" s="322" t="s">
        <v>855</v>
      </c>
      <c r="C11" s="322" t="s">
        <v>362</v>
      </c>
      <c r="D11" s="320">
        <v>290</v>
      </c>
      <c r="E11" s="320">
        <f t="shared" si="1"/>
        <v>1680</v>
      </c>
      <c r="F11" s="321">
        <f t="shared" si="0"/>
        <v>95120.629999999976</v>
      </c>
      <c r="G11" s="228"/>
      <c r="H11" s="275"/>
      <c r="I11" s="226"/>
      <c r="J11" s="226"/>
      <c r="K11" s="228"/>
    </row>
    <row r="12" spans="1:11" x14ac:dyDescent="0.3">
      <c r="A12" s="330">
        <v>102</v>
      </c>
      <c r="B12" s="328" t="s">
        <v>845</v>
      </c>
      <c r="C12" s="325" t="s">
        <v>362</v>
      </c>
      <c r="D12" s="320">
        <v>440</v>
      </c>
      <c r="E12" s="320">
        <f t="shared" si="1"/>
        <v>2120</v>
      </c>
      <c r="F12" s="321">
        <f t="shared" si="0"/>
        <v>94680.629999999976</v>
      </c>
      <c r="G12" s="228"/>
      <c r="H12" s="275"/>
      <c r="I12" s="226"/>
      <c r="J12" s="226"/>
      <c r="K12" s="228"/>
    </row>
    <row r="13" spans="1:11" x14ac:dyDescent="0.3">
      <c r="A13" s="330">
        <v>35</v>
      </c>
      <c r="B13" s="324" t="s">
        <v>856</v>
      </c>
      <c r="C13" s="326" t="s">
        <v>362</v>
      </c>
      <c r="D13" s="320">
        <v>440</v>
      </c>
      <c r="E13" s="320">
        <f t="shared" si="1"/>
        <v>2560</v>
      </c>
      <c r="F13" s="321">
        <f t="shared" si="0"/>
        <v>94240.629999999976</v>
      </c>
      <c r="G13" s="228"/>
      <c r="H13" s="275"/>
      <c r="I13" s="226"/>
      <c r="J13" s="226"/>
      <c r="K13" s="228"/>
    </row>
    <row r="14" spans="1:11" x14ac:dyDescent="0.3">
      <c r="A14" s="330" t="s">
        <v>939</v>
      </c>
      <c r="B14" s="324" t="s">
        <v>853</v>
      </c>
      <c r="C14" s="322" t="s">
        <v>362</v>
      </c>
      <c r="D14" s="320">
        <v>928</v>
      </c>
      <c r="E14" s="320">
        <f t="shared" si="1"/>
        <v>3488</v>
      </c>
      <c r="F14" s="321">
        <f t="shared" si="0"/>
        <v>93312.629999999976</v>
      </c>
      <c r="G14" s="228"/>
      <c r="H14" s="275"/>
      <c r="I14" s="226"/>
      <c r="J14" s="226"/>
      <c r="K14" s="228"/>
    </row>
    <row r="15" spans="1:11" x14ac:dyDescent="0.3">
      <c r="A15" s="330">
        <v>13</v>
      </c>
      <c r="B15" s="324" t="s">
        <v>854</v>
      </c>
      <c r="C15" s="322" t="s">
        <v>362</v>
      </c>
      <c r="D15" s="320">
        <v>215.99</v>
      </c>
      <c r="E15" s="320">
        <f t="shared" si="1"/>
        <v>3703.99</v>
      </c>
      <c r="F15" s="321">
        <f t="shared" si="0"/>
        <v>93096.63999999997</v>
      </c>
      <c r="G15" s="228"/>
      <c r="H15" s="275"/>
      <c r="I15" s="226"/>
      <c r="J15" s="226"/>
      <c r="K15" s="228"/>
    </row>
    <row r="16" spans="1:11" x14ac:dyDescent="0.3">
      <c r="A16" s="330">
        <v>2154</v>
      </c>
      <c r="B16" s="324" t="s">
        <v>852</v>
      </c>
      <c r="C16" s="322" t="s">
        <v>362</v>
      </c>
      <c r="D16" s="320">
        <v>290</v>
      </c>
      <c r="E16" s="320">
        <f t="shared" si="1"/>
        <v>3993.99</v>
      </c>
      <c r="F16" s="321">
        <f t="shared" si="0"/>
        <v>92806.63999999997</v>
      </c>
      <c r="G16" s="228"/>
      <c r="H16" s="275"/>
      <c r="I16" s="226"/>
      <c r="J16" s="226"/>
      <c r="K16" s="228"/>
    </row>
    <row r="17" spans="1:10" x14ac:dyDescent="0.3">
      <c r="A17" s="330" t="s">
        <v>940</v>
      </c>
      <c r="B17" s="324" t="s">
        <v>848</v>
      </c>
      <c r="C17" s="322" t="s">
        <v>362</v>
      </c>
      <c r="D17" s="323">
        <v>406</v>
      </c>
      <c r="E17" s="320">
        <f t="shared" si="1"/>
        <v>4399.99</v>
      </c>
      <c r="F17" s="321">
        <f t="shared" si="0"/>
        <v>92400.63999999997</v>
      </c>
      <c r="G17" s="228"/>
      <c r="H17" s="275"/>
      <c r="I17" s="226"/>
      <c r="J17" s="226"/>
    </row>
    <row r="18" spans="1:10" x14ac:dyDescent="0.3">
      <c r="A18" s="330" t="s">
        <v>941</v>
      </c>
      <c r="B18" s="324" t="s">
        <v>849</v>
      </c>
      <c r="C18" s="322" t="s">
        <v>362</v>
      </c>
      <c r="D18" s="323">
        <v>406</v>
      </c>
      <c r="E18" s="320">
        <f t="shared" si="1"/>
        <v>4805.99</v>
      </c>
      <c r="F18" s="321">
        <f t="shared" si="0"/>
        <v>91994.63999999997</v>
      </c>
      <c r="G18" s="228"/>
      <c r="H18" s="275"/>
      <c r="I18" s="226"/>
      <c r="J18" s="226"/>
    </row>
    <row r="19" spans="1:10" x14ac:dyDescent="0.3">
      <c r="A19" s="330" t="s">
        <v>942</v>
      </c>
      <c r="B19" s="328" t="s">
        <v>846</v>
      </c>
      <c r="C19" s="325" t="s">
        <v>362</v>
      </c>
      <c r="D19" s="320">
        <v>406</v>
      </c>
      <c r="E19" s="320">
        <f t="shared" si="1"/>
        <v>5211.99</v>
      </c>
      <c r="F19" s="321">
        <f t="shared" si="0"/>
        <v>91588.63999999997</v>
      </c>
      <c r="G19" s="228"/>
      <c r="H19" s="275"/>
      <c r="I19" s="226"/>
      <c r="J19" s="226"/>
    </row>
    <row r="20" spans="1:10" x14ac:dyDescent="0.3">
      <c r="A20" s="330" t="s">
        <v>943</v>
      </c>
      <c r="B20" s="328" t="s">
        <v>847</v>
      </c>
      <c r="C20" s="325" t="s">
        <v>362</v>
      </c>
      <c r="D20" s="320">
        <v>406</v>
      </c>
      <c r="E20" s="320">
        <f t="shared" si="1"/>
        <v>5617.99</v>
      </c>
      <c r="F20" s="321">
        <f t="shared" si="0"/>
        <v>91182.63999999997</v>
      </c>
      <c r="G20" s="228"/>
      <c r="H20" s="275"/>
      <c r="I20" s="226"/>
      <c r="J20" s="226"/>
    </row>
    <row r="21" spans="1:10" x14ac:dyDescent="0.3">
      <c r="A21" s="330" t="s">
        <v>944</v>
      </c>
      <c r="B21" s="324" t="s">
        <v>850</v>
      </c>
      <c r="C21" s="325" t="s">
        <v>362</v>
      </c>
      <c r="D21" s="320">
        <v>406</v>
      </c>
      <c r="E21" s="320">
        <f t="shared" si="1"/>
        <v>6023.99</v>
      </c>
      <c r="F21" s="321">
        <f t="shared" si="0"/>
        <v>90776.63999999997</v>
      </c>
      <c r="G21" s="228"/>
      <c r="H21" s="275"/>
      <c r="I21" s="226"/>
      <c r="J21" s="226"/>
    </row>
    <row r="22" spans="1:10" x14ac:dyDescent="0.3">
      <c r="A22" s="330" t="s">
        <v>945</v>
      </c>
      <c r="B22" s="324" t="s">
        <v>862</v>
      </c>
      <c r="C22" s="322" t="s">
        <v>362</v>
      </c>
      <c r="D22" s="320">
        <v>406</v>
      </c>
      <c r="E22" s="320">
        <f t="shared" si="1"/>
        <v>6429.99</v>
      </c>
      <c r="F22" s="321">
        <f t="shared" si="0"/>
        <v>90370.63999999997</v>
      </c>
      <c r="G22" s="228"/>
      <c r="H22" s="275"/>
      <c r="I22" s="226"/>
      <c r="J22" s="226"/>
    </row>
    <row r="23" spans="1:10" x14ac:dyDescent="0.3">
      <c r="A23" s="330" t="s">
        <v>946</v>
      </c>
      <c r="B23" s="324" t="s">
        <v>861</v>
      </c>
      <c r="C23" s="322" t="s">
        <v>362</v>
      </c>
      <c r="D23" s="320">
        <v>406</v>
      </c>
      <c r="E23" s="320">
        <f t="shared" si="1"/>
        <v>6835.99</v>
      </c>
      <c r="F23" s="321">
        <f t="shared" si="0"/>
        <v>89964.63999999997</v>
      </c>
      <c r="G23" s="228"/>
      <c r="H23" s="275"/>
      <c r="I23" s="226"/>
      <c r="J23" s="226"/>
    </row>
    <row r="24" spans="1:10" x14ac:dyDescent="0.3">
      <c r="A24" s="330" t="s">
        <v>947</v>
      </c>
      <c r="B24" s="324" t="s">
        <v>860</v>
      </c>
      <c r="C24" s="322" t="s">
        <v>362</v>
      </c>
      <c r="D24" s="320">
        <v>406</v>
      </c>
      <c r="E24" s="320">
        <f t="shared" si="1"/>
        <v>7241.99</v>
      </c>
      <c r="F24" s="321">
        <f t="shared" si="0"/>
        <v>89558.63999999997</v>
      </c>
      <c r="G24" s="228"/>
      <c r="H24" s="275"/>
      <c r="I24" s="226"/>
      <c r="J24" s="226"/>
    </row>
    <row r="25" spans="1:10" x14ac:dyDescent="0.3">
      <c r="A25" s="330" t="s">
        <v>948</v>
      </c>
      <c r="B25" s="324" t="s">
        <v>859</v>
      </c>
      <c r="C25" s="322" t="s">
        <v>362</v>
      </c>
      <c r="D25" s="320">
        <v>406</v>
      </c>
      <c r="E25" s="320">
        <f t="shared" si="1"/>
        <v>7647.99</v>
      </c>
      <c r="F25" s="321">
        <f t="shared" si="0"/>
        <v>89152.63999999997</v>
      </c>
      <c r="G25" s="228"/>
      <c r="H25" s="275"/>
      <c r="I25" s="226"/>
      <c r="J25" s="226"/>
    </row>
    <row r="26" spans="1:10" x14ac:dyDescent="0.3">
      <c r="B26" s="313" t="s">
        <v>877</v>
      </c>
      <c r="C26" s="314" t="s">
        <v>426</v>
      </c>
      <c r="D26" s="315">
        <v>183.62</v>
      </c>
      <c r="E26" s="315">
        <f t="shared" si="1"/>
        <v>7831.61</v>
      </c>
      <c r="F26" s="316">
        <f t="shared" si="0"/>
        <v>88969.019999999975</v>
      </c>
      <c r="G26" s="228"/>
      <c r="H26" s="275"/>
      <c r="I26" s="226"/>
      <c r="J26" s="226"/>
    </row>
    <row r="27" spans="1:10" x14ac:dyDescent="0.3">
      <c r="B27" s="313" t="s">
        <v>876</v>
      </c>
      <c r="C27" s="314" t="s">
        <v>873</v>
      </c>
      <c r="D27" s="315">
        <v>89</v>
      </c>
      <c r="E27" s="315">
        <f t="shared" si="1"/>
        <v>7920.61</v>
      </c>
      <c r="F27" s="316">
        <f t="shared" si="0"/>
        <v>88880.019999999975</v>
      </c>
      <c r="G27" s="228"/>
      <c r="H27" s="275"/>
      <c r="I27" s="226"/>
      <c r="J27" s="226"/>
    </row>
    <row r="28" spans="1:10" x14ac:dyDescent="0.3">
      <c r="B28" s="313" t="s">
        <v>874</v>
      </c>
      <c r="C28" s="314" t="s">
        <v>875</v>
      </c>
      <c r="D28" s="315">
        <v>170.04</v>
      </c>
      <c r="E28" s="315">
        <f t="shared" si="1"/>
        <v>8090.65</v>
      </c>
      <c r="F28" s="316">
        <f t="shared" si="0"/>
        <v>88709.979999999981</v>
      </c>
      <c r="G28" s="228"/>
      <c r="H28" s="275"/>
      <c r="I28" s="226"/>
      <c r="J28" s="226"/>
    </row>
    <row r="29" spans="1:10" x14ac:dyDescent="0.3">
      <c r="B29" s="313" t="s">
        <v>872</v>
      </c>
      <c r="C29" s="314" t="s">
        <v>873</v>
      </c>
      <c r="D29" s="315">
        <v>89</v>
      </c>
      <c r="E29" s="315">
        <f t="shared" si="1"/>
        <v>8179.65</v>
      </c>
      <c r="F29" s="316">
        <f t="shared" si="0"/>
        <v>88620.979999999981</v>
      </c>
      <c r="G29" s="228"/>
      <c r="H29" s="275"/>
      <c r="I29" s="226"/>
      <c r="J29" s="226"/>
    </row>
    <row r="30" spans="1:10" x14ac:dyDescent="0.3">
      <c r="B30" s="313" t="s">
        <v>870</v>
      </c>
      <c r="C30" s="314" t="s">
        <v>871</v>
      </c>
      <c r="D30" s="315">
        <v>71</v>
      </c>
      <c r="E30" s="315">
        <f t="shared" si="1"/>
        <v>8250.65</v>
      </c>
      <c r="F30" s="316">
        <f t="shared" si="0"/>
        <v>88549.979999999981</v>
      </c>
      <c r="G30" s="228"/>
      <c r="H30" s="275"/>
      <c r="I30" s="226"/>
      <c r="J30" s="226"/>
    </row>
    <row r="31" spans="1:10" x14ac:dyDescent="0.3">
      <c r="B31" s="313" t="s">
        <v>869</v>
      </c>
      <c r="C31" s="317" t="s">
        <v>426</v>
      </c>
      <c r="D31" s="315">
        <v>262.23</v>
      </c>
      <c r="E31" s="315">
        <f t="shared" si="1"/>
        <v>8512.8799999999992</v>
      </c>
      <c r="F31" s="316">
        <f t="shared" si="0"/>
        <v>88287.749999999985</v>
      </c>
      <c r="G31" s="228"/>
      <c r="H31" s="275"/>
      <c r="I31" s="226"/>
      <c r="J31" s="226"/>
    </row>
    <row r="32" spans="1:10" x14ac:dyDescent="0.3">
      <c r="B32" s="313" t="s">
        <v>867</v>
      </c>
      <c r="C32" s="314" t="s">
        <v>868</v>
      </c>
      <c r="D32" s="315">
        <v>608.27</v>
      </c>
      <c r="E32" s="315">
        <f t="shared" si="1"/>
        <v>9121.15</v>
      </c>
      <c r="F32" s="316">
        <f t="shared" si="0"/>
        <v>87679.479999999981</v>
      </c>
      <c r="G32" s="228"/>
      <c r="H32" s="275"/>
      <c r="I32" s="226"/>
      <c r="J32" s="226"/>
    </row>
    <row r="33" spans="2:10" x14ac:dyDescent="0.3">
      <c r="B33" s="313" t="s">
        <v>866</v>
      </c>
      <c r="C33" s="314" t="s">
        <v>431</v>
      </c>
      <c r="D33" s="315">
        <v>434.5</v>
      </c>
      <c r="E33" s="315">
        <f t="shared" si="1"/>
        <v>9555.65</v>
      </c>
      <c r="F33" s="316">
        <f t="shared" si="0"/>
        <v>87244.979999999981</v>
      </c>
      <c r="G33" s="228"/>
      <c r="H33" s="275"/>
      <c r="I33" s="226"/>
      <c r="J33" s="226"/>
    </row>
    <row r="34" spans="2:10" x14ac:dyDescent="0.3">
      <c r="B34" s="313" t="s">
        <v>864</v>
      </c>
      <c r="C34" s="314" t="s">
        <v>865</v>
      </c>
      <c r="D34" s="315">
        <v>1490.45</v>
      </c>
      <c r="E34" s="315">
        <f t="shared" si="1"/>
        <v>11046.1</v>
      </c>
      <c r="F34" s="316">
        <f t="shared" si="0"/>
        <v>85754.529999999984</v>
      </c>
      <c r="G34" s="228"/>
      <c r="H34" s="275"/>
      <c r="I34" s="226"/>
      <c r="J34" s="226"/>
    </row>
    <row r="35" spans="2:10" x14ac:dyDescent="0.3">
      <c r="B35" s="313" t="s">
        <v>878</v>
      </c>
      <c r="C35" s="314" t="s">
        <v>32</v>
      </c>
      <c r="D35" s="315">
        <v>216</v>
      </c>
      <c r="E35" s="315">
        <f t="shared" si="1"/>
        <v>11262.1</v>
      </c>
      <c r="F35" s="316">
        <f t="shared" si="0"/>
        <v>85538.529999999984</v>
      </c>
      <c r="G35" s="228"/>
      <c r="H35" s="275"/>
      <c r="I35" s="226"/>
      <c r="J35" s="226"/>
    </row>
    <row r="36" spans="2:10" x14ac:dyDescent="0.3">
      <c r="B36" s="336" t="s">
        <v>908</v>
      </c>
      <c r="C36" s="337" t="s">
        <v>909</v>
      </c>
      <c r="D36" s="338">
        <v>391.5</v>
      </c>
      <c r="E36" s="338">
        <f t="shared" si="1"/>
        <v>11653.6</v>
      </c>
      <c r="F36" s="339">
        <f t="shared" si="0"/>
        <v>85147.029999999984</v>
      </c>
      <c r="G36" s="228"/>
      <c r="H36" s="275"/>
      <c r="I36" s="226"/>
      <c r="J36" s="226"/>
    </row>
    <row r="37" spans="2:10" x14ac:dyDescent="0.3">
      <c r="B37" s="336" t="s">
        <v>915</v>
      </c>
      <c r="C37" s="337" t="s">
        <v>916</v>
      </c>
      <c r="D37" s="338">
        <v>99</v>
      </c>
      <c r="E37" s="338">
        <f t="shared" si="1"/>
        <v>11752.6</v>
      </c>
      <c r="F37" s="339">
        <f t="shared" si="0"/>
        <v>85048.029999999984</v>
      </c>
      <c r="G37" s="228"/>
      <c r="H37" s="275"/>
      <c r="I37" s="226"/>
      <c r="J37" s="226"/>
    </row>
    <row r="38" spans="2:10" x14ac:dyDescent="0.3">
      <c r="B38" s="336" t="s">
        <v>913</v>
      </c>
      <c r="C38" s="337" t="s">
        <v>914</v>
      </c>
      <c r="D38" s="338">
        <v>1396</v>
      </c>
      <c r="E38" s="338">
        <f t="shared" si="1"/>
        <v>13148.6</v>
      </c>
      <c r="F38" s="339">
        <f t="shared" si="0"/>
        <v>83652.029999999984</v>
      </c>
      <c r="G38" s="228"/>
      <c r="H38" s="275"/>
      <c r="I38" s="226"/>
      <c r="J38" s="226"/>
    </row>
    <row r="39" spans="2:10" x14ac:dyDescent="0.3">
      <c r="B39" s="336" t="s">
        <v>910</v>
      </c>
      <c r="C39" s="337" t="s">
        <v>911</v>
      </c>
      <c r="D39" s="338">
        <v>651.5</v>
      </c>
      <c r="E39" s="338">
        <f t="shared" si="1"/>
        <v>13800.1</v>
      </c>
      <c r="F39" s="339">
        <f t="shared" si="0"/>
        <v>83000.529999999984</v>
      </c>
      <c r="G39" s="228"/>
      <c r="H39" s="275"/>
      <c r="I39" s="226"/>
      <c r="J39" s="226"/>
    </row>
    <row r="40" spans="2:10" x14ac:dyDescent="0.3">
      <c r="B40" s="336" t="s">
        <v>912</v>
      </c>
      <c r="C40" s="337" t="s">
        <v>123</v>
      </c>
      <c r="D40" s="338">
        <v>103.94</v>
      </c>
      <c r="E40" s="338">
        <f t="shared" si="1"/>
        <v>13904.04</v>
      </c>
      <c r="F40" s="339">
        <f t="shared" si="0"/>
        <v>82896.589999999982</v>
      </c>
      <c r="G40" s="228"/>
      <c r="H40" s="275"/>
      <c r="I40" s="226"/>
      <c r="J40" s="226"/>
    </row>
    <row r="41" spans="2:10" x14ac:dyDescent="0.3">
      <c r="B41" s="336" t="s">
        <v>899</v>
      </c>
      <c r="C41" s="337" t="s">
        <v>231</v>
      </c>
      <c r="D41" s="338">
        <v>342.62</v>
      </c>
      <c r="E41" s="338">
        <f t="shared" si="1"/>
        <v>14246.660000000002</v>
      </c>
      <c r="F41" s="339">
        <f t="shared" si="0"/>
        <v>82553.969999999987</v>
      </c>
      <c r="G41" s="228"/>
      <c r="H41" s="275"/>
      <c r="I41" s="226"/>
      <c r="J41" s="226"/>
    </row>
    <row r="42" spans="2:10" x14ac:dyDescent="0.3">
      <c r="B42" s="336" t="s">
        <v>897</v>
      </c>
      <c r="C42" s="340" t="s">
        <v>898</v>
      </c>
      <c r="D42" s="341">
        <v>27.84</v>
      </c>
      <c r="E42" s="338">
        <f t="shared" si="1"/>
        <v>14274.500000000002</v>
      </c>
      <c r="F42" s="339">
        <f t="shared" si="0"/>
        <v>82526.12999999999</v>
      </c>
      <c r="G42" s="228"/>
      <c r="H42" s="275"/>
      <c r="I42" s="226"/>
      <c r="J42" s="226"/>
    </row>
    <row r="43" spans="2:10" x14ac:dyDescent="0.3">
      <c r="B43" s="336" t="s">
        <v>896</v>
      </c>
      <c r="C43" s="342" t="s">
        <v>15</v>
      </c>
      <c r="D43" s="338">
        <v>32.479999999999997</v>
      </c>
      <c r="E43" s="338">
        <f t="shared" si="1"/>
        <v>14306.980000000001</v>
      </c>
      <c r="F43" s="339">
        <f t="shared" si="0"/>
        <v>82493.649999999994</v>
      </c>
      <c r="G43" s="228"/>
      <c r="H43" s="275"/>
      <c r="I43" s="226"/>
      <c r="J43" s="226"/>
    </row>
    <row r="44" spans="2:10" x14ac:dyDescent="0.3">
      <c r="B44" s="336" t="s">
        <v>895</v>
      </c>
      <c r="C44" s="342" t="s">
        <v>231</v>
      </c>
      <c r="D44" s="338">
        <v>876.46</v>
      </c>
      <c r="E44" s="338">
        <f t="shared" si="1"/>
        <v>15183.440000000002</v>
      </c>
      <c r="F44" s="339">
        <f t="shared" si="0"/>
        <v>81617.189999999988</v>
      </c>
      <c r="G44" s="228"/>
      <c r="H44" s="275"/>
      <c r="I44" s="226"/>
      <c r="J44" s="226"/>
    </row>
    <row r="45" spans="2:10" x14ac:dyDescent="0.3">
      <c r="B45" s="336" t="s">
        <v>894</v>
      </c>
      <c r="C45" s="342" t="s">
        <v>15</v>
      </c>
      <c r="D45" s="338">
        <v>235</v>
      </c>
      <c r="E45" s="338">
        <f t="shared" si="1"/>
        <v>15418.440000000002</v>
      </c>
      <c r="F45" s="339">
        <f t="shared" si="0"/>
        <v>81382.189999999988</v>
      </c>
      <c r="G45" s="228"/>
      <c r="H45" s="275"/>
      <c r="I45" s="226"/>
      <c r="J45" s="226"/>
    </row>
    <row r="46" spans="2:10" x14ac:dyDescent="0.3">
      <c r="B46" s="336" t="s">
        <v>893</v>
      </c>
      <c r="C46" s="342" t="s">
        <v>111</v>
      </c>
      <c r="D46" s="338">
        <v>1355.34</v>
      </c>
      <c r="E46" s="338">
        <f t="shared" si="1"/>
        <v>16773.780000000002</v>
      </c>
      <c r="F46" s="339">
        <f t="shared" si="0"/>
        <v>80026.849999999991</v>
      </c>
      <c r="G46" s="228"/>
      <c r="H46" s="275"/>
      <c r="I46" s="226"/>
      <c r="J46" s="226"/>
    </row>
    <row r="47" spans="2:10" x14ac:dyDescent="0.3">
      <c r="B47" s="336" t="s">
        <v>892</v>
      </c>
      <c r="C47" s="343" t="s">
        <v>111</v>
      </c>
      <c r="D47" s="344">
        <v>1988.16</v>
      </c>
      <c r="E47" s="338">
        <f t="shared" si="1"/>
        <v>18761.940000000002</v>
      </c>
      <c r="F47" s="339">
        <f t="shared" si="0"/>
        <v>78038.689999999988</v>
      </c>
      <c r="G47" s="228"/>
      <c r="H47" s="275"/>
      <c r="I47" s="226"/>
      <c r="J47" s="226"/>
    </row>
    <row r="48" spans="2:10" x14ac:dyDescent="0.3">
      <c r="B48" s="336" t="s">
        <v>891</v>
      </c>
      <c r="C48" s="337" t="s">
        <v>111</v>
      </c>
      <c r="D48" s="338">
        <v>1692.6</v>
      </c>
      <c r="E48" s="338">
        <f t="shared" si="1"/>
        <v>20454.54</v>
      </c>
      <c r="F48" s="339">
        <f t="shared" si="0"/>
        <v>76346.089999999982</v>
      </c>
      <c r="G48" s="228"/>
      <c r="H48" s="275"/>
      <c r="I48" s="226"/>
      <c r="J48" s="226"/>
    </row>
    <row r="49" spans="1:10" x14ac:dyDescent="0.3">
      <c r="B49" s="336" t="s">
        <v>889</v>
      </c>
      <c r="C49" s="337" t="s">
        <v>890</v>
      </c>
      <c r="D49" s="338">
        <v>33.299999999999997</v>
      </c>
      <c r="E49" s="338">
        <f t="shared" si="1"/>
        <v>20487.84</v>
      </c>
      <c r="F49" s="339">
        <f t="shared" si="0"/>
        <v>76312.789999999979</v>
      </c>
      <c r="G49" s="228"/>
      <c r="H49" s="275"/>
      <c r="I49" s="226"/>
      <c r="J49" s="226"/>
    </row>
    <row r="50" spans="1:10" x14ac:dyDescent="0.3">
      <c r="B50" s="336" t="s">
        <v>888</v>
      </c>
      <c r="C50" s="337" t="s">
        <v>111</v>
      </c>
      <c r="D50" s="338">
        <v>652.09</v>
      </c>
      <c r="E50" s="338">
        <f t="shared" si="1"/>
        <v>21139.93</v>
      </c>
      <c r="F50" s="339">
        <f t="shared" si="0"/>
        <v>75660.699999999983</v>
      </c>
      <c r="G50" s="228"/>
      <c r="H50" s="275"/>
      <c r="I50" s="226"/>
      <c r="J50" s="226"/>
    </row>
    <row r="51" spans="1:10" x14ac:dyDescent="0.3">
      <c r="B51" s="336" t="s">
        <v>887</v>
      </c>
      <c r="C51" s="337" t="s">
        <v>15</v>
      </c>
      <c r="D51" s="338">
        <v>48.23</v>
      </c>
      <c r="E51" s="338">
        <f t="shared" si="1"/>
        <v>21188.16</v>
      </c>
      <c r="F51" s="339">
        <f t="shared" si="0"/>
        <v>75612.469999999987</v>
      </c>
      <c r="G51" s="228"/>
      <c r="H51" s="275"/>
      <c r="I51" s="226"/>
      <c r="J51" s="226"/>
    </row>
    <row r="52" spans="1:10" x14ac:dyDescent="0.3">
      <c r="B52" s="336" t="s">
        <v>886</v>
      </c>
      <c r="C52" s="337" t="s">
        <v>19</v>
      </c>
      <c r="D52" s="338">
        <v>261</v>
      </c>
      <c r="E52" s="338">
        <f t="shared" si="1"/>
        <v>21449.16</v>
      </c>
      <c r="F52" s="339">
        <f t="shared" si="0"/>
        <v>75351.469999999987</v>
      </c>
      <c r="G52" s="228"/>
      <c r="H52" s="275"/>
      <c r="I52" s="226"/>
      <c r="J52" s="226"/>
    </row>
    <row r="53" spans="1:10" x14ac:dyDescent="0.3">
      <c r="B53" s="336" t="s">
        <v>883</v>
      </c>
      <c r="C53" s="337" t="s">
        <v>884</v>
      </c>
      <c r="D53" s="338">
        <v>266</v>
      </c>
      <c r="E53" s="338">
        <f t="shared" si="1"/>
        <v>21715.16</v>
      </c>
      <c r="F53" s="339">
        <f t="shared" si="0"/>
        <v>75085.469999999987</v>
      </c>
      <c r="G53" s="228"/>
      <c r="H53" s="275"/>
      <c r="I53" s="226"/>
      <c r="J53" s="226"/>
    </row>
    <row r="54" spans="1:10" x14ac:dyDescent="0.3">
      <c r="B54" s="336" t="s">
        <v>885</v>
      </c>
      <c r="C54" s="337" t="s">
        <v>19</v>
      </c>
      <c r="D54" s="338">
        <v>329.7</v>
      </c>
      <c r="E54" s="338">
        <f t="shared" si="1"/>
        <v>22044.86</v>
      </c>
      <c r="F54" s="339">
        <f t="shared" si="0"/>
        <v>74755.76999999999</v>
      </c>
      <c r="G54" s="228"/>
      <c r="H54" s="275"/>
      <c r="I54" s="226"/>
      <c r="J54" s="226"/>
    </row>
    <row r="55" spans="1:10" x14ac:dyDescent="0.3">
      <c r="A55" s="330" t="s">
        <v>1108</v>
      </c>
      <c r="B55" s="401" t="s">
        <v>906</v>
      </c>
      <c r="C55" s="402" t="s">
        <v>907</v>
      </c>
      <c r="D55" s="403">
        <v>0</v>
      </c>
      <c r="E55" s="403">
        <f t="shared" si="1"/>
        <v>22044.86</v>
      </c>
      <c r="F55" s="404">
        <f t="shared" si="0"/>
        <v>74755.76999999999</v>
      </c>
      <c r="G55" s="228"/>
      <c r="H55" s="275"/>
      <c r="I55" s="226"/>
      <c r="J55" s="226"/>
    </row>
    <row r="56" spans="1:10" x14ac:dyDescent="0.3">
      <c r="B56" s="336" t="s">
        <v>920</v>
      </c>
      <c r="C56" s="337" t="s">
        <v>102</v>
      </c>
      <c r="D56" s="338">
        <v>489.01</v>
      </c>
      <c r="E56" s="338">
        <f t="shared" si="1"/>
        <v>22533.87</v>
      </c>
      <c r="F56" s="339">
        <f t="shared" si="0"/>
        <v>74266.759999999995</v>
      </c>
      <c r="G56" s="228"/>
      <c r="H56" s="275"/>
      <c r="I56" s="226"/>
      <c r="J56" s="226"/>
    </row>
    <row r="57" spans="1:10" x14ac:dyDescent="0.3">
      <c r="B57" s="336" t="s">
        <v>905</v>
      </c>
      <c r="C57" s="337" t="s">
        <v>111</v>
      </c>
      <c r="D57" s="338">
        <v>688.65</v>
      </c>
      <c r="E57" s="338">
        <f t="shared" si="1"/>
        <v>23222.52</v>
      </c>
      <c r="F57" s="339">
        <f t="shared" si="0"/>
        <v>73578.11</v>
      </c>
      <c r="G57" s="228"/>
      <c r="H57" s="275"/>
      <c r="I57" s="226"/>
      <c r="J57" s="226"/>
    </row>
    <row r="58" spans="1:10" x14ac:dyDescent="0.3">
      <c r="B58" s="336" t="s">
        <v>917</v>
      </c>
      <c r="C58" s="337" t="s">
        <v>918</v>
      </c>
      <c r="D58" s="338">
        <v>1652</v>
      </c>
      <c r="E58" s="338">
        <f t="shared" si="1"/>
        <v>24874.52</v>
      </c>
      <c r="F58" s="339">
        <f t="shared" si="0"/>
        <v>71926.11</v>
      </c>
      <c r="G58" s="228"/>
      <c r="H58" s="275"/>
      <c r="I58" s="226"/>
      <c r="J58" s="226"/>
    </row>
    <row r="59" spans="1:10" x14ac:dyDescent="0.3">
      <c r="B59" s="336" t="s">
        <v>904</v>
      </c>
      <c r="C59" s="337" t="s">
        <v>15</v>
      </c>
      <c r="D59" s="338">
        <v>80.010000000000005</v>
      </c>
      <c r="E59" s="338">
        <f t="shared" si="1"/>
        <v>24954.53</v>
      </c>
      <c r="F59" s="339">
        <f t="shared" si="0"/>
        <v>71846.100000000006</v>
      </c>
      <c r="G59" s="228"/>
      <c r="H59" s="275"/>
      <c r="I59" s="226"/>
      <c r="J59" s="226"/>
    </row>
    <row r="60" spans="1:10" x14ac:dyDescent="0.3">
      <c r="B60" s="336" t="s">
        <v>919</v>
      </c>
      <c r="C60" s="337" t="s">
        <v>918</v>
      </c>
      <c r="D60" s="338">
        <v>1284.19</v>
      </c>
      <c r="E60" s="338">
        <f t="shared" si="1"/>
        <v>26238.719999999998</v>
      </c>
      <c r="F60" s="339">
        <f t="shared" si="0"/>
        <v>70561.91</v>
      </c>
      <c r="G60" s="228"/>
      <c r="H60" s="275"/>
      <c r="I60" s="226"/>
      <c r="J60" s="226"/>
    </row>
    <row r="61" spans="1:10" x14ac:dyDescent="0.3">
      <c r="B61" s="336" t="s">
        <v>903</v>
      </c>
      <c r="C61" s="337" t="s">
        <v>111</v>
      </c>
      <c r="D61" s="338">
        <v>692.4</v>
      </c>
      <c r="E61" s="338">
        <f t="shared" si="1"/>
        <v>26931.119999999999</v>
      </c>
      <c r="F61" s="339">
        <f t="shared" si="0"/>
        <v>69869.510000000009</v>
      </c>
      <c r="G61" s="228"/>
      <c r="H61" s="275"/>
      <c r="I61" s="226"/>
      <c r="J61" s="226"/>
    </row>
    <row r="62" spans="1:10" x14ac:dyDescent="0.3">
      <c r="B62" s="336" t="s">
        <v>902</v>
      </c>
      <c r="C62" s="337" t="s">
        <v>111</v>
      </c>
      <c r="D62" s="338">
        <v>1647</v>
      </c>
      <c r="E62" s="338">
        <f t="shared" si="1"/>
        <v>28578.12</v>
      </c>
      <c r="F62" s="339">
        <f t="shared" si="0"/>
        <v>68222.510000000009</v>
      </c>
      <c r="G62" s="228"/>
      <c r="H62" s="275"/>
      <c r="I62" s="226"/>
      <c r="J62" s="226"/>
    </row>
    <row r="63" spans="1:10" x14ac:dyDescent="0.3">
      <c r="B63" s="336" t="s">
        <v>900</v>
      </c>
      <c r="C63" s="337" t="s">
        <v>901</v>
      </c>
      <c r="D63" s="338">
        <v>705</v>
      </c>
      <c r="E63" s="338">
        <f t="shared" si="1"/>
        <v>29283.119999999999</v>
      </c>
      <c r="F63" s="339">
        <f t="shared" si="0"/>
        <v>67517.510000000009</v>
      </c>
      <c r="G63" s="228"/>
      <c r="H63" s="275"/>
      <c r="I63" s="226"/>
      <c r="J63" s="226"/>
    </row>
    <row r="64" spans="1:10" x14ac:dyDescent="0.3">
      <c r="B64" s="336" t="s">
        <v>881</v>
      </c>
      <c r="C64" s="337" t="s">
        <v>882</v>
      </c>
      <c r="D64" s="338">
        <v>868</v>
      </c>
      <c r="E64" s="338">
        <f t="shared" si="1"/>
        <v>30151.119999999999</v>
      </c>
      <c r="F64" s="339">
        <f t="shared" si="0"/>
        <v>66649.510000000009</v>
      </c>
      <c r="G64" s="228"/>
      <c r="H64" s="275"/>
      <c r="I64" s="226"/>
      <c r="J64" s="226"/>
    </row>
    <row r="65" spans="1:10" x14ac:dyDescent="0.3">
      <c r="B65" s="336" t="s">
        <v>879</v>
      </c>
      <c r="C65" s="337" t="s">
        <v>880</v>
      </c>
      <c r="D65" s="338">
        <v>596.01</v>
      </c>
      <c r="E65" s="338">
        <f t="shared" si="1"/>
        <v>30747.129999999997</v>
      </c>
      <c r="F65" s="339">
        <f t="shared" si="0"/>
        <v>66053.500000000015</v>
      </c>
      <c r="G65" s="228"/>
      <c r="H65" s="275"/>
      <c r="I65" s="226"/>
      <c r="J65" s="226"/>
    </row>
    <row r="66" spans="1:10" x14ac:dyDescent="0.3">
      <c r="B66" s="332" t="s">
        <v>950</v>
      </c>
      <c r="C66" s="333" t="s">
        <v>1100</v>
      </c>
      <c r="D66" s="334">
        <v>560</v>
      </c>
      <c r="E66" s="334">
        <f t="shared" si="1"/>
        <v>31307.129999999997</v>
      </c>
      <c r="F66" s="335">
        <f t="shared" si="0"/>
        <v>65493.500000000015</v>
      </c>
      <c r="G66" s="228"/>
      <c r="H66" s="275"/>
      <c r="I66" s="226"/>
      <c r="J66" s="226"/>
    </row>
    <row r="67" spans="1:10" x14ac:dyDescent="0.3">
      <c r="A67" s="330">
        <v>32071</v>
      </c>
      <c r="B67" s="345" t="s">
        <v>953</v>
      </c>
      <c r="C67" s="346" t="s">
        <v>362</v>
      </c>
      <c r="D67" s="347">
        <v>849.31</v>
      </c>
      <c r="E67" s="347">
        <f t="shared" si="1"/>
        <v>32156.44</v>
      </c>
      <c r="F67" s="348">
        <f t="shared" si="0"/>
        <v>64644.190000000017</v>
      </c>
      <c r="G67" s="228"/>
      <c r="H67" s="275"/>
      <c r="I67" s="226"/>
      <c r="J67" s="226"/>
    </row>
    <row r="68" spans="1:10" x14ac:dyDescent="0.3">
      <c r="A68" s="330">
        <v>7026</v>
      </c>
      <c r="B68" s="345" t="s">
        <v>952</v>
      </c>
      <c r="C68" s="346" t="s">
        <v>362</v>
      </c>
      <c r="D68" s="347">
        <v>1508</v>
      </c>
      <c r="E68" s="347">
        <f t="shared" si="1"/>
        <v>33664.44</v>
      </c>
      <c r="F68" s="348">
        <f t="shared" si="0"/>
        <v>63136.190000000017</v>
      </c>
      <c r="G68" s="228"/>
      <c r="H68" s="275"/>
      <c r="I68" s="226"/>
      <c r="J68" s="226"/>
    </row>
    <row r="69" spans="1:10" x14ac:dyDescent="0.3">
      <c r="A69" s="330">
        <v>7027</v>
      </c>
      <c r="B69" s="345" t="s">
        <v>951</v>
      </c>
      <c r="C69" s="346" t="s">
        <v>362</v>
      </c>
      <c r="D69" s="347">
        <v>696</v>
      </c>
      <c r="E69" s="347">
        <f t="shared" si="1"/>
        <v>34360.44</v>
      </c>
      <c r="F69" s="348">
        <f t="shared" si="0"/>
        <v>62440.190000000017</v>
      </c>
      <c r="G69" s="228"/>
      <c r="H69" s="275"/>
      <c r="I69" s="226"/>
      <c r="J69" s="226"/>
    </row>
    <row r="70" spans="1:10" x14ac:dyDescent="0.3">
      <c r="B70" s="345" t="s">
        <v>954</v>
      </c>
      <c r="C70" s="346" t="s">
        <v>956</v>
      </c>
      <c r="D70" s="347">
        <v>697</v>
      </c>
      <c r="E70" s="347">
        <f t="shared" si="1"/>
        <v>35057.440000000002</v>
      </c>
      <c r="F70" s="348">
        <f t="shared" si="0"/>
        <v>61743.190000000017</v>
      </c>
      <c r="G70" s="228"/>
      <c r="H70" s="275"/>
      <c r="I70" s="226"/>
      <c r="J70" s="226"/>
    </row>
    <row r="71" spans="1:10" x14ac:dyDescent="0.3">
      <c r="B71" s="345" t="s">
        <v>955</v>
      </c>
      <c r="C71" s="346" t="s">
        <v>562</v>
      </c>
      <c r="D71" s="347">
        <v>1245</v>
      </c>
      <c r="E71" s="347">
        <f t="shared" si="1"/>
        <v>36302.44</v>
      </c>
      <c r="F71" s="348">
        <f t="shared" si="0"/>
        <v>60498.190000000017</v>
      </c>
      <c r="G71" s="228"/>
      <c r="H71" s="275"/>
      <c r="I71" s="226"/>
      <c r="J71" s="226"/>
    </row>
    <row r="72" spans="1:10" x14ac:dyDescent="0.3">
      <c r="B72" s="345" t="s">
        <v>957</v>
      </c>
      <c r="C72" s="346" t="s">
        <v>453</v>
      </c>
      <c r="D72" s="347">
        <v>447.8</v>
      </c>
      <c r="E72" s="347">
        <f t="shared" si="1"/>
        <v>36750.240000000005</v>
      </c>
      <c r="F72" s="348">
        <f t="shared" ref="F72:F135" si="2">F71-D72</f>
        <v>60050.390000000014</v>
      </c>
      <c r="G72" s="228"/>
      <c r="H72" s="275"/>
      <c r="I72" s="226"/>
      <c r="J72" s="226"/>
    </row>
    <row r="73" spans="1:10" x14ac:dyDescent="0.3">
      <c r="B73" s="345" t="s">
        <v>958</v>
      </c>
      <c r="C73" s="346" t="s">
        <v>802</v>
      </c>
      <c r="D73" s="347">
        <v>816.48</v>
      </c>
      <c r="E73" s="347">
        <f t="shared" ref="E73" si="3">E72+D73</f>
        <v>37566.720000000008</v>
      </c>
      <c r="F73" s="348">
        <f t="shared" si="2"/>
        <v>59233.910000000011</v>
      </c>
      <c r="G73" s="228"/>
      <c r="H73" s="275"/>
      <c r="I73" s="226"/>
      <c r="J73" s="226"/>
    </row>
    <row r="74" spans="1:10" x14ac:dyDescent="0.3">
      <c r="B74" s="345" t="s">
        <v>959</v>
      </c>
      <c r="C74" s="346" t="s">
        <v>802</v>
      </c>
      <c r="D74" s="347">
        <v>1652</v>
      </c>
      <c r="E74" s="347">
        <f t="shared" si="1"/>
        <v>39218.720000000008</v>
      </c>
      <c r="F74" s="348">
        <f t="shared" si="2"/>
        <v>57581.910000000011</v>
      </c>
      <c r="G74" s="228"/>
      <c r="H74" s="275"/>
      <c r="I74" s="226"/>
      <c r="J74" s="226"/>
    </row>
    <row r="75" spans="1:10" x14ac:dyDescent="0.3">
      <c r="B75" s="345" t="s">
        <v>960</v>
      </c>
      <c r="C75" s="346" t="s">
        <v>802</v>
      </c>
      <c r="D75" s="347">
        <v>1459.05</v>
      </c>
      <c r="E75" s="347">
        <f t="shared" ref="E75:E138" si="4">E74+D75</f>
        <v>40677.770000000011</v>
      </c>
      <c r="F75" s="348">
        <f t="shared" si="2"/>
        <v>56122.860000000008</v>
      </c>
      <c r="G75" s="228"/>
      <c r="H75" s="275"/>
      <c r="I75" s="226"/>
      <c r="J75" s="226"/>
    </row>
    <row r="76" spans="1:10" x14ac:dyDescent="0.3">
      <c r="B76" s="345" t="s">
        <v>961</v>
      </c>
      <c r="C76" s="346" t="s">
        <v>962</v>
      </c>
      <c r="D76" s="347">
        <v>108</v>
      </c>
      <c r="E76" s="347">
        <f t="shared" si="4"/>
        <v>40785.770000000011</v>
      </c>
      <c r="F76" s="348">
        <f t="shared" si="2"/>
        <v>56014.860000000008</v>
      </c>
      <c r="G76" s="228"/>
      <c r="H76" s="275"/>
      <c r="I76" s="226"/>
      <c r="J76" s="226"/>
    </row>
    <row r="77" spans="1:10" x14ac:dyDescent="0.3">
      <c r="B77" s="345" t="s">
        <v>963</v>
      </c>
      <c r="C77" s="346" t="s">
        <v>964</v>
      </c>
      <c r="D77" s="347">
        <v>365.5</v>
      </c>
      <c r="E77" s="347">
        <f t="shared" si="4"/>
        <v>41151.270000000011</v>
      </c>
      <c r="F77" s="348">
        <f t="shared" si="2"/>
        <v>55649.360000000008</v>
      </c>
      <c r="G77" s="228"/>
      <c r="H77" s="275"/>
      <c r="I77" s="226"/>
      <c r="J77" s="226"/>
    </row>
    <row r="78" spans="1:10" x14ac:dyDescent="0.3">
      <c r="B78" s="345" t="s">
        <v>965</v>
      </c>
      <c r="C78" s="346" t="s">
        <v>966</v>
      </c>
      <c r="D78" s="347">
        <v>1304.5</v>
      </c>
      <c r="E78" s="347">
        <f t="shared" si="4"/>
        <v>42455.770000000011</v>
      </c>
      <c r="F78" s="348">
        <f t="shared" si="2"/>
        <v>54344.860000000008</v>
      </c>
      <c r="G78" s="228"/>
      <c r="H78" s="275"/>
      <c r="I78" s="226"/>
      <c r="J78" s="226"/>
    </row>
    <row r="79" spans="1:10" ht="17.25" thickBot="1" x14ac:dyDescent="0.35">
      <c r="B79" s="349" t="s">
        <v>967</v>
      </c>
      <c r="C79" s="350" t="s">
        <v>968</v>
      </c>
      <c r="D79" s="351">
        <v>367.3</v>
      </c>
      <c r="E79" s="351">
        <f t="shared" si="4"/>
        <v>42823.070000000014</v>
      </c>
      <c r="F79" s="352">
        <f t="shared" si="2"/>
        <v>53977.560000000005</v>
      </c>
      <c r="G79" s="228"/>
      <c r="H79" s="275"/>
      <c r="I79" s="226"/>
      <c r="J79" s="226"/>
    </row>
    <row r="80" spans="1:10" x14ac:dyDescent="0.3">
      <c r="B80" s="353" t="s">
        <v>969</v>
      </c>
      <c r="C80" s="354" t="s">
        <v>964</v>
      </c>
      <c r="D80" s="355">
        <v>948</v>
      </c>
      <c r="E80" s="355">
        <f t="shared" si="4"/>
        <v>43771.070000000014</v>
      </c>
      <c r="F80" s="356">
        <f t="shared" si="2"/>
        <v>53029.560000000005</v>
      </c>
      <c r="G80" s="228"/>
      <c r="H80" s="275"/>
      <c r="I80" s="226"/>
      <c r="J80" s="226"/>
    </row>
    <row r="81" spans="2:10" x14ac:dyDescent="0.3">
      <c r="B81" s="357" t="s">
        <v>1116</v>
      </c>
      <c r="C81" s="358" t="s">
        <v>970</v>
      </c>
      <c r="D81" s="359">
        <v>64</v>
      </c>
      <c r="E81" s="359">
        <f t="shared" si="4"/>
        <v>43835.070000000014</v>
      </c>
      <c r="F81" s="360">
        <f t="shared" si="2"/>
        <v>52965.560000000005</v>
      </c>
      <c r="G81" s="228"/>
      <c r="H81" s="275"/>
      <c r="I81" s="226"/>
      <c r="J81" s="226"/>
    </row>
    <row r="82" spans="2:10" x14ac:dyDescent="0.3">
      <c r="B82" s="357" t="s">
        <v>971</v>
      </c>
      <c r="C82" s="357" t="s">
        <v>964</v>
      </c>
      <c r="D82" s="359">
        <v>180</v>
      </c>
      <c r="E82" s="359">
        <f t="shared" si="4"/>
        <v>44015.070000000014</v>
      </c>
      <c r="F82" s="360">
        <f t="shared" si="2"/>
        <v>52785.560000000005</v>
      </c>
      <c r="G82" s="228"/>
      <c r="H82" s="275"/>
      <c r="I82" s="226"/>
      <c r="J82" s="226"/>
    </row>
    <row r="83" spans="2:10" x14ac:dyDescent="0.3">
      <c r="B83" s="357" t="s">
        <v>972</v>
      </c>
      <c r="C83" s="357" t="s">
        <v>964</v>
      </c>
      <c r="D83" s="359">
        <v>877</v>
      </c>
      <c r="E83" s="359">
        <f t="shared" si="4"/>
        <v>44892.070000000014</v>
      </c>
      <c r="F83" s="360">
        <f t="shared" si="2"/>
        <v>51908.560000000005</v>
      </c>
      <c r="G83" s="228"/>
      <c r="H83" s="275"/>
      <c r="I83" s="226"/>
      <c r="J83" s="226"/>
    </row>
    <row r="84" spans="2:10" x14ac:dyDescent="0.3">
      <c r="B84" s="357" t="s">
        <v>1117</v>
      </c>
      <c r="C84" s="357" t="s">
        <v>973</v>
      </c>
      <c r="D84" s="359">
        <v>101</v>
      </c>
      <c r="E84" s="359">
        <f t="shared" si="4"/>
        <v>44993.070000000014</v>
      </c>
      <c r="F84" s="360">
        <f t="shared" si="2"/>
        <v>51807.560000000005</v>
      </c>
      <c r="G84" s="228"/>
      <c r="H84" s="275"/>
      <c r="I84" s="226"/>
      <c r="J84" s="226"/>
    </row>
    <row r="85" spans="2:10" x14ac:dyDescent="0.3">
      <c r="B85" s="357" t="s">
        <v>1118</v>
      </c>
      <c r="C85" s="358" t="s">
        <v>973</v>
      </c>
      <c r="D85" s="359">
        <v>589</v>
      </c>
      <c r="E85" s="359">
        <f t="shared" si="4"/>
        <v>45582.070000000014</v>
      </c>
      <c r="F85" s="360">
        <f t="shared" si="2"/>
        <v>51218.560000000005</v>
      </c>
      <c r="G85" s="228"/>
      <c r="H85" s="275"/>
      <c r="I85" s="226"/>
      <c r="J85" s="226"/>
    </row>
    <row r="86" spans="2:10" x14ac:dyDescent="0.3">
      <c r="B86" s="357" t="s">
        <v>1119</v>
      </c>
      <c r="C86" s="358" t="s">
        <v>974</v>
      </c>
      <c r="D86" s="359">
        <v>170</v>
      </c>
      <c r="E86" s="359">
        <f t="shared" si="4"/>
        <v>45752.070000000014</v>
      </c>
      <c r="F86" s="360">
        <f t="shared" si="2"/>
        <v>51048.560000000005</v>
      </c>
      <c r="G86" s="228"/>
      <c r="H86" s="275"/>
      <c r="I86" s="226"/>
      <c r="J86" s="226"/>
    </row>
    <row r="87" spans="2:10" x14ac:dyDescent="0.3">
      <c r="B87" s="357" t="s">
        <v>1116</v>
      </c>
      <c r="C87" s="358" t="s">
        <v>974</v>
      </c>
      <c r="D87" s="359">
        <v>3104.7</v>
      </c>
      <c r="E87" s="359">
        <f t="shared" si="4"/>
        <v>48856.770000000011</v>
      </c>
      <c r="F87" s="360">
        <f t="shared" si="2"/>
        <v>47943.860000000008</v>
      </c>
      <c r="G87" s="228"/>
      <c r="H87" s="275"/>
      <c r="I87" s="226"/>
      <c r="J87" s="226"/>
    </row>
    <row r="88" spans="2:10" x14ac:dyDescent="0.3">
      <c r="B88" s="357" t="s">
        <v>975</v>
      </c>
      <c r="C88" s="358" t="s">
        <v>977</v>
      </c>
      <c r="D88" s="359">
        <v>205</v>
      </c>
      <c r="E88" s="359">
        <f t="shared" si="4"/>
        <v>49061.770000000011</v>
      </c>
      <c r="F88" s="360">
        <f t="shared" si="2"/>
        <v>47738.860000000008</v>
      </c>
      <c r="G88" s="228"/>
      <c r="H88" s="275"/>
      <c r="I88" s="226"/>
      <c r="J88" s="226"/>
    </row>
    <row r="89" spans="2:10" ht="17.25" thickBot="1" x14ac:dyDescent="0.35">
      <c r="B89" s="361" t="s">
        <v>976</v>
      </c>
      <c r="C89" s="362" t="s">
        <v>977</v>
      </c>
      <c r="D89" s="363">
        <v>1274</v>
      </c>
      <c r="E89" s="363">
        <f t="shared" si="4"/>
        <v>50335.770000000011</v>
      </c>
      <c r="F89" s="364">
        <f t="shared" si="2"/>
        <v>46464.860000000008</v>
      </c>
      <c r="G89" s="228"/>
      <c r="H89" s="275"/>
      <c r="I89" s="226"/>
      <c r="J89" s="226"/>
    </row>
    <row r="90" spans="2:10" x14ac:dyDescent="0.3">
      <c r="B90" s="365" t="s">
        <v>978</v>
      </c>
      <c r="C90" s="366" t="s">
        <v>721</v>
      </c>
      <c r="D90" s="367">
        <v>3686.02</v>
      </c>
      <c r="E90" s="367">
        <f t="shared" si="4"/>
        <v>54021.790000000008</v>
      </c>
      <c r="F90" s="373">
        <f t="shared" si="2"/>
        <v>42778.840000000011</v>
      </c>
      <c r="G90" s="228"/>
      <c r="H90" s="275"/>
      <c r="I90" s="226"/>
      <c r="J90" s="226"/>
    </row>
    <row r="91" spans="2:10" x14ac:dyDescent="0.3">
      <c r="B91" s="368" t="s">
        <v>979</v>
      </c>
      <c r="C91" s="369" t="s">
        <v>721</v>
      </c>
      <c r="D91" s="370">
        <v>157</v>
      </c>
      <c r="E91" s="370">
        <f t="shared" si="4"/>
        <v>54178.790000000008</v>
      </c>
      <c r="F91" s="374">
        <f t="shared" si="2"/>
        <v>42621.840000000011</v>
      </c>
      <c r="G91" s="228"/>
      <c r="H91" s="275"/>
      <c r="I91" s="226"/>
      <c r="J91" s="226"/>
    </row>
    <row r="92" spans="2:10" x14ac:dyDescent="0.3">
      <c r="B92" s="368" t="s">
        <v>980</v>
      </c>
      <c r="C92" s="369" t="s">
        <v>981</v>
      </c>
      <c r="D92" s="370">
        <v>568.01</v>
      </c>
      <c r="E92" s="370">
        <f t="shared" si="4"/>
        <v>54746.80000000001</v>
      </c>
      <c r="F92" s="374">
        <f t="shared" si="2"/>
        <v>42053.830000000009</v>
      </c>
      <c r="G92" s="228"/>
      <c r="H92" s="275"/>
      <c r="I92" s="226"/>
      <c r="J92" s="226"/>
    </row>
    <row r="93" spans="2:10" x14ac:dyDescent="0.3">
      <c r="B93" s="368" t="s">
        <v>982</v>
      </c>
      <c r="C93" s="369" t="s">
        <v>981</v>
      </c>
      <c r="D93" s="370">
        <v>221</v>
      </c>
      <c r="E93" s="370">
        <f t="shared" si="4"/>
        <v>54967.80000000001</v>
      </c>
      <c r="F93" s="374">
        <f t="shared" si="2"/>
        <v>41832.830000000009</v>
      </c>
      <c r="G93" s="228"/>
      <c r="H93" s="275"/>
      <c r="I93" s="226"/>
      <c r="J93" s="226"/>
    </row>
    <row r="94" spans="2:10" x14ac:dyDescent="0.3">
      <c r="B94" s="368" t="s">
        <v>983</v>
      </c>
      <c r="C94" s="369" t="s">
        <v>984</v>
      </c>
      <c r="D94" s="370">
        <v>1656.98</v>
      </c>
      <c r="E94" s="370">
        <f t="shared" si="4"/>
        <v>56624.780000000013</v>
      </c>
      <c r="F94" s="374">
        <f t="shared" si="2"/>
        <v>40175.850000000006</v>
      </c>
      <c r="G94" s="228"/>
      <c r="H94" s="275"/>
      <c r="I94" s="226"/>
      <c r="J94" s="226"/>
    </row>
    <row r="95" spans="2:10" x14ac:dyDescent="0.3">
      <c r="B95" s="368" t="s">
        <v>985</v>
      </c>
      <c r="C95" s="369" t="s">
        <v>984</v>
      </c>
      <c r="D95" s="370">
        <v>147</v>
      </c>
      <c r="E95" s="370">
        <f t="shared" si="4"/>
        <v>56771.780000000013</v>
      </c>
      <c r="F95" s="374">
        <f t="shared" si="2"/>
        <v>40028.850000000006</v>
      </c>
      <c r="G95" s="228"/>
      <c r="H95" s="275"/>
      <c r="I95" s="226"/>
      <c r="J95" s="226"/>
    </row>
    <row r="96" spans="2:10" x14ac:dyDescent="0.3">
      <c r="B96" s="368" t="s">
        <v>986</v>
      </c>
      <c r="C96" s="369" t="s">
        <v>987</v>
      </c>
      <c r="D96" s="370">
        <v>1796.47</v>
      </c>
      <c r="E96" s="370">
        <f t="shared" si="4"/>
        <v>58568.250000000015</v>
      </c>
      <c r="F96" s="374">
        <f t="shared" si="2"/>
        <v>38232.380000000005</v>
      </c>
      <c r="G96" s="228"/>
      <c r="H96" s="275"/>
      <c r="I96" s="226"/>
      <c r="J96" s="226"/>
    </row>
    <row r="97" spans="1:10" x14ac:dyDescent="0.3">
      <c r="B97" s="368" t="s">
        <v>988</v>
      </c>
      <c r="C97" s="369" t="s">
        <v>987</v>
      </c>
      <c r="D97" s="370">
        <v>100</v>
      </c>
      <c r="E97" s="370">
        <f t="shared" si="4"/>
        <v>58668.250000000015</v>
      </c>
      <c r="F97" s="374">
        <f t="shared" si="2"/>
        <v>38132.380000000005</v>
      </c>
      <c r="G97" s="228"/>
      <c r="H97" s="275"/>
      <c r="I97" s="226"/>
      <c r="J97" s="226"/>
    </row>
    <row r="98" spans="1:10" x14ac:dyDescent="0.3">
      <c r="B98" s="371" t="s">
        <v>989</v>
      </c>
      <c r="C98" s="372" t="s">
        <v>990</v>
      </c>
      <c r="D98" s="370">
        <v>401</v>
      </c>
      <c r="E98" s="370">
        <f t="shared" si="4"/>
        <v>59069.250000000015</v>
      </c>
      <c r="F98" s="374">
        <f t="shared" si="2"/>
        <v>37731.380000000005</v>
      </c>
      <c r="G98" s="228"/>
      <c r="H98" s="275"/>
      <c r="I98" s="226"/>
      <c r="J98" s="226"/>
    </row>
    <row r="99" spans="1:10" x14ac:dyDescent="0.3">
      <c r="B99" s="375" t="s">
        <v>991</v>
      </c>
      <c r="C99" s="376" t="s">
        <v>111</v>
      </c>
      <c r="D99" s="377">
        <v>93.4</v>
      </c>
      <c r="E99" s="377">
        <f t="shared" si="4"/>
        <v>59162.650000000016</v>
      </c>
      <c r="F99" s="378">
        <f t="shared" si="2"/>
        <v>37637.980000000003</v>
      </c>
      <c r="G99" s="228"/>
      <c r="H99" s="275"/>
      <c r="I99" s="226"/>
      <c r="J99" s="226"/>
    </row>
    <row r="100" spans="1:10" x14ac:dyDescent="0.3">
      <c r="B100" s="375" t="s">
        <v>992</v>
      </c>
      <c r="C100" s="376" t="s">
        <v>102</v>
      </c>
      <c r="D100" s="377">
        <v>138.01</v>
      </c>
      <c r="E100" s="377">
        <f t="shared" si="4"/>
        <v>59300.660000000018</v>
      </c>
      <c r="F100" s="378">
        <f t="shared" si="2"/>
        <v>37499.97</v>
      </c>
      <c r="G100" s="228"/>
      <c r="H100" s="275"/>
      <c r="I100" s="226"/>
      <c r="J100" s="226"/>
    </row>
    <row r="101" spans="1:10" x14ac:dyDescent="0.3">
      <c r="B101" s="408" t="s">
        <v>993</v>
      </c>
      <c r="C101" s="409" t="s">
        <v>111</v>
      </c>
      <c r="D101" s="410">
        <v>0</v>
      </c>
      <c r="E101" s="410">
        <f t="shared" si="4"/>
        <v>59300.660000000018</v>
      </c>
      <c r="F101" s="411">
        <f t="shared" si="2"/>
        <v>37499.97</v>
      </c>
      <c r="G101" s="228"/>
      <c r="H101" s="275"/>
      <c r="I101" s="226"/>
      <c r="J101" s="226"/>
    </row>
    <row r="102" spans="1:10" x14ac:dyDescent="0.3">
      <c r="B102" s="375" t="s">
        <v>994</v>
      </c>
      <c r="C102" s="376" t="s">
        <v>995</v>
      </c>
      <c r="D102" s="377">
        <v>774</v>
      </c>
      <c r="E102" s="377">
        <f t="shared" si="4"/>
        <v>60074.660000000018</v>
      </c>
      <c r="F102" s="378">
        <f t="shared" si="2"/>
        <v>36725.97</v>
      </c>
      <c r="G102" s="228"/>
      <c r="H102" s="275"/>
      <c r="I102" s="226"/>
      <c r="J102" s="226"/>
    </row>
    <row r="103" spans="1:10" x14ac:dyDescent="0.3">
      <c r="B103" s="375" t="s">
        <v>996</v>
      </c>
      <c r="C103" s="376" t="s">
        <v>884</v>
      </c>
      <c r="D103" s="377">
        <v>69</v>
      </c>
      <c r="E103" s="377">
        <f t="shared" si="4"/>
        <v>60143.660000000018</v>
      </c>
      <c r="F103" s="378">
        <f t="shared" si="2"/>
        <v>36656.97</v>
      </c>
      <c r="G103" s="228"/>
      <c r="H103" s="275"/>
      <c r="I103" s="226"/>
      <c r="J103" s="226"/>
    </row>
    <row r="104" spans="1:10" x14ac:dyDescent="0.3">
      <c r="B104" s="375" t="s">
        <v>997</v>
      </c>
      <c r="C104" s="376" t="s">
        <v>111</v>
      </c>
      <c r="D104" s="377">
        <v>283.25</v>
      </c>
      <c r="E104" s="377">
        <f t="shared" si="4"/>
        <v>60426.910000000018</v>
      </c>
      <c r="F104" s="378">
        <f t="shared" si="2"/>
        <v>36373.72</v>
      </c>
      <c r="G104" s="228"/>
      <c r="H104" s="275"/>
      <c r="I104" s="226"/>
      <c r="J104" s="226"/>
    </row>
    <row r="105" spans="1:10" x14ac:dyDescent="0.3">
      <c r="B105" s="375" t="s">
        <v>998</v>
      </c>
      <c r="C105" s="376" t="s">
        <v>999</v>
      </c>
      <c r="D105" s="377">
        <v>415</v>
      </c>
      <c r="E105" s="377">
        <f t="shared" si="4"/>
        <v>60841.910000000018</v>
      </c>
      <c r="F105" s="378">
        <f t="shared" si="2"/>
        <v>35958.720000000001</v>
      </c>
      <c r="G105" s="228"/>
      <c r="H105" s="275"/>
      <c r="I105" s="226"/>
      <c r="J105" s="226"/>
    </row>
    <row r="106" spans="1:10" x14ac:dyDescent="0.3">
      <c r="B106" s="375" t="s">
        <v>1000</v>
      </c>
      <c r="C106" s="376" t="s">
        <v>916</v>
      </c>
      <c r="D106" s="377">
        <v>48</v>
      </c>
      <c r="E106" s="377">
        <f t="shared" si="4"/>
        <v>60889.910000000018</v>
      </c>
      <c r="F106" s="378">
        <f t="shared" si="2"/>
        <v>35910.720000000001</v>
      </c>
      <c r="G106" s="228"/>
      <c r="H106" s="275"/>
      <c r="I106" s="226"/>
      <c r="J106" s="226"/>
    </row>
    <row r="107" spans="1:10" x14ac:dyDescent="0.3">
      <c r="B107" s="375" t="s">
        <v>1001</v>
      </c>
      <c r="C107" s="376" t="s">
        <v>389</v>
      </c>
      <c r="D107" s="377">
        <v>1000</v>
      </c>
      <c r="E107" s="377">
        <f t="shared" si="4"/>
        <v>61889.910000000018</v>
      </c>
      <c r="F107" s="378">
        <f t="shared" si="2"/>
        <v>34910.720000000001</v>
      </c>
      <c r="G107" s="228"/>
      <c r="H107" s="275"/>
      <c r="I107" s="226"/>
      <c r="J107" s="226"/>
    </row>
    <row r="108" spans="1:10" x14ac:dyDescent="0.3">
      <c r="B108" s="375" t="s">
        <v>1002</v>
      </c>
      <c r="C108" s="376" t="s">
        <v>334</v>
      </c>
      <c r="D108" s="377">
        <v>1449</v>
      </c>
      <c r="E108" s="377">
        <f t="shared" si="4"/>
        <v>63338.910000000018</v>
      </c>
      <c r="F108" s="378">
        <f t="shared" si="2"/>
        <v>33461.72</v>
      </c>
      <c r="G108" s="228"/>
      <c r="H108" s="275"/>
      <c r="I108" s="226"/>
      <c r="J108" s="226"/>
    </row>
    <row r="109" spans="1:10" x14ac:dyDescent="0.3">
      <c r="A109" s="330" t="s">
        <v>1120</v>
      </c>
      <c r="B109" s="375" t="s">
        <v>1003</v>
      </c>
      <c r="C109" s="376" t="s">
        <v>1004</v>
      </c>
      <c r="D109" s="377">
        <v>1566</v>
      </c>
      <c r="E109" s="377">
        <f t="shared" si="4"/>
        <v>64904.910000000018</v>
      </c>
      <c r="F109" s="378">
        <f t="shared" si="2"/>
        <v>31895.72</v>
      </c>
      <c r="G109" s="228"/>
      <c r="H109" s="275"/>
      <c r="I109" s="226"/>
      <c r="J109" s="226"/>
    </row>
    <row r="110" spans="1:10" x14ac:dyDescent="0.3">
      <c r="B110" s="379" t="s">
        <v>1012</v>
      </c>
      <c r="C110" s="380" t="s">
        <v>1013</v>
      </c>
      <c r="D110" s="381">
        <v>2330</v>
      </c>
      <c r="E110" s="381">
        <f t="shared" si="4"/>
        <v>67234.910000000018</v>
      </c>
      <c r="F110" s="382">
        <f t="shared" si="2"/>
        <v>29565.72</v>
      </c>
      <c r="G110" s="228"/>
      <c r="H110" s="275"/>
      <c r="I110" s="226"/>
      <c r="J110" s="226"/>
    </row>
    <row r="111" spans="1:10" x14ac:dyDescent="0.3">
      <c r="B111" s="379" t="s">
        <v>1014</v>
      </c>
      <c r="C111" s="380" t="s">
        <v>1016</v>
      </c>
      <c r="D111" s="381">
        <v>183.65</v>
      </c>
      <c r="E111" s="381">
        <f t="shared" si="4"/>
        <v>67418.560000000012</v>
      </c>
      <c r="F111" s="382">
        <f t="shared" si="2"/>
        <v>29382.07</v>
      </c>
      <c r="G111" s="228"/>
      <c r="H111" s="275"/>
      <c r="I111" s="226"/>
      <c r="J111" s="226"/>
    </row>
    <row r="112" spans="1:10" x14ac:dyDescent="0.3">
      <c r="B112" s="379" t="s">
        <v>1015</v>
      </c>
      <c r="C112" s="380" t="s">
        <v>1016</v>
      </c>
      <c r="D112" s="381">
        <v>223.04</v>
      </c>
      <c r="E112" s="381">
        <f t="shared" si="4"/>
        <v>67641.600000000006</v>
      </c>
      <c r="F112" s="382">
        <f t="shared" si="2"/>
        <v>29159.03</v>
      </c>
      <c r="G112" s="228"/>
      <c r="H112" s="275"/>
      <c r="I112" s="226"/>
      <c r="J112" s="226"/>
    </row>
    <row r="113" spans="2:10" x14ac:dyDescent="0.3">
      <c r="B113" s="379" t="s">
        <v>1017</v>
      </c>
      <c r="C113" s="380" t="s">
        <v>1016</v>
      </c>
      <c r="D113" s="381">
        <v>209.72</v>
      </c>
      <c r="E113" s="381">
        <f t="shared" si="4"/>
        <v>67851.320000000007</v>
      </c>
      <c r="F113" s="382">
        <f t="shared" si="2"/>
        <v>28949.309999999998</v>
      </c>
      <c r="G113" s="228"/>
      <c r="H113" s="275"/>
      <c r="I113" s="226"/>
      <c r="J113" s="226"/>
    </row>
    <row r="114" spans="2:10" x14ac:dyDescent="0.3">
      <c r="B114" s="379" t="s">
        <v>1018</v>
      </c>
      <c r="C114" s="380" t="s">
        <v>1016</v>
      </c>
      <c r="D114" s="381">
        <v>209.72</v>
      </c>
      <c r="E114" s="381">
        <f t="shared" si="4"/>
        <v>68061.040000000008</v>
      </c>
      <c r="F114" s="382">
        <f t="shared" si="2"/>
        <v>28739.589999999997</v>
      </c>
      <c r="G114" s="228"/>
      <c r="H114" s="275"/>
      <c r="I114" s="226"/>
      <c r="J114" s="226"/>
    </row>
    <row r="115" spans="2:10" x14ac:dyDescent="0.3">
      <c r="B115" s="379" t="s">
        <v>1019</v>
      </c>
      <c r="C115" s="380" t="s">
        <v>1020</v>
      </c>
      <c r="D115" s="381">
        <v>1000</v>
      </c>
      <c r="E115" s="381">
        <f t="shared" si="4"/>
        <v>69061.040000000008</v>
      </c>
      <c r="F115" s="382">
        <f t="shared" si="2"/>
        <v>27739.589999999997</v>
      </c>
      <c r="G115" s="228"/>
      <c r="H115" s="275"/>
      <c r="I115" s="226"/>
      <c r="J115" s="226"/>
    </row>
    <row r="116" spans="2:10" x14ac:dyDescent="0.3">
      <c r="B116" s="379" t="s">
        <v>1021</v>
      </c>
      <c r="C116" s="380" t="s">
        <v>1022</v>
      </c>
      <c r="D116" s="381">
        <v>1500</v>
      </c>
      <c r="E116" s="381">
        <f t="shared" si="4"/>
        <v>70561.040000000008</v>
      </c>
      <c r="F116" s="382">
        <f t="shared" si="2"/>
        <v>26239.589999999997</v>
      </c>
      <c r="G116" s="228"/>
      <c r="H116" s="275"/>
      <c r="I116" s="226"/>
      <c r="J116" s="226"/>
    </row>
    <row r="117" spans="2:10" x14ac:dyDescent="0.3">
      <c r="B117" s="379" t="s">
        <v>1023</v>
      </c>
      <c r="C117" s="380" t="s">
        <v>1024</v>
      </c>
      <c r="D117" s="381">
        <v>350</v>
      </c>
      <c r="E117" s="381">
        <f t="shared" si="4"/>
        <v>70911.040000000008</v>
      </c>
      <c r="F117" s="382">
        <f t="shared" si="2"/>
        <v>25889.589999999997</v>
      </c>
      <c r="G117" s="228"/>
      <c r="H117" s="275"/>
      <c r="I117" s="226"/>
      <c r="J117" s="226"/>
    </row>
    <row r="118" spans="2:10" x14ac:dyDescent="0.3">
      <c r="B118" s="379" t="s">
        <v>1025</v>
      </c>
      <c r="C118" s="380" t="s">
        <v>1026</v>
      </c>
      <c r="D118" s="383">
        <v>62.22</v>
      </c>
      <c r="E118" s="381">
        <f t="shared" si="4"/>
        <v>70973.260000000009</v>
      </c>
      <c r="F118" s="382">
        <f t="shared" si="2"/>
        <v>25827.369999999995</v>
      </c>
      <c r="G118" s="228"/>
      <c r="H118" s="275"/>
      <c r="I118" s="226"/>
      <c r="J118" s="226"/>
    </row>
    <row r="119" spans="2:10" x14ac:dyDescent="0.3">
      <c r="B119" s="379" t="s">
        <v>1027</v>
      </c>
      <c r="C119" s="380" t="s">
        <v>1028</v>
      </c>
      <c r="D119" s="384">
        <v>93.01</v>
      </c>
      <c r="E119" s="381">
        <f t="shared" si="4"/>
        <v>71066.27</v>
      </c>
      <c r="F119" s="382">
        <f t="shared" si="2"/>
        <v>25734.359999999997</v>
      </c>
      <c r="G119" s="228"/>
      <c r="H119" s="275"/>
      <c r="I119" s="226"/>
      <c r="J119" s="226"/>
    </row>
    <row r="120" spans="2:10" x14ac:dyDescent="0.3">
      <c r="B120" s="379" t="s">
        <v>1029</v>
      </c>
      <c r="C120" s="380" t="s">
        <v>334</v>
      </c>
      <c r="D120" s="381">
        <v>1200</v>
      </c>
      <c r="E120" s="381">
        <f t="shared" si="4"/>
        <v>72266.27</v>
      </c>
      <c r="F120" s="382">
        <f t="shared" si="2"/>
        <v>24534.359999999997</v>
      </c>
      <c r="G120" s="228"/>
      <c r="H120" s="275"/>
      <c r="I120" s="226"/>
      <c r="J120" s="226"/>
    </row>
    <row r="121" spans="2:10" x14ac:dyDescent="0.3">
      <c r="B121" s="379" t="s">
        <v>1030</v>
      </c>
      <c r="C121" s="380" t="s">
        <v>909</v>
      </c>
      <c r="D121" s="381">
        <v>391.5</v>
      </c>
      <c r="E121" s="381">
        <f t="shared" si="4"/>
        <v>72657.77</v>
      </c>
      <c r="F121" s="382">
        <f t="shared" si="2"/>
        <v>24142.859999999997</v>
      </c>
      <c r="G121" s="228"/>
      <c r="H121" s="275"/>
      <c r="I121" s="226"/>
      <c r="J121" s="226"/>
    </row>
    <row r="122" spans="2:10" x14ac:dyDescent="0.3">
      <c r="B122" s="379" t="s">
        <v>1031</v>
      </c>
      <c r="C122" s="380" t="s">
        <v>1032</v>
      </c>
      <c r="D122" s="381">
        <v>42</v>
      </c>
      <c r="E122" s="381">
        <f t="shared" si="4"/>
        <v>72699.77</v>
      </c>
      <c r="F122" s="382">
        <f t="shared" si="2"/>
        <v>24100.859999999997</v>
      </c>
      <c r="G122" s="228"/>
      <c r="H122" s="278"/>
      <c r="I122" s="226"/>
      <c r="J122" s="226"/>
    </row>
    <row r="123" spans="2:10" x14ac:dyDescent="0.3">
      <c r="B123" s="379" t="s">
        <v>1033</v>
      </c>
      <c r="C123" s="380" t="s">
        <v>151</v>
      </c>
      <c r="D123" s="381">
        <v>42</v>
      </c>
      <c r="E123" s="381">
        <f t="shared" si="4"/>
        <v>72741.77</v>
      </c>
      <c r="F123" s="382">
        <f t="shared" si="2"/>
        <v>24058.859999999997</v>
      </c>
      <c r="G123" s="228"/>
      <c r="H123" s="278"/>
      <c r="I123" s="226"/>
      <c r="J123" s="226"/>
    </row>
    <row r="124" spans="2:10" x14ac:dyDescent="0.3">
      <c r="B124" s="379" t="s">
        <v>1034</v>
      </c>
      <c r="C124" s="380" t="s">
        <v>151</v>
      </c>
      <c r="D124" s="381">
        <v>276.01</v>
      </c>
      <c r="E124" s="381">
        <f t="shared" si="4"/>
        <v>73017.78</v>
      </c>
      <c r="F124" s="382">
        <f t="shared" si="2"/>
        <v>23782.85</v>
      </c>
      <c r="G124" s="228"/>
      <c r="H124" s="278"/>
      <c r="I124" s="226"/>
      <c r="J124" s="226"/>
    </row>
    <row r="125" spans="2:10" x14ac:dyDescent="0.3">
      <c r="B125" s="379" t="s">
        <v>1035</v>
      </c>
      <c r="C125" s="380" t="s">
        <v>151</v>
      </c>
      <c r="D125" s="381">
        <v>11.99</v>
      </c>
      <c r="E125" s="381">
        <f t="shared" si="4"/>
        <v>73029.77</v>
      </c>
      <c r="F125" s="382">
        <f t="shared" si="2"/>
        <v>23770.859999999997</v>
      </c>
      <c r="G125" s="228"/>
      <c r="H125" s="278"/>
      <c r="I125" s="226"/>
      <c r="J125" s="226"/>
    </row>
    <row r="126" spans="2:10" x14ac:dyDescent="0.3">
      <c r="B126" s="379" t="s">
        <v>1036</v>
      </c>
      <c r="C126" s="380" t="s">
        <v>151</v>
      </c>
      <c r="D126" s="381">
        <v>185.99</v>
      </c>
      <c r="E126" s="381">
        <f t="shared" si="4"/>
        <v>73215.760000000009</v>
      </c>
      <c r="F126" s="382">
        <f t="shared" si="2"/>
        <v>23584.869999999995</v>
      </c>
      <c r="G126" s="228"/>
      <c r="H126" s="278"/>
      <c r="I126" s="226"/>
      <c r="J126" s="226"/>
    </row>
    <row r="127" spans="2:10" x14ac:dyDescent="0.3">
      <c r="B127" s="379" t="s">
        <v>1037</v>
      </c>
      <c r="C127" s="380" t="s">
        <v>151</v>
      </c>
      <c r="D127" s="381">
        <v>185.99</v>
      </c>
      <c r="E127" s="381">
        <f t="shared" si="4"/>
        <v>73401.750000000015</v>
      </c>
      <c r="F127" s="382">
        <f t="shared" si="2"/>
        <v>23398.879999999994</v>
      </c>
      <c r="G127" s="228"/>
      <c r="H127" s="278"/>
      <c r="I127" s="226"/>
      <c r="J127" s="226"/>
    </row>
    <row r="128" spans="2:10" x14ac:dyDescent="0.3">
      <c r="B128" s="379" t="s">
        <v>1066</v>
      </c>
      <c r="C128" s="380" t="s">
        <v>1072</v>
      </c>
      <c r="D128" s="381">
        <v>3093.07</v>
      </c>
      <c r="E128" s="381">
        <f t="shared" si="4"/>
        <v>76494.820000000022</v>
      </c>
      <c r="F128" s="382">
        <f t="shared" si="2"/>
        <v>20305.809999999994</v>
      </c>
      <c r="G128" s="228"/>
      <c r="H128" s="278"/>
      <c r="I128" s="226"/>
      <c r="J128" s="226"/>
    </row>
    <row r="129" spans="2:10" x14ac:dyDescent="0.3">
      <c r="B129" s="379" t="s">
        <v>1067</v>
      </c>
      <c r="C129" s="380" t="s">
        <v>1072</v>
      </c>
      <c r="D129" s="381">
        <v>205</v>
      </c>
      <c r="E129" s="381">
        <f t="shared" si="4"/>
        <v>76699.820000000022</v>
      </c>
      <c r="F129" s="382">
        <f t="shared" si="2"/>
        <v>20100.809999999994</v>
      </c>
      <c r="G129" s="228"/>
      <c r="H129" s="278"/>
      <c r="I129" s="226"/>
      <c r="J129" s="226"/>
    </row>
    <row r="130" spans="2:10" x14ac:dyDescent="0.3">
      <c r="B130" s="379" t="s">
        <v>1068</v>
      </c>
      <c r="C130" s="380" t="s">
        <v>1073</v>
      </c>
      <c r="D130" s="381">
        <v>1308.97</v>
      </c>
      <c r="E130" s="381">
        <f t="shared" si="4"/>
        <v>78008.790000000023</v>
      </c>
      <c r="F130" s="382">
        <f t="shared" si="2"/>
        <v>18791.839999999993</v>
      </c>
      <c r="G130" s="228"/>
      <c r="H130" s="278"/>
      <c r="I130" s="226"/>
      <c r="J130" s="226"/>
    </row>
    <row r="131" spans="2:10" x14ac:dyDescent="0.3">
      <c r="B131" s="379" t="s">
        <v>1069</v>
      </c>
      <c r="C131" s="380" t="s">
        <v>1073</v>
      </c>
      <c r="D131" s="381">
        <v>147</v>
      </c>
      <c r="E131" s="381">
        <f t="shared" si="4"/>
        <v>78155.790000000023</v>
      </c>
      <c r="F131" s="382">
        <f t="shared" si="2"/>
        <v>18644.839999999993</v>
      </c>
      <c r="G131" s="228"/>
      <c r="H131" s="278"/>
      <c r="I131" s="226"/>
      <c r="J131" s="226"/>
    </row>
    <row r="132" spans="2:10" x14ac:dyDescent="0.3">
      <c r="B132" s="276" t="s">
        <v>1074</v>
      </c>
      <c r="C132" s="312" t="s">
        <v>1090</v>
      </c>
      <c r="D132" s="266">
        <v>1731.01</v>
      </c>
      <c r="E132" s="266">
        <f t="shared" si="4"/>
        <v>79886.800000000017</v>
      </c>
      <c r="F132" s="271">
        <f t="shared" si="2"/>
        <v>16913.829999999994</v>
      </c>
      <c r="G132" s="228"/>
      <c r="H132" s="278"/>
      <c r="I132" s="226"/>
      <c r="J132" s="226"/>
    </row>
    <row r="133" spans="2:10" x14ac:dyDescent="0.3">
      <c r="B133" s="276" t="s">
        <v>1075</v>
      </c>
      <c r="C133" s="312" t="s">
        <v>1090</v>
      </c>
      <c r="D133" s="266">
        <v>150</v>
      </c>
      <c r="E133" s="266">
        <f t="shared" si="4"/>
        <v>80036.800000000017</v>
      </c>
      <c r="F133" s="271">
        <f t="shared" si="2"/>
        <v>16763.829999999994</v>
      </c>
      <c r="G133" s="228"/>
      <c r="H133" s="278"/>
      <c r="I133" s="226"/>
      <c r="J133" s="226"/>
    </row>
    <row r="134" spans="2:10" x14ac:dyDescent="0.3">
      <c r="B134" s="276" t="s">
        <v>1076</v>
      </c>
      <c r="C134" s="312" t="s">
        <v>1091</v>
      </c>
      <c r="D134" s="266">
        <v>7695.73</v>
      </c>
      <c r="E134" s="266">
        <f t="shared" si="4"/>
        <v>87732.530000000013</v>
      </c>
      <c r="F134" s="271">
        <f t="shared" si="2"/>
        <v>9068.0999999999949</v>
      </c>
      <c r="G134" s="228"/>
      <c r="H134" s="278"/>
      <c r="I134" s="226"/>
      <c r="J134" s="226"/>
    </row>
    <row r="135" spans="2:10" x14ac:dyDescent="0.3">
      <c r="B135" s="276" t="s">
        <v>1077</v>
      </c>
      <c r="C135" s="312" t="s">
        <v>1091</v>
      </c>
      <c r="D135" s="266">
        <v>55</v>
      </c>
      <c r="E135" s="266">
        <f t="shared" si="4"/>
        <v>87787.530000000013</v>
      </c>
      <c r="F135" s="271">
        <f t="shared" si="2"/>
        <v>9013.0999999999949</v>
      </c>
      <c r="G135" s="228"/>
      <c r="H135" s="278"/>
      <c r="I135" s="226"/>
      <c r="J135" s="226"/>
    </row>
    <row r="136" spans="2:10" x14ac:dyDescent="0.3">
      <c r="B136" s="276" t="s">
        <v>1078</v>
      </c>
      <c r="C136" s="312" t="s">
        <v>1092</v>
      </c>
      <c r="D136" s="266">
        <v>992.01</v>
      </c>
      <c r="E136" s="266">
        <f t="shared" si="4"/>
        <v>88779.540000000008</v>
      </c>
      <c r="F136" s="271">
        <f t="shared" ref="F136:F148" si="5">F135-D136</f>
        <v>8021.0899999999947</v>
      </c>
      <c r="G136" s="228"/>
      <c r="H136" s="278"/>
      <c r="I136" s="226"/>
      <c r="J136" s="226"/>
    </row>
    <row r="137" spans="2:10" x14ac:dyDescent="0.3">
      <c r="B137" s="276" t="s">
        <v>1079</v>
      </c>
      <c r="C137" s="312" t="s">
        <v>1092</v>
      </c>
      <c r="D137" s="266">
        <v>115</v>
      </c>
      <c r="E137" s="266">
        <f t="shared" si="4"/>
        <v>88894.540000000008</v>
      </c>
      <c r="F137" s="271">
        <f t="shared" si="5"/>
        <v>7906.0899999999947</v>
      </c>
      <c r="G137" s="228"/>
      <c r="H137" s="278"/>
      <c r="I137" s="226"/>
      <c r="J137" s="226"/>
    </row>
    <row r="138" spans="2:10" x14ac:dyDescent="0.3">
      <c r="B138" s="276" t="s">
        <v>1082</v>
      </c>
      <c r="C138" s="312" t="s">
        <v>1093</v>
      </c>
      <c r="D138" s="266">
        <v>1164.71</v>
      </c>
      <c r="E138" s="266">
        <f t="shared" si="4"/>
        <v>90059.250000000015</v>
      </c>
      <c r="F138" s="271">
        <f t="shared" si="5"/>
        <v>6741.3799999999947</v>
      </c>
      <c r="G138" s="228"/>
      <c r="H138" s="278"/>
      <c r="I138" s="226"/>
      <c r="J138" s="226"/>
    </row>
    <row r="139" spans="2:10" x14ac:dyDescent="0.3">
      <c r="B139" s="276" t="s">
        <v>1083</v>
      </c>
      <c r="C139" s="312" t="s">
        <v>1093</v>
      </c>
      <c r="D139" s="266">
        <v>70</v>
      </c>
      <c r="E139" s="266">
        <f t="shared" ref="E139:E148" si="6">E138+D139</f>
        <v>90129.250000000015</v>
      </c>
      <c r="F139" s="271">
        <f t="shared" si="5"/>
        <v>6671.3799999999947</v>
      </c>
      <c r="G139" s="228"/>
      <c r="H139" s="278"/>
      <c r="I139" s="226"/>
      <c r="J139" s="226"/>
    </row>
    <row r="140" spans="2:10" x14ac:dyDescent="0.3">
      <c r="B140" s="276" t="s">
        <v>1084</v>
      </c>
      <c r="C140" s="312" t="s">
        <v>1093</v>
      </c>
      <c r="D140" s="266">
        <v>1146.01</v>
      </c>
      <c r="E140" s="266">
        <f t="shared" si="6"/>
        <v>91275.260000000009</v>
      </c>
      <c r="F140" s="271">
        <f t="shared" si="5"/>
        <v>5525.3699999999944</v>
      </c>
      <c r="G140" s="228"/>
      <c r="H140" s="278"/>
      <c r="I140" s="226"/>
      <c r="J140" s="226"/>
    </row>
    <row r="141" spans="2:10" x14ac:dyDescent="0.3">
      <c r="B141" s="276" t="s">
        <v>1085</v>
      </c>
      <c r="C141" s="312" t="s">
        <v>1093</v>
      </c>
      <c r="D141" s="266">
        <v>175</v>
      </c>
      <c r="E141" s="266">
        <f t="shared" si="6"/>
        <v>91450.260000000009</v>
      </c>
      <c r="F141" s="271">
        <f t="shared" si="5"/>
        <v>5350.3699999999944</v>
      </c>
      <c r="G141" s="228"/>
      <c r="H141" s="278"/>
      <c r="I141" s="226"/>
      <c r="J141" s="226"/>
    </row>
    <row r="142" spans="2:10" x14ac:dyDescent="0.3">
      <c r="B142" s="276" t="s">
        <v>1086</v>
      </c>
      <c r="C142" s="312" t="s">
        <v>1095</v>
      </c>
      <c r="D142" s="266">
        <v>1047.1600000000001</v>
      </c>
      <c r="E142" s="266">
        <f t="shared" si="6"/>
        <v>92497.420000000013</v>
      </c>
      <c r="F142" s="271">
        <f t="shared" si="5"/>
        <v>4303.2099999999946</v>
      </c>
      <c r="G142" s="228"/>
      <c r="H142" s="278"/>
      <c r="I142" s="226"/>
      <c r="J142" s="226"/>
    </row>
    <row r="143" spans="2:10" x14ac:dyDescent="0.3">
      <c r="B143" s="276" t="s">
        <v>1087</v>
      </c>
      <c r="C143" s="312" t="s">
        <v>1095</v>
      </c>
      <c r="D143" s="266">
        <v>50</v>
      </c>
      <c r="E143" s="266">
        <f t="shared" si="6"/>
        <v>92547.420000000013</v>
      </c>
      <c r="F143" s="271">
        <f t="shared" si="5"/>
        <v>4253.2099999999946</v>
      </c>
      <c r="G143" s="228"/>
      <c r="H143" s="278"/>
      <c r="I143" s="226"/>
      <c r="J143" s="226"/>
    </row>
    <row r="144" spans="2:10" x14ac:dyDescent="0.3">
      <c r="B144" s="276" t="s">
        <v>1088</v>
      </c>
      <c r="C144" s="312" t="s">
        <v>1096</v>
      </c>
      <c r="D144" s="266">
        <v>335.01</v>
      </c>
      <c r="E144" s="266">
        <f t="shared" si="6"/>
        <v>92882.430000000008</v>
      </c>
      <c r="F144" s="271">
        <f t="shared" si="5"/>
        <v>3918.1999999999944</v>
      </c>
      <c r="G144" s="264" t="s">
        <v>1111</v>
      </c>
      <c r="H144" s="265" t="s">
        <v>362</v>
      </c>
      <c r="I144" s="266">
        <v>406</v>
      </c>
      <c r="J144" s="226"/>
    </row>
    <row r="145" spans="2:10" x14ac:dyDescent="0.3">
      <c r="B145" s="276" t="s">
        <v>1089</v>
      </c>
      <c r="C145" s="312" t="s">
        <v>1096</v>
      </c>
      <c r="D145" s="266">
        <v>135</v>
      </c>
      <c r="E145" s="266">
        <f t="shared" si="6"/>
        <v>93017.430000000008</v>
      </c>
      <c r="F145" s="271">
        <f t="shared" si="5"/>
        <v>3783.1999999999944</v>
      </c>
      <c r="G145" s="264" t="s">
        <v>1112</v>
      </c>
      <c r="H145" s="265" t="s">
        <v>362</v>
      </c>
      <c r="I145" s="266">
        <v>290</v>
      </c>
      <c r="J145" s="226"/>
    </row>
    <row r="146" spans="2:10" x14ac:dyDescent="0.3">
      <c r="B146" s="276" t="s">
        <v>1109</v>
      </c>
      <c r="C146" s="277" t="s">
        <v>1110</v>
      </c>
      <c r="D146" s="266">
        <v>2055</v>
      </c>
      <c r="E146" s="266">
        <f t="shared" si="6"/>
        <v>95072.430000000008</v>
      </c>
      <c r="F146" s="271">
        <f t="shared" si="5"/>
        <v>1728.1999999999944</v>
      </c>
      <c r="G146" s="228"/>
      <c r="H146" s="278"/>
      <c r="I146" s="226"/>
      <c r="J146" s="226"/>
    </row>
    <row r="147" spans="2:10" x14ac:dyDescent="0.3">
      <c r="B147" s="264" t="s">
        <v>1111</v>
      </c>
      <c r="C147" s="265" t="s">
        <v>362</v>
      </c>
      <c r="D147" s="266">
        <v>406</v>
      </c>
      <c r="E147" s="266">
        <f t="shared" si="6"/>
        <v>95478.430000000008</v>
      </c>
      <c r="F147" s="271">
        <f t="shared" si="5"/>
        <v>1322.1999999999944</v>
      </c>
      <c r="G147" s="228"/>
      <c r="H147" s="278"/>
      <c r="I147" s="226"/>
      <c r="J147" s="226"/>
    </row>
    <row r="148" spans="2:10" x14ac:dyDescent="0.3">
      <c r="B148" s="264" t="s">
        <v>1112</v>
      </c>
      <c r="C148" s="265" t="s">
        <v>362</v>
      </c>
      <c r="D148" s="266">
        <v>290</v>
      </c>
      <c r="E148" s="266">
        <f t="shared" si="6"/>
        <v>95768.430000000008</v>
      </c>
      <c r="F148" s="271">
        <f t="shared" si="5"/>
        <v>1032.1999999999944</v>
      </c>
      <c r="G148" s="228"/>
      <c r="H148" s="278"/>
      <c r="I148" s="226"/>
      <c r="J148" s="226"/>
    </row>
    <row r="149" spans="2:10" x14ac:dyDescent="0.3">
      <c r="B149" s="279"/>
      <c r="C149" s="228"/>
      <c r="D149" s="229" t="s">
        <v>0</v>
      </c>
      <c r="E149" s="280">
        <f>E146</f>
        <v>95072.430000000008</v>
      </c>
      <c r="F149" s="229">
        <f>+F148</f>
        <v>1032.1999999999944</v>
      </c>
      <c r="G149" s="228"/>
      <c r="H149" s="279"/>
      <c r="I149" s="228"/>
      <c r="J149" s="229"/>
    </row>
    <row r="150" spans="2:10" x14ac:dyDescent="0.3">
      <c r="B150" s="279"/>
      <c r="C150" s="228"/>
      <c r="D150" s="229"/>
      <c r="E150" s="229"/>
      <c r="F150" s="229"/>
      <c r="G150" s="228"/>
      <c r="H150" s="228"/>
      <c r="I150" s="228"/>
      <c r="J150" s="229"/>
    </row>
    <row r="151" spans="2:10" ht="17.25" thickBot="1" x14ac:dyDescent="0.35">
      <c r="B151" s="279"/>
      <c r="D151" s="231"/>
      <c r="E151" s="232"/>
      <c r="F151" s="233"/>
      <c r="G151" s="228"/>
      <c r="H151" s="233"/>
      <c r="I151" s="233"/>
      <c r="J151" s="228"/>
    </row>
    <row r="152" spans="2:10" x14ac:dyDescent="0.3">
      <c r="B152" s="279"/>
      <c r="D152" s="229" t="s">
        <v>4</v>
      </c>
      <c r="E152" s="229">
        <f>E149</f>
        <v>95072.430000000008</v>
      </c>
      <c r="F152" s="234">
        <f>F149</f>
        <v>1032.1999999999944</v>
      </c>
      <c r="G152" s="281" t="s">
        <v>12</v>
      </c>
      <c r="H152" s="228"/>
      <c r="I152" s="228"/>
      <c r="J152" s="229"/>
    </row>
    <row r="153" spans="2:10" x14ac:dyDescent="0.3">
      <c r="D153" s="229"/>
      <c r="E153" s="228"/>
      <c r="F153" s="228"/>
      <c r="G153" s="228"/>
      <c r="H153" s="228"/>
      <c r="I153" s="228"/>
      <c r="J153" s="228"/>
    </row>
    <row r="154" spans="2:10" x14ac:dyDescent="0.3">
      <c r="D154" s="229"/>
      <c r="E154" s="228"/>
      <c r="F154" s="228"/>
      <c r="G154" s="228"/>
      <c r="H154" s="228"/>
      <c r="I154" s="228"/>
      <c r="J154" s="229"/>
    </row>
    <row r="155" spans="2:10" x14ac:dyDescent="0.3">
      <c r="D155" s="229"/>
      <c r="E155" s="228"/>
      <c r="F155" s="228"/>
      <c r="G155" s="228"/>
      <c r="H155" s="228"/>
      <c r="I155" s="228"/>
      <c r="J155" s="228"/>
    </row>
    <row r="156" spans="2:10" x14ac:dyDescent="0.3">
      <c r="D156" s="229"/>
      <c r="E156" s="228"/>
      <c r="F156" s="228"/>
      <c r="G156" s="228"/>
      <c r="H156" s="228"/>
      <c r="I156" s="228"/>
      <c r="J156" s="228"/>
    </row>
    <row r="157" spans="2:10" x14ac:dyDescent="0.3">
      <c r="D157" s="229"/>
      <c r="E157" s="228"/>
      <c r="F157" s="228"/>
      <c r="G157" s="228"/>
      <c r="H157" s="228"/>
      <c r="I157" s="228"/>
      <c r="J157" s="228"/>
    </row>
    <row r="158" spans="2:10" x14ac:dyDescent="0.3">
      <c r="D158" s="229"/>
      <c r="E158" s="228"/>
      <c r="F158" s="228"/>
      <c r="G158" s="228"/>
      <c r="H158" s="228"/>
      <c r="I158" s="228"/>
      <c r="J158" s="228"/>
    </row>
    <row r="159" spans="2:10" x14ac:dyDescent="0.3">
      <c r="D159" s="229"/>
      <c r="E159" s="228"/>
      <c r="F159" s="228"/>
      <c r="G159" s="228"/>
      <c r="H159" s="228"/>
      <c r="I159" s="228"/>
      <c r="J159" s="228"/>
    </row>
    <row r="160" spans="2:10" x14ac:dyDescent="0.3">
      <c r="D160" s="229"/>
      <c r="E160" s="228"/>
      <c r="F160" s="228"/>
      <c r="G160" s="228"/>
      <c r="H160" s="228"/>
      <c r="I160" s="228"/>
      <c r="J160" s="228"/>
    </row>
    <row r="161" spans="4:10" x14ac:dyDescent="0.3">
      <c r="D161" s="229"/>
      <c r="E161" s="228"/>
      <c r="F161" s="228"/>
      <c r="G161" s="228"/>
      <c r="H161" s="228"/>
      <c r="I161" s="228"/>
      <c r="J161" s="228"/>
    </row>
    <row r="162" spans="4:10" x14ac:dyDescent="0.3">
      <c r="D162" s="229"/>
      <c r="E162" s="228"/>
      <c r="F162" s="228"/>
      <c r="G162" s="228"/>
      <c r="H162" s="228"/>
      <c r="I162" s="228"/>
      <c r="J162" s="228"/>
    </row>
    <row r="163" spans="4:10" x14ac:dyDescent="0.3">
      <c r="D163" s="229"/>
      <c r="E163" s="228"/>
      <c r="F163" s="228"/>
      <c r="G163" s="228"/>
      <c r="H163" s="228"/>
      <c r="I163" s="228"/>
      <c r="J163" s="228"/>
    </row>
    <row r="164" spans="4:10" x14ac:dyDescent="0.3">
      <c r="D164" s="229"/>
      <c r="E164" s="228"/>
      <c r="F164" s="228"/>
      <c r="G164" s="228"/>
      <c r="H164" s="228"/>
      <c r="I164" s="228"/>
      <c r="J164" s="228"/>
    </row>
    <row r="165" spans="4:10" x14ac:dyDescent="0.3">
      <c r="D165" s="229"/>
      <c r="E165" s="228"/>
      <c r="F165" s="228"/>
      <c r="G165" s="228"/>
      <c r="H165" s="228"/>
      <c r="I165" s="228"/>
      <c r="J165" s="228"/>
    </row>
    <row r="166" spans="4:10" x14ac:dyDescent="0.3">
      <c r="D166" s="229"/>
      <c r="E166" s="228"/>
      <c r="F166" s="228"/>
      <c r="G166" s="228"/>
      <c r="H166" s="228"/>
      <c r="I166" s="228"/>
      <c r="J166" s="228"/>
    </row>
    <row r="167" spans="4:10" x14ac:dyDescent="0.3">
      <c r="D167" s="229"/>
    </row>
    <row r="168" spans="4:10" x14ac:dyDescent="0.3">
      <c r="D168" s="229"/>
    </row>
    <row r="169" spans="4:10" x14ac:dyDescent="0.3">
      <c r="D169" s="229"/>
    </row>
    <row r="170" spans="4:10" x14ac:dyDescent="0.3">
      <c r="D170" s="229"/>
    </row>
    <row r="171" spans="4:10" x14ac:dyDescent="0.3">
      <c r="D171" s="229"/>
    </row>
    <row r="172" spans="4:10" x14ac:dyDescent="0.3">
      <c r="D172" s="229"/>
    </row>
    <row r="173" spans="4:10" x14ac:dyDescent="0.3">
      <c r="D173" s="229"/>
    </row>
    <row r="174" spans="4:10" x14ac:dyDescent="0.3">
      <c r="D174" s="229"/>
    </row>
    <row r="175" spans="4:10" x14ac:dyDescent="0.3">
      <c r="D175" s="229"/>
    </row>
    <row r="176" spans="4:10" x14ac:dyDescent="0.3">
      <c r="D176" s="229"/>
    </row>
    <row r="177" spans="4:4" x14ac:dyDescent="0.3">
      <c r="D177" s="229"/>
    </row>
    <row r="178" spans="4:4" x14ac:dyDescent="0.3">
      <c r="D178" s="229"/>
    </row>
    <row r="179" spans="4:4" x14ac:dyDescent="0.3">
      <c r="D179" s="229"/>
    </row>
    <row r="180" spans="4:4" x14ac:dyDescent="0.3">
      <c r="D180" s="229"/>
    </row>
    <row r="181" spans="4:4" x14ac:dyDescent="0.3">
      <c r="D181" s="229"/>
    </row>
    <row r="182" spans="4:4" x14ac:dyDescent="0.3">
      <c r="D182" s="229"/>
    </row>
    <row r="183" spans="4:4" x14ac:dyDescent="0.3">
      <c r="D183" s="229"/>
    </row>
    <row r="184" spans="4:4" x14ac:dyDescent="0.3">
      <c r="D184" s="229"/>
    </row>
    <row r="185" spans="4:4" x14ac:dyDescent="0.3">
      <c r="D185" s="229"/>
    </row>
    <row r="186" spans="4:4" x14ac:dyDescent="0.3">
      <c r="D186" s="228"/>
    </row>
    <row r="187" spans="4:4" x14ac:dyDescent="0.3">
      <c r="D187" s="228"/>
    </row>
    <row r="188" spans="4:4" x14ac:dyDescent="0.3">
      <c r="D188" s="228"/>
    </row>
    <row r="189" spans="4:4" x14ac:dyDescent="0.3">
      <c r="D189" s="228"/>
    </row>
    <row r="190" spans="4:4" x14ac:dyDescent="0.3">
      <c r="D190" s="228"/>
    </row>
    <row r="191" spans="4:4" x14ac:dyDescent="0.3">
      <c r="D191" s="228"/>
    </row>
    <row r="192" spans="4:4" x14ac:dyDescent="0.3">
      <c r="D192" s="228"/>
    </row>
    <row r="193" spans="4:4" x14ac:dyDescent="0.3">
      <c r="D193" s="228"/>
    </row>
    <row r="194" spans="4:4" x14ac:dyDescent="0.3">
      <c r="D194" s="228"/>
    </row>
    <row r="195" spans="4:4" x14ac:dyDescent="0.3">
      <c r="D195" s="228"/>
    </row>
    <row r="196" spans="4:4" x14ac:dyDescent="0.3">
      <c r="D196" s="228"/>
    </row>
  </sheetData>
  <sortState ref="A67:D69">
    <sortCondition ref="B67:B69"/>
  </sortState>
  <mergeCells count="2">
    <mergeCell ref="C2:D2"/>
    <mergeCell ref="C1:D1"/>
  </mergeCells>
  <pageMargins left="0.7" right="0.7" top="0.75" bottom="0.75" header="0.3" footer="0.3"/>
  <pageSetup scale="6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4"/>
  <sheetViews>
    <sheetView topLeftCell="A7" workbookViewId="0">
      <selection activeCell="H20" sqref="H20"/>
    </sheetView>
  </sheetViews>
  <sheetFormatPr baseColWidth="10" defaultRowHeight="16.5" x14ac:dyDescent="0.3"/>
  <cols>
    <col min="1" max="2" width="11.42578125" style="227"/>
    <col min="3" max="3" width="35" style="227" customWidth="1"/>
    <col min="4" max="4" width="11.42578125" style="227"/>
    <col min="5" max="5" width="12.28515625" style="227" bestFit="1" customWidth="1"/>
    <col min="6" max="6" width="14.140625" style="227" bestFit="1" customWidth="1"/>
    <col min="7" max="8" width="11.42578125" style="227"/>
    <col min="9" max="9" width="14.140625" style="227" bestFit="1" customWidth="1"/>
    <col min="10" max="10" width="12.42578125" style="227" bestFit="1" customWidth="1"/>
    <col min="11" max="16384" width="11.42578125" style="227"/>
  </cols>
  <sheetData>
    <row r="1" spans="2:11" s="239" customFormat="1" x14ac:dyDescent="0.3">
      <c r="B1" s="235"/>
      <c r="C1" s="418" t="s">
        <v>925</v>
      </c>
      <c r="D1" s="419"/>
      <c r="E1" s="419"/>
      <c r="F1" s="236"/>
      <c r="G1" s="236"/>
      <c r="H1" s="237"/>
      <c r="I1" s="237"/>
      <c r="J1" s="238"/>
      <c r="K1" s="236"/>
    </row>
    <row r="2" spans="2:11" s="239" customFormat="1" ht="17.25" thickBot="1" x14ac:dyDescent="0.35">
      <c r="B2" s="240"/>
      <c r="C2" s="420" t="s">
        <v>921</v>
      </c>
      <c r="D2" s="420"/>
      <c r="E2" s="420"/>
      <c r="F2" s="241"/>
      <c r="G2" s="242"/>
      <c r="H2" s="243"/>
      <c r="I2" s="243"/>
      <c r="J2" s="243"/>
      <c r="K2" s="242"/>
    </row>
    <row r="3" spans="2:11" s="239" customFormat="1" ht="17.25" thickBot="1" x14ac:dyDescent="0.35">
      <c r="B3" s="244"/>
      <c r="C3" s="230"/>
      <c r="D3" s="245"/>
      <c r="E3" s="230"/>
      <c r="F3" s="230"/>
      <c r="G3" s="242"/>
      <c r="H3" s="246"/>
      <c r="I3" s="247"/>
      <c r="J3" s="248"/>
      <c r="K3" s="242"/>
    </row>
    <row r="4" spans="2:11" s="239" customFormat="1" ht="17.25" thickBot="1" x14ac:dyDescent="0.35">
      <c r="B4" s="249"/>
      <c r="C4" s="242"/>
      <c r="D4" s="245"/>
      <c r="E4" s="230"/>
      <c r="F4" s="230"/>
      <c r="G4" s="242"/>
      <c r="H4" s="243"/>
      <c r="I4" s="243"/>
      <c r="J4" s="250"/>
      <c r="K4" s="242"/>
    </row>
    <row r="5" spans="2:11" ht="17.25" thickBot="1" x14ac:dyDescent="0.35">
      <c r="B5" s="251"/>
      <c r="C5" s="252"/>
      <c r="D5" s="253"/>
      <c r="E5" s="251"/>
      <c r="F5" s="254" t="s">
        <v>5</v>
      </c>
      <c r="G5" s="255"/>
      <c r="H5" s="229"/>
      <c r="I5" s="256"/>
      <c r="J5" s="256"/>
      <c r="K5" s="256"/>
    </row>
    <row r="6" spans="2:11" ht="17.25" thickBot="1" x14ac:dyDescent="0.35">
      <c r="B6" s="257" t="s">
        <v>6</v>
      </c>
      <c r="C6" s="257" t="s">
        <v>7</v>
      </c>
      <c r="D6" s="258" t="s">
        <v>8</v>
      </c>
      <c r="E6" s="259" t="s">
        <v>9</v>
      </c>
      <c r="F6" s="260">
        <f>I7</f>
        <v>40000</v>
      </c>
      <c r="G6" s="261"/>
      <c r="H6" s="262" t="s">
        <v>10</v>
      </c>
      <c r="I6" s="259" t="s">
        <v>8</v>
      </c>
      <c r="J6" s="263" t="s">
        <v>11</v>
      </c>
      <c r="K6" s="261"/>
    </row>
    <row r="7" spans="2:11" x14ac:dyDescent="0.3">
      <c r="B7" s="395" t="s">
        <v>1041</v>
      </c>
      <c r="C7" s="396" t="s">
        <v>1056</v>
      </c>
      <c r="D7" s="397">
        <v>874</v>
      </c>
      <c r="E7" s="398">
        <f>D7</f>
        <v>874</v>
      </c>
      <c r="F7" s="399">
        <f>F6-D7</f>
        <v>39126</v>
      </c>
      <c r="G7" s="228"/>
      <c r="H7" s="269"/>
      <c r="I7" s="270">
        <v>40000</v>
      </c>
      <c r="J7" s="268">
        <f>I7</f>
        <v>40000</v>
      </c>
      <c r="K7" s="228"/>
    </row>
    <row r="8" spans="2:11" ht="17.25" thickBot="1" x14ac:dyDescent="0.35">
      <c r="B8" s="395" t="s">
        <v>1042</v>
      </c>
      <c r="C8" s="396" t="s">
        <v>1056</v>
      </c>
      <c r="D8" s="397">
        <v>93</v>
      </c>
      <c r="E8" s="397">
        <f>E7+D8</f>
        <v>967</v>
      </c>
      <c r="F8" s="400">
        <f t="shared" ref="F8:F26" si="0">F7-D8</f>
        <v>39033</v>
      </c>
      <c r="G8" s="228"/>
      <c r="H8" s="272"/>
      <c r="I8" s="273"/>
      <c r="J8" s="274">
        <f>I8+I7</f>
        <v>40000</v>
      </c>
      <c r="K8" s="228"/>
    </row>
    <row r="9" spans="2:11" x14ac:dyDescent="0.3">
      <c r="B9" s="395" t="s">
        <v>1043</v>
      </c>
      <c r="C9" s="396" t="s">
        <v>1055</v>
      </c>
      <c r="D9" s="397">
        <v>1289</v>
      </c>
      <c r="E9" s="397">
        <f t="shared" ref="E9:E26" si="1">E8+D9</f>
        <v>2256</v>
      </c>
      <c r="F9" s="400">
        <f t="shared" si="0"/>
        <v>37744</v>
      </c>
      <c r="G9" s="228"/>
      <c r="H9" s="275"/>
      <c r="I9" s="226"/>
      <c r="J9" s="226"/>
      <c r="K9" s="228"/>
    </row>
    <row r="10" spans="2:11" x14ac:dyDescent="0.3">
      <c r="B10" s="395" t="s">
        <v>1044</v>
      </c>
      <c r="C10" s="396" t="s">
        <v>1055</v>
      </c>
      <c r="D10" s="397">
        <v>97</v>
      </c>
      <c r="E10" s="397">
        <f t="shared" si="1"/>
        <v>2353</v>
      </c>
      <c r="F10" s="400">
        <f t="shared" si="0"/>
        <v>37647</v>
      </c>
      <c r="G10" s="228"/>
      <c r="H10" s="275"/>
      <c r="I10" s="226"/>
      <c r="J10" s="226"/>
      <c r="K10" s="228"/>
    </row>
    <row r="11" spans="2:11" x14ac:dyDescent="0.3">
      <c r="B11" s="395" t="s">
        <v>1045</v>
      </c>
      <c r="C11" s="396" t="s">
        <v>1057</v>
      </c>
      <c r="D11" s="397">
        <v>2080.0100000000002</v>
      </c>
      <c r="E11" s="397">
        <f t="shared" si="1"/>
        <v>4433.01</v>
      </c>
      <c r="F11" s="400">
        <f t="shared" si="0"/>
        <v>35566.99</v>
      </c>
      <c r="G11" s="228"/>
      <c r="H11" s="275"/>
      <c r="I11" s="226"/>
      <c r="J11" s="226"/>
      <c r="K11" s="228"/>
    </row>
    <row r="12" spans="2:11" x14ac:dyDescent="0.3">
      <c r="B12" s="395" t="s">
        <v>1046</v>
      </c>
      <c r="C12" s="396" t="s">
        <v>1057</v>
      </c>
      <c r="D12" s="397">
        <v>183</v>
      </c>
      <c r="E12" s="397">
        <f t="shared" si="1"/>
        <v>4616.01</v>
      </c>
      <c r="F12" s="400">
        <f t="shared" si="0"/>
        <v>35383.99</v>
      </c>
      <c r="G12" s="228"/>
      <c r="H12" s="275"/>
      <c r="I12" s="226"/>
      <c r="J12" s="226"/>
      <c r="K12" s="228"/>
    </row>
    <row r="13" spans="2:11" x14ac:dyDescent="0.3">
      <c r="B13" s="395" t="s">
        <v>1047</v>
      </c>
      <c r="C13" s="396" t="s">
        <v>1058</v>
      </c>
      <c r="D13" s="397">
        <v>6028.01</v>
      </c>
      <c r="E13" s="397">
        <f t="shared" si="1"/>
        <v>10644.02</v>
      </c>
      <c r="F13" s="400">
        <f t="shared" si="0"/>
        <v>29355.979999999996</v>
      </c>
      <c r="G13" s="228"/>
      <c r="H13" s="275"/>
      <c r="I13" s="226"/>
      <c r="J13" s="226"/>
      <c r="K13" s="228"/>
    </row>
    <row r="14" spans="2:11" x14ac:dyDescent="0.3">
      <c r="B14" s="395" t="s">
        <v>1048</v>
      </c>
      <c r="C14" s="396" t="s">
        <v>1058</v>
      </c>
      <c r="D14" s="397">
        <v>160</v>
      </c>
      <c r="E14" s="397">
        <f t="shared" si="1"/>
        <v>10804.02</v>
      </c>
      <c r="F14" s="400">
        <f t="shared" si="0"/>
        <v>29195.979999999996</v>
      </c>
      <c r="G14" s="228"/>
      <c r="H14" s="275"/>
      <c r="I14" s="226"/>
      <c r="J14" s="226"/>
      <c r="K14" s="228"/>
    </row>
    <row r="15" spans="2:11" x14ac:dyDescent="0.3">
      <c r="B15" s="395" t="s">
        <v>1049</v>
      </c>
      <c r="C15" s="396" t="s">
        <v>1059</v>
      </c>
      <c r="D15" s="397">
        <v>5948.93</v>
      </c>
      <c r="E15" s="397">
        <f t="shared" si="1"/>
        <v>16752.95</v>
      </c>
      <c r="F15" s="400">
        <f t="shared" si="0"/>
        <v>23247.049999999996</v>
      </c>
      <c r="G15" s="228"/>
      <c r="H15" s="275"/>
      <c r="I15" s="226"/>
      <c r="J15" s="226"/>
      <c r="K15" s="228"/>
    </row>
    <row r="16" spans="2:11" x14ac:dyDescent="0.3">
      <c r="B16" s="395" t="s">
        <v>1050</v>
      </c>
      <c r="C16" s="396" t="s">
        <v>1059</v>
      </c>
      <c r="D16" s="397">
        <v>360</v>
      </c>
      <c r="E16" s="397">
        <f t="shared" si="1"/>
        <v>17112.95</v>
      </c>
      <c r="F16" s="400">
        <f t="shared" si="0"/>
        <v>22887.049999999996</v>
      </c>
      <c r="G16" s="228"/>
      <c r="H16" s="275"/>
      <c r="I16" s="226"/>
      <c r="J16" s="226"/>
      <c r="K16" s="228"/>
    </row>
    <row r="17" spans="2:11" x14ac:dyDescent="0.3">
      <c r="B17" s="395" t="s">
        <v>1051</v>
      </c>
      <c r="C17" s="396" t="s">
        <v>1060</v>
      </c>
      <c r="D17" s="397">
        <v>3910.2</v>
      </c>
      <c r="E17" s="397">
        <f t="shared" si="1"/>
        <v>21023.15</v>
      </c>
      <c r="F17" s="400">
        <f t="shared" si="0"/>
        <v>18976.849999999995</v>
      </c>
      <c r="G17" s="228"/>
      <c r="H17" s="275"/>
      <c r="I17" s="226"/>
      <c r="J17" s="226"/>
      <c r="K17" s="228"/>
    </row>
    <row r="18" spans="2:11" x14ac:dyDescent="0.3">
      <c r="B18" s="395" t="s">
        <v>1052</v>
      </c>
      <c r="C18" s="396" t="s">
        <v>1060</v>
      </c>
      <c r="D18" s="397">
        <v>288</v>
      </c>
      <c r="E18" s="397">
        <f t="shared" si="1"/>
        <v>21311.15</v>
      </c>
      <c r="F18" s="400">
        <f t="shared" si="0"/>
        <v>18688.849999999995</v>
      </c>
      <c r="G18" s="228"/>
      <c r="H18" s="275"/>
      <c r="I18" s="226"/>
      <c r="J18" s="226"/>
      <c r="K18" s="228"/>
    </row>
    <row r="19" spans="2:11" x14ac:dyDescent="0.3">
      <c r="B19" s="395" t="s">
        <v>1053</v>
      </c>
      <c r="C19" s="396" t="s">
        <v>1061</v>
      </c>
      <c r="D19" s="397">
        <v>1301.01</v>
      </c>
      <c r="E19" s="397">
        <f t="shared" si="1"/>
        <v>22612.16</v>
      </c>
      <c r="F19" s="400">
        <f t="shared" si="0"/>
        <v>17387.839999999997</v>
      </c>
      <c r="G19" s="228"/>
      <c r="H19" s="275"/>
      <c r="I19" s="226"/>
      <c r="J19" s="226"/>
      <c r="K19" s="228"/>
    </row>
    <row r="20" spans="2:11" x14ac:dyDescent="0.3">
      <c r="B20" s="395" t="s">
        <v>1054</v>
      </c>
      <c r="C20" s="396" t="s">
        <v>1061</v>
      </c>
      <c r="D20" s="397">
        <v>145</v>
      </c>
      <c r="E20" s="397">
        <f t="shared" si="1"/>
        <v>22757.16</v>
      </c>
      <c r="F20" s="400">
        <f t="shared" si="0"/>
        <v>17242.839999999997</v>
      </c>
      <c r="G20" s="228"/>
      <c r="H20" s="275"/>
      <c r="I20" s="226"/>
      <c r="J20" s="226"/>
      <c r="K20" s="228"/>
    </row>
    <row r="21" spans="2:11" x14ac:dyDescent="0.3">
      <c r="B21" s="395" t="s">
        <v>1062</v>
      </c>
      <c r="C21" s="396" t="s">
        <v>1070</v>
      </c>
      <c r="D21" s="397">
        <v>1391</v>
      </c>
      <c r="E21" s="397">
        <f t="shared" si="1"/>
        <v>24148.16</v>
      </c>
      <c r="F21" s="400">
        <f t="shared" si="0"/>
        <v>15851.839999999997</v>
      </c>
      <c r="G21" s="228"/>
      <c r="H21" s="275"/>
      <c r="I21" s="226"/>
      <c r="J21" s="226"/>
      <c r="K21" s="228"/>
    </row>
    <row r="22" spans="2:11" x14ac:dyDescent="0.3">
      <c r="B22" s="395" t="s">
        <v>1063</v>
      </c>
      <c r="C22" s="396" t="s">
        <v>1070</v>
      </c>
      <c r="D22" s="397">
        <v>170</v>
      </c>
      <c r="E22" s="397">
        <f t="shared" si="1"/>
        <v>24318.16</v>
      </c>
      <c r="F22" s="400">
        <f t="shared" si="0"/>
        <v>15681.839999999997</v>
      </c>
      <c r="G22" s="228"/>
      <c r="H22" s="275"/>
      <c r="I22" s="226"/>
      <c r="J22" s="226"/>
      <c r="K22" s="228"/>
    </row>
    <row r="23" spans="2:11" x14ac:dyDescent="0.3">
      <c r="B23" s="395" t="s">
        <v>1064</v>
      </c>
      <c r="C23" s="396" t="s">
        <v>1071</v>
      </c>
      <c r="D23" s="397">
        <v>3144.91</v>
      </c>
      <c r="E23" s="397">
        <f t="shared" si="1"/>
        <v>27463.07</v>
      </c>
      <c r="F23" s="400">
        <f t="shared" si="0"/>
        <v>12536.929999999997</v>
      </c>
      <c r="G23" s="228"/>
      <c r="H23" s="275"/>
      <c r="I23" s="226"/>
      <c r="J23" s="226"/>
      <c r="K23" s="228"/>
    </row>
    <row r="24" spans="2:11" x14ac:dyDescent="0.3">
      <c r="B24" s="395" t="s">
        <v>1065</v>
      </c>
      <c r="C24" s="396" t="s">
        <v>1071</v>
      </c>
      <c r="D24" s="397">
        <v>235</v>
      </c>
      <c r="E24" s="397">
        <f t="shared" si="1"/>
        <v>27698.07</v>
      </c>
      <c r="F24" s="400">
        <f t="shared" si="0"/>
        <v>12301.929999999997</v>
      </c>
      <c r="G24" s="228"/>
      <c r="H24" s="275"/>
      <c r="I24" s="226"/>
      <c r="J24" s="226"/>
      <c r="K24" s="228"/>
    </row>
    <row r="25" spans="2:11" x14ac:dyDescent="0.3">
      <c r="B25" s="395" t="s">
        <v>1080</v>
      </c>
      <c r="C25" s="396" t="s">
        <v>1094</v>
      </c>
      <c r="D25" s="397">
        <v>2415.15</v>
      </c>
      <c r="E25" s="397">
        <f t="shared" si="1"/>
        <v>30113.22</v>
      </c>
      <c r="F25" s="400">
        <f t="shared" si="0"/>
        <v>9886.779999999997</v>
      </c>
      <c r="G25" s="228"/>
      <c r="H25" s="275"/>
      <c r="I25" s="226"/>
      <c r="J25" s="226"/>
      <c r="K25" s="228"/>
    </row>
    <row r="26" spans="2:11" x14ac:dyDescent="0.3">
      <c r="B26" s="395" t="s">
        <v>1081</v>
      </c>
      <c r="C26" s="396" t="s">
        <v>1094</v>
      </c>
      <c r="D26" s="397">
        <v>40</v>
      </c>
      <c r="E26" s="397">
        <f t="shared" si="1"/>
        <v>30153.22</v>
      </c>
      <c r="F26" s="400">
        <f t="shared" si="0"/>
        <v>9846.779999999997</v>
      </c>
      <c r="G26" s="228"/>
      <c r="H26" s="275"/>
      <c r="I26" s="226"/>
      <c r="J26" s="226"/>
      <c r="K26" s="228"/>
    </row>
    <row r="27" spans="2:11" x14ac:dyDescent="0.3">
      <c r="B27" s="279"/>
      <c r="C27" s="228"/>
      <c r="D27" s="229"/>
      <c r="E27" s="280">
        <f>E26</f>
        <v>30153.22</v>
      </c>
      <c r="F27" s="229">
        <f>F26</f>
        <v>9846.779999999997</v>
      </c>
      <c r="G27" s="228"/>
      <c r="H27" s="279"/>
      <c r="I27" s="228"/>
      <c r="J27" s="229"/>
    </row>
    <row r="28" spans="2:11" x14ac:dyDescent="0.3">
      <c r="B28" s="279"/>
      <c r="C28" s="228"/>
      <c r="D28" s="229"/>
      <c r="E28" s="229"/>
      <c r="F28" s="229"/>
      <c r="G28" s="228"/>
      <c r="H28" s="228"/>
      <c r="I28" s="228"/>
      <c r="J28" s="229"/>
    </row>
    <row r="29" spans="2:11" ht="17.25" thickBot="1" x14ac:dyDescent="0.35">
      <c r="B29" s="279"/>
      <c r="D29" s="231"/>
      <c r="E29" s="232"/>
      <c r="F29" s="233"/>
      <c r="G29" s="228"/>
      <c r="H29" s="233"/>
      <c r="I29" s="233"/>
      <c r="J29" s="228"/>
    </row>
    <row r="30" spans="2:11" x14ac:dyDescent="0.3">
      <c r="B30" s="279"/>
      <c r="D30" s="229" t="s">
        <v>4</v>
      </c>
      <c r="E30" s="229">
        <f>E27</f>
        <v>30153.22</v>
      </c>
      <c r="F30" s="234">
        <f>F27-E28-E29</f>
        <v>9846.779999999997</v>
      </c>
      <c r="G30" s="281" t="s">
        <v>12</v>
      </c>
      <c r="H30" s="228"/>
      <c r="I30" s="228"/>
      <c r="J30" s="229"/>
    </row>
    <row r="31" spans="2:11" x14ac:dyDescent="0.3">
      <c r="D31" s="229"/>
      <c r="E31" s="228"/>
      <c r="F31" s="228"/>
      <c r="G31" s="228"/>
      <c r="H31" s="228"/>
      <c r="I31" s="228"/>
      <c r="J31" s="228"/>
    </row>
    <row r="32" spans="2:11" x14ac:dyDescent="0.3">
      <c r="D32" s="229"/>
      <c r="E32" s="228"/>
      <c r="F32" s="228"/>
      <c r="G32" s="228"/>
      <c r="H32" s="228"/>
      <c r="I32" s="228"/>
      <c r="J32" s="229"/>
    </row>
    <row r="33" spans="4:10" x14ac:dyDescent="0.3">
      <c r="D33" s="229"/>
      <c r="E33" s="228"/>
      <c r="F33" s="228"/>
      <c r="G33" s="228"/>
      <c r="H33" s="228"/>
      <c r="I33" s="228"/>
      <c r="J33" s="228"/>
    </row>
    <row r="34" spans="4:10" x14ac:dyDescent="0.3">
      <c r="D34" s="229"/>
      <c r="E34" s="228"/>
      <c r="F34" s="228"/>
      <c r="G34" s="228"/>
      <c r="H34" s="228"/>
      <c r="I34" s="228"/>
      <c r="J34" s="228"/>
    </row>
    <row r="35" spans="4:10" x14ac:dyDescent="0.3">
      <c r="D35" s="229"/>
      <c r="E35" s="228"/>
      <c r="F35" s="228"/>
      <c r="G35" s="228"/>
      <c r="H35" s="228"/>
      <c r="I35" s="228"/>
      <c r="J35" s="228"/>
    </row>
    <row r="36" spans="4:10" x14ac:dyDescent="0.3">
      <c r="D36" s="229"/>
      <c r="E36" s="228"/>
      <c r="F36" s="228"/>
      <c r="G36" s="228"/>
      <c r="H36" s="228"/>
      <c r="I36" s="228"/>
      <c r="J36" s="228"/>
    </row>
    <row r="37" spans="4:10" x14ac:dyDescent="0.3">
      <c r="D37" s="229"/>
      <c r="E37" s="228"/>
      <c r="F37" s="228"/>
      <c r="G37" s="228"/>
      <c r="H37" s="228"/>
      <c r="I37" s="228"/>
      <c r="J37" s="228"/>
    </row>
    <row r="38" spans="4:10" x14ac:dyDescent="0.3">
      <c r="D38" s="229"/>
      <c r="E38" s="228"/>
      <c r="F38" s="228"/>
      <c r="G38" s="228"/>
      <c r="H38" s="228"/>
      <c r="I38" s="228"/>
      <c r="J38" s="228"/>
    </row>
    <row r="39" spans="4:10" x14ac:dyDescent="0.3">
      <c r="D39" s="229"/>
      <c r="E39" s="228"/>
      <c r="F39" s="228"/>
      <c r="G39" s="228"/>
      <c r="H39" s="228"/>
      <c r="I39" s="228"/>
      <c r="J39" s="228"/>
    </row>
    <row r="40" spans="4:10" x14ac:dyDescent="0.3">
      <c r="D40" s="229"/>
      <c r="E40" s="228"/>
      <c r="F40" s="228"/>
      <c r="G40" s="228"/>
      <c r="H40" s="228"/>
      <c r="I40" s="228"/>
      <c r="J40" s="228"/>
    </row>
    <row r="41" spans="4:10" x14ac:dyDescent="0.3">
      <c r="D41" s="229"/>
      <c r="E41" s="228"/>
      <c r="F41" s="228"/>
      <c r="G41" s="228"/>
      <c r="H41" s="228"/>
      <c r="I41" s="228"/>
      <c r="J41" s="228"/>
    </row>
    <row r="42" spans="4:10" x14ac:dyDescent="0.3">
      <c r="D42" s="229"/>
      <c r="E42" s="228"/>
      <c r="F42" s="228"/>
      <c r="G42" s="228"/>
      <c r="H42" s="228"/>
      <c r="I42" s="228"/>
      <c r="J42" s="228"/>
    </row>
    <row r="43" spans="4:10" x14ac:dyDescent="0.3">
      <c r="D43" s="229"/>
      <c r="E43" s="228"/>
      <c r="F43" s="228"/>
      <c r="G43" s="228"/>
      <c r="H43" s="228"/>
      <c r="I43" s="228"/>
      <c r="J43" s="228"/>
    </row>
    <row r="44" spans="4:10" x14ac:dyDescent="0.3">
      <c r="D44" s="229"/>
      <c r="E44" s="228"/>
      <c r="F44" s="228"/>
      <c r="G44" s="228"/>
      <c r="H44" s="228"/>
      <c r="I44" s="228"/>
      <c r="J44" s="228"/>
    </row>
    <row r="45" spans="4:10" x14ac:dyDescent="0.3">
      <c r="D45" s="229"/>
    </row>
    <row r="46" spans="4:10" x14ac:dyDescent="0.3">
      <c r="D46" s="229"/>
    </row>
    <row r="47" spans="4:10" x14ac:dyDescent="0.3">
      <c r="D47" s="229"/>
    </row>
    <row r="48" spans="4:10" x14ac:dyDescent="0.3">
      <c r="D48" s="229"/>
    </row>
    <row r="49" spans="4:4" x14ac:dyDescent="0.3">
      <c r="D49" s="229"/>
    </row>
    <row r="50" spans="4:4" x14ac:dyDescent="0.3">
      <c r="D50" s="229"/>
    </row>
    <row r="51" spans="4:4" x14ac:dyDescent="0.3">
      <c r="D51" s="229"/>
    </row>
    <row r="52" spans="4:4" x14ac:dyDescent="0.3">
      <c r="D52" s="229"/>
    </row>
    <row r="53" spans="4:4" x14ac:dyDescent="0.3">
      <c r="D53" s="229"/>
    </row>
    <row r="54" spans="4:4" x14ac:dyDescent="0.3">
      <c r="D54" s="229"/>
    </row>
    <row r="55" spans="4:4" x14ac:dyDescent="0.3">
      <c r="D55" s="229"/>
    </row>
    <row r="56" spans="4:4" x14ac:dyDescent="0.3">
      <c r="D56" s="229"/>
    </row>
    <row r="57" spans="4:4" x14ac:dyDescent="0.3">
      <c r="D57" s="229"/>
    </row>
    <row r="58" spans="4:4" x14ac:dyDescent="0.3">
      <c r="D58" s="229"/>
    </row>
    <row r="59" spans="4:4" x14ac:dyDescent="0.3">
      <c r="D59" s="229"/>
    </row>
    <row r="60" spans="4:4" x14ac:dyDescent="0.3">
      <c r="D60" s="229"/>
    </row>
    <row r="61" spans="4:4" x14ac:dyDescent="0.3">
      <c r="D61" s="229"/>
    </row>
    <row r="62" spans="4:4" x14ac:dyDescent="0.3">
      <c r="D62" s="229"/>
    </row>
    <row r="63" spans="4:4" x14ac:dyDescent="0.3">
      <c r="D63" s="229"/>
    </row>
    <row r="64" spans="4:4" x14ac:dyDescent="0.3">
      <c r="D64" s="228"/>
    </row>
    <row r="65" spans="4:4" x14ac:dyDescent="0.3">
      <c r="D65" s="228"/>
    </row>
    <row r="66" spans="4:4" x14ac:dyDescent="0.3">
      <c r="D66" s="228"/>
    </row>
    <row r="67" spans="4:4" x14ac:dyDescent="0.3">
      <c r="D67" s="228"/>
    </row>
    <row r="68" spans="4:4" x14ac:dyDescent="0.3">
      <c r="D68" s="228"/>
    </row>
    <row r="69" spans="4:4" x14ac:dyDescent="0.3">
      <c r="D69" s="228"/>
    </row>
    <row r="70" spans="4:4" x14ac:dyDescent="0.3">
      <c r="D70" s="228"/>
    </row>
    <row r="71" spans="4:4" x14ac:dyDescent="0.3">
      <c r="D71" s="228"/>
    </row>
    <row r="72" spans="4:4" x14ac:dyDescent="0.3">
      <c r="D72" s="228"/>
    </row>
    <row r="73" spans="4:4" x14ac:dyDescent="0.3">
      <c r="D73" s="228"/>
    </row>
    <row r="74" spans="4:4" x14ac:dyDescent="0.3">
      <c r="D74" s="228"/>
    </row>
  </sheetData>
  <mergeCells count="2">
    <mergeCell ref="C1:E1"/>
    <mergeCell ref="C2:E2"/>
  </mergeCells>
  <pageMargins left="0.7" right="0.7" top="0.75" bottom="0.75" header="0.3" footer="0.3"/>
  <pageSetup scale="6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5"/>
  <sheetViews>
    <sheetView tabSelected="1" topLeftCell="A4" workbookViewId="0">
      <selection activeCell="L12" sqref="L12"/>
    </sheetView>
  </sheetViews>
  <sheetFormatPr baseColWidth="10" defaultRowHeight="16.5" x14ac:dyDescent="0.3"/>
  <cols>
    <col min="1" max="2" width="11.42578125" style="227"/>
    <col min="3" max="3" width="35" style="227" customWidth="1"/>
    <col min="4" max="4" width="11.42578125" style="227"/>
    <col min="5" max="5" width="12.28515625" style="227" bestFit="1" customWidth="1"/>
    <col min="6" max="6" width="14.140625" style="227" bestFit="1" customWidth="1"/>
    <col min="7" max="8" width="11.42578125" style="227"/>
    <col min="9" max="9" width="14.140625" style="227" bestFit="1" customWidth="1"/>
    <col min="10" max="10" width="12.42578125" style="227" bestFit="1" customWidth="1"/>
    <col min="11" max="16384" width="11.42578125" style="227"/>
  </cols>
  <sheetData>
    <row r="1" spans="2:11" s="239" customFormat="1" x14ac:dyDescent="0.3">
      <c r="B1" s="235"/>
      <c r="C1" s="418" t="s">
        <v>925</v>
      </c>
      <c r="D1" s="419"/>
      <c r="E1" s="419"/>
      <c r="F1" s="236"/>
      <c r="G1" s="236"/>
      <c r="H1" s="237"/>
      <c r="I1" s="237"/>
      <c r="J1" s="238"/>
      <c r="K1" s="236"/>
    </row>
    <row r="2" spans="2:11" s="239" customFormat="1" ht="17.25" thickBot="1" x14ac:dyDescent="0.35">
      <c r="B2" s="240"/>
      <c r="C2" s="420" t="s">
        <v>923</v>
      </c>
      <c r="D2" s="420"/>
      <c r="E2" s="420"/>
      <c r="F2" s="241"/>
      <c r="G2" s="242"/>
      <c r="H2" s="243"/>
      <c r="I2" s="243"/>
      <c r="J2" s="243"/>
      <c r="K2" s="242"/>
    </row>
    <row r="3" spans="2:11" s="239" customFormat="1" ht="17.25" thickBot="1" x14ac:dyDescent="0.35">
      <c r="B3" s="244"/>
      <c r="C3" s="230"/>
      <c r="D3" s="245"/>
      <c r="E3" s="230"/>
      <c r="F3" s="230"/>
      <c r="G3" s="242"/>
      <c r="H3" s="246"/>
      <c r="I3" s="247"/>
      <c r="J3" s="248"/>
      <c r="K3" s="242"/>
    </row>
    <row r="4" spans="2:11" s="239" customFormat="1" ht="17.25" thickBot="1" x14ac:dyDescent="0.35">
      <c r="B4" s="249"/>
      <c r="C4" s="242"/>
      <c r="D4" s="245"/>
      <c r="E4" s="230"/>
      <c r="F4" s="230"/>
      <c r="G4" s="242"/>
      <c r="H4" s="243"/>
      <c r="I4" s="243"/>
      <c r="J4" s="250"/>
      <c r="K4" s="242"/>
    </row>
    <row r="5" spans="2:11" ht="17.25" thickBot="1" x14ac:dyDescent="0.35">
      <c r="B5" s="251"/>
      <c r="C5" s="252"/>
      <c r="D5" s="253"/>
      <c r="E5" s="251"/>
      <c r="F5" s="254" t="s">
        <v>5</v>
      </c>
      <c r="G5" s="255"/>
      <c r="H5" s="229"/>
      <c r="I5" s="256"/>
      <c r="J5" s="256"/>
      <c r="K5" s="256"/>
    </row>
    <row r="6" spans="2:11" ht="17.25" thickBot="1" x14ac:dyDescent="0.35">
      <c r="B6" s="257" t="s">
        <v>6</v>
      </c>
      <c r="C6" s="257" t="s">
        <v>7</v>
      </c>
      <c r="D6" s="258" t="s">
        <v>8</v>
      </c>
      <c r="E6" s="259" t="s">
        <v>9</v>
      </c>
      <c r="F6" s="260">
        <f>J8</f>
        <v>24000</v>
      </c>
      <c r="G6" s="261"/>
      <c r="H6" s="262" t="s">
        <v>10</v>
      </c>
      <c r="I6" s="259" t="s">
        <v>8</v>
      </c>
      <c r="J6" s="263" t="s">
        <v>11</v>
      </c>
      <c r="K6" s="261"/>
    </row>
    <row r="7" spans="2:11" x14ac:dyDescent="0.3">
      <c r="B7" s="264" t="s">
        <v>1127</v>
      </c>
      <c r="C7" s="265" t="s">
        <v>1101</v>
      </c>
      <c r="D7" s="266">
        <v>1500</v>
      </c>
      <c r="E7" s="267">
        <f>D7</f>
        <v>1500</v>
      </c>
      <c r="F7" s="268">
        <f>F6-D7</f>
        <v>22500</v>
      </c>
      <c r="G7" s="228"/>
      <c r="H7" s="269"/>
      <c r="I7" s="270">
        <v>24000</v>
      </c>
      <c r="J7" s="268">
        <f>I7</f>
        <v>24000</v>
      </c>
      <c r="K7" s="228"/>
    </row>
    <row r="8" spans="2:11" ht="17.25" thickBot="1" x14ac:dyDescent="0.35">
      <c r="B8" s="264" t="s">
        <v>1144</v>
      </c>
      <c r="C8" s="265" t="s">
        <v>1106</v>
      </c>
      <c r="D8" s="266">
        <v>2285</v>
      </c>
      <c r="E8" s="266">
        <f>E7+D8</f>
        <v>3785</v>
      </c>
      <c r="F8" s="271">
        <f>F7-D8</f>
        <v>20215</v>
      </c>
      <c r="G8" s="228"/>
      <c r="H8" s="272"/>
      <c r="I8" s="273"/>
      <c r="J8" s="274">
        <f>I8+I7</f>
        <v>24000</v>
      </c>
      <c r="K8" s="228"/>
    </row>
    <row r="9" spans="2:11" x14ac:dyDescent="0.3">
      <c r="B9" s="295" t="s">
        <v>1109</v>
      </c>
      <c r="C9" s="296" t="s">
        <v>1107</v>
      </c>
      <c r="D9" s="294">
        <v>0</v>
      </c>
      <c r="E9" s="266">
        <f t="shared" ref="E9:E27" si="0">E8+D9</f>
        <v>3785</v>
      </c>
      <c r="F9" s="271">
        <f t="shared" ref="F8:F27" si="1">F8-D9</f>
        <v>20215</v>
      </c>
      <c r="G9" s="228">
        <v>2055</v>
      </c>
      <c r="H9" s="228" t="s">
        <v>1143</v>
      </c>
      <c r="I9" s="226"/>
      <c r="J9" s="226"/>
      <c r="K9" s="228"/>
    </row>
    <row r="10" spans="2:11" x14ac:dyDescent="0.3">
      <c r="B10" s="264" t="s">
        <v>1111</v>
      </c>
      <c r="C10" s="265" t="s">
        <v>362</v>
      </c>
      <c r="D10" s="266">
        <v>0</v>
      </c>
      <c r="E10" s="266">
        <f t="shared" si="0"/>
        <v>3785</v>
      </c>
      <c r="F10" s="271">
        <f t="shared" si="1"/>
        <v>20215</v>
      </c>
      <c r="G10" s="228" t="s">
        <v>1141</v>
      </c>
      <c r="H10" s="275"/>
      <c r="I10" s="226"/>
      <c r="J10" s="226"/>
      <c r="K10" s="228"/>
    </row>
    <row r="11" spans="2:11" x14ac:dyDescent="0.3">
      <c r="B11" s="264" t="s">
        <v>1112</v>
      </c>
      <c r="C11" s="265" t="s">
        <v>362</v>
      </c>
      <c r="D11" s="266">
        <v>0</v>
      </c>
      <c r="E11" s="266">
        <f t="shared" si="0"/>
        <v>3785</v>
      </c>
      <c r="F11" s="271">
        <f t="shared" si="1"/>
        <v>20215</v>
      </c>
      <c r="G11" s="228" t="s">
        <v>1141</v>
      </c>
      <c r="H11" s="275"/>
      <c r="I11" s="226"/>
      <c r="J11" s="226"/>
      <c r="K11" s="228"/>
    </row>
    <row r="12" spans="2:11" x14ac:dyDescent="0.3">
      <c r="B12" s="264" t="s">
        <v>1113</v>
      </c>
      <c r="C12" s="265" t="s">
        <v>362</v>
      </c>
      <c r="D12" s="266">
        <v>290</v>
      </c>
      <c r="E12" s="266">
        <f t="shared" si="0"/>
        <v>4075</v>
      </c>
      <c r="F12" s="271">
        <f t="shared" si="1"/>
        <v>19925</v>
      </c>
      <c r="G12" s="228"/>
      <c r="H12" s="275"/>
      <c r="I12" s="226"/>
      <c r="J12" s="226"/>
      <c r="K12" s="228"/>
    </row>
    <row r="13" spans="2:11" x14ac:dyDescent="0.3">
      <c r="B13" s="264" t="s">
        <v>1114</v>
      </c>
      <c r="C13" s="265" t="s">
        <v>362</v>
      </c>
      <c r="D13" s="266">
        <v>290</v>
      </c>
      <c r="E13" s="266">
        <f t="shared" si="0"/>
        <v>4365</v>
      </c>
      <c r="F13" s="271">
        <f t="shared" si="1"/>
        <v>19635</v>
      </c>
      <c r="G13" s="228"/>
      <c r="H13" s="275"/>
      <c r="I13" s="226"/>
      <c r="J13" s="226"/>
      <c r="K13" s="228"/>
    </row>
    <row r="14" spans="2:11" x14ac:dyDescent="0.3">
      <c r="B14" s="264" t="s">
        <v>1115</v>
      </c>
      <c r="C14" s="265" t="s">
        <v>362</v>
      </c>
      <c r="D14" s="266">
        <v>290</v>
      </c>
      <c r="E14" s="266">
        <f t="shared" si="0"/>
        <v>4655</v>
      </c>
      <c r="F14" s="271">
        <f t="shared" si="1"/>
        <v>19345</v>
      </c>
      <c r="G14" s="228"/>
      <c r="H14" s="275"/>
      <c r="I14" s="226"/>
      <c r="J14" s="226"/>
      <c r="K14" s="228"/>
    </row>
    <row r="15" spans="2:11" x14ac:dyDescent="0.3">
      <c r="B15" s="264" t="s">
        <v>1121</v>
      </c>
      <c r="C15" s="265" t="s">
        <v>1122</v>
      </c>
      <c r="D15" s="266">
        <v>1349.71</v>
      </c>
      <c r="E15" s="266">
        <f t="shared" si="0"/>
        <v>6004.71</v>
      </c>
      <c r="F15" s="271">
        <f t="shared" si="1"/>
        <v>17995.29</v>
      </c>
      <c r="G15" s="228"/>
      <c r="H15" s="275"/>
      <c r="I15" s="226"/>
      <c r="J15" s="226"/>
      <c r="K15" s="228"/>
    </row>
    <row r="16" spans="2:11" x14ac:dyDescent="0.3">
      <c r="B16" s="264" t="s">
        <v>1124</v>
      </c>
      <c r="C16" s="265" t="s">
        <v>999</v>
      </c>
      <c r="D16" s="266">
        <v>1039.5</v>
      </c>
      <c r="E16" s="266">
        <f t="shared" si="0"/>
        <v>7044.21</v>
      </c>
      <c r="F16" s="271">
        <f t="shared" si="1"/>
        <v>16955.79</v>
      </c>
      <c r="G16" s="228"/>
      <c r="H16" s="275"/>
      <c r="I16" s="226"/>
      <c r="J16" s="226"/>
      <c r="K16" s="228"/>
    </row>
    <row r="17" spans="2:10" x14ac:dyDescent="0.3">
      <c r="B17" s="295" t="s">
        <v>1123</v>
      </c>
      <c r="C17" s="296" t="s">
        <v>1004</v>
      </c>
      <c r="D17" s="294"/>
      <c r="E17" s="266">
        <f t="shared" si="0"/>
        <v>7044.21</v>
      </c>
      <c r="F17" s="271">
        <f t="shared" si="1"/>
        <v>16955.79</v>
      </c>
      <c r="G17" s="294">
        <v>1566</v>
      </c>
      <c r="H17" s="275" t="s">
        <v>1142</v>
      </c>
      <c r="I17" s="226"/>
      <c r="J17" s="226"/>
    </row>
    <row r="18" spans="2:10" x14ac:dyDescent="0.3">
      <c r="B18" s="264" t="s">
        <v>1128</v>
      </c>
      <c r="C18" s="265" t="s">
        <v>1125</v>
      </c>
      <c r="D18" s="266">
        <v>120</v>
      </c>
      <c r="E18" s="266">
        <f t="shared" si="0"/>
        <v>7164.21</v>
      </c>
      <c r="F18" s="271">
        <f t="shared" si="1"/>
        <v>16835.79</v>
      </c>
      <c r="G18" s="228"/>
      <c r="H18" s="275"/>
      <c r="I18" s="226"/>
      <c r="J18" s="226"/>
    </row>
    <row r="19" spans="2:10" x14ac:dyDescent="0.3">
      <c r="B19" s="264" t="s">
        <v>1129</v>
      </c>
      <c r="C19" s="265" t="s">
        <v>1130</v>
      </c>
      <c r="D19" s="266">
        <v>1499.95</v>
      </c>
      <c r="E19" s="266">
        <f t="shared" si="0"/>
        <v>8664.16</v>
      </c>
      <c r="F19" s="271">
        <f t="shared" si="1"/>
        <v>15335.84</v>
      </c>
      <c r="G19" s="228"/>
      <c r="H19" s="275"/>
      <c r="I19" s="226"/>
      <c r="J19" s="226"/>
    </row>
    <row r="20" spans="2:10" x14ac:dyDescent="0.3">
      <c r="B20" s="264" t="s">
        <v>1131</v>
      </c>
      <c r="C20" s="265" t="s">
        <v>829</v>
      </c>
      <c r="D20" s="266">
        <v>872</v>
      </c>
      <c r="E20" s="266">
        <f t="shared" si="0"/>
        <v>9536.16</v>
      </c>
      <c r="F20" s="271">
        <f t="shared" si="1"/>
        <v>14463.84</v>
      </c>
      <c r="G20" s="228"/>
      <c r="H20" s="275"/>
      <c r="I20" s="226"/>
      <c r="J20" s="226"/>
    </row>
    <row r="21" spans="2:10" x14ac:dyDescent="0.3">
      <c r="B21" s="276" t="s">
        <v>1132</v>
      </c>
      <c r="C21" s="277" t="s">
        <v>1133</v>
      </c>
      <c r="D21" s="266">
        <v>336</v>
      </c>
      <c r="E21" s="266">
        <f t="shared" si="0"/>
        <v>9872.16</v>
      </c>
      <c r="F21" s="271">
        <f t="shared" si="1"/>
        <v>14127.84</v>
      </c>
      <c r="G21" s="228"/>
      <c r="H21" s="278"/>
      <c r="I21" s="226"/>
      <c r="J21" s="226"/>
    </row>
    <row r="22" spans="2:10" x14ac:dyDescent="0.3">
      <c r="B22" s="276" t="s">
        <v>1134</v>
      </c>
      <c r="C22" s="277" t="s">
        <v>261</v>
      </c>
      <c r="D22" s="266">
        <v>301.83999999999997</v>
      </c>
      <c r="E22" s="266">
        <f t="shared" si="0"/>
        <v>10174</v>
      </c>
      <c r="F22" s="271">
        <f t="shared" si="1"/>
        <v>13826</v>
      </c>
      <c r="G22" s="228"/>
      <c r="H22" s="278"/>
      <c r="I22" s="226"/>
      <c r="J22" s="226"/>
    </row>
    <row r="23" spans="2:10" x14ac:dyDescent="0.3">
      <c r="B23" s="276" t="s">
        <v>1135</v>
      </c>
      <c r="C23" s="277" t="s">
        <v>1136</v>
      </c>
      <c r="D23" s="266">
        <v>1239.33</v>
      </c>
      <c r="E23" s="266">
        <f t="shared" si="0"/>
        <v>11413.33</v>
      </c>
      <c r="F23" s="271">
        <f t="shared" si="1"/>
        <v>12586.67</v>
      </c>
      <c r="G23" s="228"/>
      <c r="H23" s="278"/>
      <c r="I23" s="226"/>
      <c r="J23" s="226"/>
    </row>
    <row r="24" spans="2:10" x14ac:dyDescent="0.3">
      <c r="B24" s="276"/>
      <c r="C24" s="277"/>
      <c r="D24" s="266"/>
      <c r="E24" s="266">
        <f t="shared" si="0"/>
        <v>11413.33</v>
      </c>
      <c r="F24" s="271">
        <f t="shared" si="1"/>
        <v>12586.67</v>
      </c>
      <c r="G24" s="228"/>
      <c r="H24" s="278"/>
      <c r="I24" s="226"/>
      <c r="J24" s="226"/>
    </row>
    <row r="25" spans="2:10" x14ac:dyDescent="0.3">
      <c r="B25" s="276"/>
      <c r="C25" s="277"/>
      <c r="D25" s="266"/>
      <c r="E25" s="266">
        <f t="shared" si="0"/>
        <v>11413.33</v>
      </c>
      <c r="F25" s="271">
        <f t="shared" si="1"/>
        <v>12586.67</v>
      </c>
      <c r="G25" s="228"/>
      <c r="H25" s="278"/>
      <c r="I25" s="226"/>
      <c r="J25" s="226"/>
    </row>
    <row r="26" spans="2:10" x14ac:dyDescent="0.3">
      <c r="B26" s="276"/>
      <c r="C26" s="277"/>
      <c r="D26" s="266"/>
      <c r="E26" s="266">
        <f t="shared" si="0"/>
        <v>11413.33</v>
      </c>
      <c r="F26" s="271">
        <f t="shared" si="1"/>
        <v>12586.67</v>
      </c>
      <c r="G26" s="228"/>
      <c r="H26" s="278"/>
      <c r="I26" s="226"/>
      <c r="J26" s="226"/>
    </row>
    <row r="27" spans="2:10" x14ac:dyDescent="0.3">
      <c r="B27" s="276"/>
      <c r="C27" s="277"/>
      <c r="D27" s="266"/>
      <c r="E27" s="266">
        <f t="shared" si="0"/>
        <v>11413.33</v>
      </c>
      <c r="F27" s="271">
        <f t="shared" si="1"/>
        <v>12586.67</v>
      </c>
      <c r="G27" s="228"/>
      <c r="H27" s="278"/>
      <c r="I27" s="226"/>
      <c r="J27" s="226"/>
    </row>
    <row r="28" spans="2:10" x14ac:dyDescent="0.3">
      <c r="B28" s="279"/>
      <c r="C28" s="228"/>
      <c r="D28" s="229" t="s">
        <v>0</v>
      </c>
      <c r="E28" s="280">
        <f>E27</f>
        <v>11413.33</v>
      </c>
      <c r="F28" s="229">
        <f>F27</f>
        <v>12586.67</v>
      </c>
      <c r="G28" s="228"/>
      <c r="H28" s="279"/>
      <c r="I28" s="228"/>
      <c r="J28" s="229"/>
    </row>
    <row r="29" spans="2:10" x14ac:dyDescent="0.3">
      <c r="B29" s="279"/>
      <c r="C29" s="422" t="s">
        <v>1137</v>
      </c>
      <c r="D29" s="422"/>
      <c r="E29" s="229">
        <v>6000</v>
      </c>
      <c r="F29" s="229"/>
      <c r="G29" s="228"/>
      <c r="H29" s="228"/>
      <c r="I29" s="228"/>
      <c r="J29" s="229"/>
    </row>
    <row r="30" spans="2:10" ht="17.25" thickBot="1" x14ac:dyDescent="0.35">
      <c r="B30" s="279"/>
      <c r="C30" s="423" t="s">
        <v>1138</v>
      </c>
      <c r="D30" s="423"/>
      <c r="E30" s="232">
        <f>154+400+240+400+60+200+100+260+200+250</f>
        <v>2264</v>
      </c>
      <c r="F30" s="233"/>
      <c r="G30" s="228"/>
      <c r="H30" s="233"/>
      <c r="I30" s="233"/>
      <c r="J30" s="228"/>
    </row>
    <row r="31" spans="2:10" x14ac:dyDescent="0.3">
      <c r="B31" s="279"/>
      <c r="D31" s="229" t="s">
        <v>4</v>
      </c>
      <c r="E31" s="229">
        <f>E28</f>
        <v>11413.33</v>
      </c>
      <c r="F31" s="234">
        <f>F28-E29-E30</f>
        <v>4322.67</v>
      </c>
      <c r="G31" s="281" t="s">
        <v>12</v>
      </c>
      <c r="H31" s="228"/>
      <c r="I31" s="228"/>
      <c r="J31" s="229"/>
    </row>
    <row r="32" spans="2:10" x14ac:dyDescent="0.3">
      <c r="D32" s="229"/>
      <c r="E32" s="228"/>
      <c r="F32" s="228"/>
      <c r="G32" s="228"/>
      <c r="H32" s="228"/>
      <c r="I32" s="228"/>
      <c r="J32" s="228"/>
    </row>
    <row r="33" spans="4:10" x14ac:dyDescent="0.3">
      <c r="D33" s="229"/>
      <c r="E33" s="228"/>
      <c r="F33" s="228"/>
      <c r="G33" s="228"/>
      <c r="H33" s="228"/>
      <c r="I33" s="228"/>
      <c r="J33" s="229"/>
    </row>
    <row r="34" spans="4:10" x14ac:dyDescent="0.3">
      <c r="D34" s="229"/>
      <c r="E34" s="228"/>
      <c r="F34" s="228"/>
      <c r="G34" s="228"/>
      <c r="H34" s="228"/>
      <c r="I34" s="228"/>
      <c r="J34" s="228"/>
    </row>
    <row r="35" spans="4:10" x14ac:dyDescent="0.3">
      <c r="D35" s="229"/>
      <c r="E35" s="228"/>
      <c r="F35" s="228"/>
      <c r="G35" s="228"/>
      <c r="H35" s="228"/>
      <c r="I35" s="228"/>
      <c r="J35" s="228"/>
    </row>
    <row r="36" spans="4:10" x14ac:dyDescent="0.3">
      <c r="D36" s="229"/>
      <c r="E36" s="228"/>
      <c r="F36" s="228"/>
      <c r="G36" s="228"/>
      <c r="H36" s="228"/>
      <c r="I36" s="228"/>
      <c r="J36" s="228"/>
    </row>
    <row r="37" spans="4:10" x14ac:dyDescent="0.3">
      <c r="D37" s="229"/>
      <c r="E37" s="228"/>
      <c r="F37" s="228"/>
      <c r="G37" s="228"/>
      <c r="H37" s="228"/>
      <c r="I37" s="228"/>
      <c r="J37" s="228"/>
    </row>
    <row r="38" spans="4:10" x14ac:dyDescent="0.3">
      <c r="D38" s="229"/>
      <c r="E38" s="228"/>
      <c r="F38" s="228"/>
      <c r="G38" s="228"/>
      <c r="H38" s="228"/>
      <c r="I38" s="228"/>
      <c r="J38" s="228"/>
    </row>
    <row r="39" spans="4:10" x14ac:dyDescent="0.3">
      <c r="D39" s="229"/>
      <c r="E39" s="228"/>
      <c r="F39" s="228"/>
      <c r="G39" s="228"/>
      <c r="H39" s="228"/>
      <c r="I39" s="228"/>
      <c r="J39" s="228"/>
    </row>
    <row r="40" spans="4:10" x14ac:dyDescent="0.3">
      <c r="D40" s="229"/>
      <c r="E40" s="228"/>
      <c r="F40" s="228"/>
      <c r="G40" s="228"/>
      <c r="H40" s="228"/>
      <c r="I40" s="228"/>
      <c r="J40" s="228"/>
    </row>
    <row r="41" spans="4:10" x14ac:dyDescent="0.3">
      <c r="D41" s="229"/>
      <c r="E41" s="228"/>
      <c r="F41" s="228"/>
      <c r="G41" s="228"/>
      <c r="H41" s="228"/>
      <c r="I41" s="228"/>
      <c r="J41" s="228"/>
    </row>
    <row r="42" spans="4:10" x14ac:dyDescent="0.3">
      <c r="D42" s="229"/>
      <c r="E42" s="228"/>
      <c r="F42" s="228"/>
      <c r="G42" s="228"/>
      <c r="H42" s="228"/>
      <c r="I42" s="228"/>
      <c r="J42" s="228"/>
    </row>
    <row r="43" spans="4:10" x14ac:dyDescent="0.3">
      <c r="D43" s="229"/>
      <c r="E43" s="228"/>
      <c r="F43" s="228"/>
      <c r="G43" s="228"/>
      <c r="H43" s="228"/>
      <c r="I43" s="228"/>
      <c r="J43" s="228"/>
    </row>
    <row r="44" spans="4:10" x14ac:dyDescent="0.3">
      <c r="D44" s="229"/>
      <c r="E44" s="228"/>
      <c r="F44" s="228"/>
      <c r="G44" s="228"/>
      <c r="H44" s="228"/>
      <c r="I44" s="228"/>
      <c r="J44" s="228"/>
    </row>
    <row r="45" spans="4:10" x14ac:dyDescent="0.3">
      <c r="D45" s="229"/>
      <c r="E45" s="228"/>
      <c r="F45" s="228"/>
      <c r="G45" s="228"/>
      <c r="H45" s="228"/>
      <c r="I45" s="228"/>
      <c r="J45" s="228"/>
    </row>
    <row r="46" spans="4:10" x14ac:dyDescent="0.3">
      <c r="D46" s="229"/>
    </row>
    <row r="47" spans="4:10" x14ac:dyDescent="0.3">
      <c r="D47" s="229"/>
    </row>
    <row r="48" spans="4:10" x14ac:dyDescent="0.3">
      <c r="D48" s="229"/>
    </row>
    <row r="49" spans="4:4" x14ac:dyDescent="0.3">
      <c r="D49" s="229"/>
    </row>
    <row r="50" spans="4:4" x14ac:dyDescent="0.3">
      <c r="D50" s="229"/>
    </row>
    <row r="51" spans="4:4" x14ac:dyDescent="0.3">
      <c r="D51" s="229"/>
    </row>
    <row r="52" spans="4:4" x14ac:dyDescent="0.3">
      <c r="D52" s="229"/>
    </row>
    <row r="53" spans="4:4" x14ac:dyDescent="0.3">
      <c r="D53" s="229"/>
    </row>
    <row r="54" spans="4:4" x14ac:dyDescent="0.3">
      <c r="D54" s="229"/>
    </row>
    <row r="55" spans="4:4" x14ac:dyDescent="0.3">
      <c r="D55" s="229"/>
    </row>
    <row r="56" spans="4:4" x14ac:dyDescent="0.3">
      <c r="D56" s="229"/>
    </row>
    <row r="57" spans="4:4" x14ac:dyDescent="0.3">
      <c r="D57" s="229"/>
    </row>
    <row r="58" spans="4:4" x14ac:dyDescent="0.3">
      <c r="D58" s="229"/>
    </row>
    <row r="59" spans="4:4" x14ac:dyDescent="0.3">
      <c r="D59" s="229"/>
    </row>
    <row r="60" spans="4:4" x14ac:dyDescent="0.3">
      <c r="D60" s="229"/>
    </row>
    <row r="61" spans="4:4" x14ac:dyDescent="0.3">
      <c r="D61" s="229"/>
    </row>
    <row r="62" spans="4:4" x14ac:dyDescent="0.3">
      <c r="D62" s="229"/>
    </row>
    <row r="63" spans="4:4" x14ac:dyDescent="0.3">
      <c r="D63" s="229"/>
    </row>
    <row r="64" spans="4:4" x14ac:dyDescent="0.3">
      <c r="D64" s="229"/>
    </row>
    <row r="65" spans="4:4" x14ac:dyDescent="0.3">
      <c r="D65" s="228"/>
    </row>
    <row r="66" spans="4:4" x14ac:dyDescent="0.3">
      <c r="D66" s="228"/>
    </row>
    <row r="67" spans="4:4" x14ac:dyDescent="0.3">
      <c r="D67" s="228"/>
    </row>
    <row r="68" spans="4:4" x14ac:dyDescent="0.3">
      <c r="D68" s="228"/>
    </row>
    <row r="69" spans="4:4" x14ac:dyDescent="0.3">
      <c r="D69" s="228"/>
    </row>
    <row r="70" spans="4:4" x14ac:dyDescent="0.3">
      <c r="D70" s="228"/>
    </row>
    <row r="71" spans="4:4" x14ac:dyDescent="0.3">
      <c r="D71" s="228"/>
    </row>
    <row r="72" spans="4:4" x14ac:dyDescent="0.3">
      <c r="D72" s="228"/>
    </row>
    <row r="73" spans="4:4" x14ac:dyDescent="0.3">
      <c r="D73" s="228"/>
    </row>
    <row r="74" spans="4:4" x14ac:dyDescent="0.3">
      <c r="D74" s="228"/>
    </row>
    <row r="75" spans="4:4" x14ac:dyDescent="0.3">
      <c r="D75" s="228"/>
    </row>
  </sheetData>
  <mergeCells count="4">
    <mergeCell ref="C1:E1"/>
    <mergeCell ref="C2:E2"/>
    <mergeCell ref="C29:D29"/>
    <mergeCell ref="C30:D30"/>
  </mergeCells>
  <pageMargins left="0.7" right="0.7" top="0.75" bottom="0.75" header="0.3" footer="0.3"/>
  <pageSetup scale="8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6"/>
  <sheetViews>
    <sheetView topLeftCell="A4" workbookViewId="0">
      <selection activeCell="G13" sqref="G13"/>
    </sheetView>
  </sheetViews>
  <sheetFormatPr baseColWidth="10" defaultRowHeight="16.5" x14ac:dyDescent="0.3"/>
  <cols>
    <col min="1" max="2" width="11.42578125" style="227"/>
    <col min="3" max="3" width="35" style="227" customWidth="1"/>
    <col min="4" max="4" width="11.42578125" style="227"/>
    <col min="5" max="5" width="12.28515625" style="227" bestFit="1" customWidth="1"/>
    <col min="6" max="6" width="14.140625" style="227" bestFit="1" customWidth="1"/>
    <col min="7" max="8" width="11.42578125" style="227"/>
    <col min="9" max="9" width="14.140625" style="227" bestFit="1" customWidth="1"/>
    <col min="10" max="10" width="12.42578125" style="227" bestFit="1" customWidth="1"/>
    <col min="11" max="16384" width="11.42578125" style="227"/>
  </cols>
  <sheetData>
    <row r="1" spans="2:11" s="239" customFormat="1" x14ac:dyDescent="0.3">
      <c r="B1" s="235"/>
      <c r="C1" s="418" t="s">
        <v>925</v>
      </c>
      <c r="D1" s="419"/>
      <c r="E1" s="419"/>
      <c r="F1" s="236"/>
      <c r="G1" s="236"/>
      <c r="H1" s="237"/>
      <c r="I1" s="237"/>
      <c r="J1" s="238"/>
      <c r="K1" s="236"/>
    </row>
    <row r="2" spans="2:11" s="239" customFormat="1" ht="17.25" thickBot="1" x14ac:dyDescent="0.35">
      <c r="B2" s="240"/>
      <c r="C2" s="420" t="s">
        <v>1039</v>
      </c>
      <c r="D2" s="420"/>
      <c r="E2" s="420"/>
      <c r="F2" s="241"/>
      <c r="G2" s="242"/>
      <c r="H2" s="243"/>
      <c r="I2" s="243"/>
      <c r="J2" s="243"/>
      <c r="K2" s="242"/>
    </row>
    <row r="3" spans="2:11" s="239" customFormat="1" ht="17.25" thickBot="1" x14ac:dyDescent="0.35">
      <c r="B3" s="244"/>
      <c r="C3" s="230"/>
      <c r="D3" s="245"/>
      <c r="E3" s="230"/>
      <c r="F3" s="230"/>
      <c r="G3" s="242"/>
      <c r="H3" s="246"/>
      <c r="I3" s="247"/>
      <c r="J3" s="248"/>
      <c r="K3" s="242"/>
    </row>
    <row r="4" spans="2:11" s="239" customFormat="1" ht="17.25" thickBot="1" x14ac:dyDescent="0.35">
      <c r="B4" s="249"/>
      <c r="C4" s="242"/>
      <c r="D4" s="245"/>
      <c r="E4" s="230"/>
      <c r="F4" s="230"/>
      <c r="G4" s="242"/>
      <c r="H4" s="243"/>
      <c r="I4" s="243"/>
      <c r="J4" s="250"/>
      <c r="K4" s="242"/>
    </row>
    <row r="5" spans="2:11" ht="17.25" thickBot="1" x14ac:dyDescent="0.35">
      <c r="B5" s="251"/>
      <c r="C5" s="252"/>
      <c r="D5" s="253"/>
      <c r="E5" s="251"/>
      <c r="F5" s="254" t="s">
        <v>5</v>
      </c>
      <c r="G5" s="255"/>
      <c r="H5" s="229"/>
      <c r="I5" s="256"/>
      <c r="J5" s="256"/>
      <c r="K5" s="256"/>
    </row>
    <row r="6" spans="2:11" ht="17.25" thickBot="1" x14ac:dyDescent="0.35">
      <c r="B6" s="257" t="s">
        <v>6</v>
      </c>
      <c r="C6" s="257" t="s">
        <v>7</v>
      </c>
      <c r="D6" s="258" t="s">
        <v>8</v>
      </c>
      <c r="E6" s="259" t="s">
        <v>9</v>
      </c>
      <c r="F6" s="260">
        <f>J8</f>
        <v>20000</v>
      </c>
      <c r="G6" s="261"/>
      <c r="H6" s="262" t="s">
        <v>10</v>
      </c>
      <c r="I6" s="259" t="s">
        <v>8</v>
      </c>
      <c r="J6" s="263" t="s">
        <v>11</v>
      </c>
      <c r="K6" s="261"/>
    </row>
    <row r="7" spans="2:11" x14ac:dyDescent="0.3">
      <c r="B7" s="264" t="s">
        <v>1102</v>
      </c>
      <c r="C7" s="265" t="s">
        <v>1103</v>
      </c>
      <c r="D7" s="266">
        <v>1508</v>
      </c>
      <c r="E7" s="267">
        <f>D7</f>
        <v>1508</v>
      </c>
      <c r="F7" s="268">
        <f>F6-D7</f>
        <v>18492</v>
      </c>
      <c r="G7" s="228"/>
      <c r="H7" s="269"/>
      <c r="I7" s="270">
        <v>20000</v>
      </c>
      <c r="J7" s="268">
        <f>I7</f>
        <v>20000</v>
      </c>
      <c r="K7" s="228"/>
    </row>
    <row r="8" spans="2:11" ht="17.25" thickBot="1" x14ac:dyDescent="0.35">
      <c r="B8" s="264" t="s">
        <v>1104</v>
      </c>
      <c r="C8" s="265" t="s">
        <v>1105</v>
      </c>
      <c r="D8" s="266">
        <v>1400</v>
      </c>
      <c r="E8" s="266">
        <f>E7+D8</f>
        <v>2908</v>
      </c>
      <c r="F8" s="271">
        <f t="shared" ref="F8:F27" si="0">F7-D8</f>
        <v>17092</v>
      </c>
      <c r="G8" s="228"/>
      <c r="H8" s="272"/>
      <c r="I8" s="273"/>
      <c r="J8" s="274">
        <f>I8+I7</f>
        <v>20000</v>
      </c>
      <c r="K8" s="228"/>
    </row>
    <row r="9" spans="2:11" x14ac:dyDescent="0.3">
      <c r="B9" s="264"/>
      <c r="C9" s="265"/>
      <c r="D9" s="266"/>
      <c r="E9" s="266">
        <f t="shared" ref="E9:E27" si="1">E8+D9</f>
        <v>2908</v>
      </c>
      <c r="F9" s="271">
        <f t="shared" si="0"/>
        <v>17092</v>
      </c>
      <c r="G9" s="228"/>
      <c r="H9" s="275"/>
      <c r="I9" s="226"/>
      <c r="J9" s="226"/>
      <c r="K9" s="228"/>
    </row>
    <row r="10" spans="2:11" x14ac:dyDescent="0.3">
      <c r="B10" s="264"/>
      <c r="C10" s="265"/>
      <c r="D10" s="266"/>
      <c r="E10" s="266">
        <f t="shared" si="1"/>
        <v>2908</v>
      </c>
      <c r="F10" s="271">
        <f t="shared" si="0"/>
        <v>17092</v>
      </c>
      <c r="G10" s="228"/>
      <c r="H10" s="275"/>
      <c r="I10" s="226"/>
      <c r="J10" s="226"/>
      <c r="K10" s="228"/>
    </row>
    <row r="11" spans="2:11" x14ac:dyDescent="0.3">
      <c r="B11" s="264"/>
      <c r="C11" s="265"/>
      <c r="D11" s="266"/>
      <c r="E11" s="266">
        <f t="shared" si="1"/>
        <v>2908</v>
      </c>
      <c r="F11" s="271">
        <f t="shared" si="0"/>
        <v>17092</v>
      </c>
      <c r="G11" s="228"/>
      <c r="H11" s="275"/>
      <c r="I11" s="226"/>
      <c r="J11" s="226"/>
      <c r="K11" s="228"/>
    </row>
    <row r="12" spans="2:11" x14ac:dyDescent="0.3">
      <c r="B12" s="264"/>
      <c r="C12" s="265"/>
      <c r="D12" s="266"/>
      <c r="E12" s="266">
        <f t="shared" si="1"/>
        <v>2908</v>
      </c>
      <c r="F12" s="271">
        <f t="shared" si="0"/>
        <v>17092</v>
      </c>
      <c r="G12" s="228"/>
      <c r="H12" s="275"/>
      <c r="I12" s="226"/>
      <c r="J12" s="226"/>
      <c r="K12" s="228"/>
    </row>
    <row r="13" spans="2:11" x14ac:dyDescent="0.3">
      <c r="B13" s="264"/>
      <c r="C13" s="265"/>
      <c r="D13" s="266"/>
      <c r="E13" s="266">
        <f t="shared" si="1"/>
        <v>2908</v>
      </c>
      <c r="F13" s="271">
        <f t="shared" si="0"/>
        <v>17092</v>
      </c>
      <c r="G13" s="228"/>
      <c r="H13" s="275"/>
      <c r="I13" s="226"/>
      <c r="J13" s="226"/>
      <c r="K13" s="228"/>
    </row>
    <row r="14" spans="2:11" x14ac:dyDescent="0.3">
      <c r="B14" s="264"/>
      <c r="C14" s="265"/>
      <c r="D14" s="266"/>
      <c r="E14" s="266">
        <f t="shared" si="1"/>
        <v>2908</v>
      </c>
      <c r="F14" s="271">
        <f t="shared" si="0"/>
        <v>17092</v>
      </c>
      <c r="G14" s="228"/>
      <c r="H14" s="275"/>
      <c r="I14" s="226"/>
      <c r="J14" s="226"/>
      <c r="K14" s="228"/>
    </row>
    <row r="15" spans="2:11" x14ac:dyDescent="0.3">
      <c r="B15" s="264"/>
      <c r="C15" s="265"/>
      <c r="D15" s="266"/>
      <c r="E15" s="266">
        <f t="shared" si="1"/>
        <v>2908</v>
      </c>
      <c r="F15" s="271">
        <f t="shared" si="0"/>
        <v>17092</v>
      </c>
      <c r="G15" s="228"/>
      <c r="H15" s="275"/>
      <c r="I15" s="226"/>
      <c r="J15" s="226"/>
      <c r="K15" s="228"/>
    </row>
    <row r="16" spans="2:11" x14ac:dyDescent="0.3">
      <c r="B16" s="264"/>
      <c r="C16" s="265"/>
      <c r="D16" s="266"/>
      <c r="E16" s="266">
        <f t="shared" si="1"/>
        <v>2908</v>
      </c>
      <c r="F16" s="271">
        <f t="shared" si="0"/>
        <v>17092</v>
      </c>
      <c r="G16" s="228"/>
      <c r="H16" s="275"/>
      <c r="I16" s="226"/>
      <c r="J16" s="226"/>
      <c r="K16" s="228"/>
    </row>
    <row r="17" spans="2:10" x14ac:dyDescent="0.3">
      <c r="B17" s="264"/>
      <c r="C17" s="265"/>
      <c r="D17" s="266"/>
      <c r="E17" s="266">
        <f t="shared" si="1"/>
        <v>2908</v>
      </c>
      <c r="F17" s="271">
        <f t="shared" si="0"/>
        <v>17092</v>
      </c>
      <c r="G17" s="228"/>
      <c r="H17" s="275"/>
      <c r="I17" s="226"/>
      <c r="J17" s="226"/>
    </row>
    <row r="18" spans="2:10" x14ac:dyDescent="0.3">
      <c r="B18" s="264"/>
      <c r="C18" s="265"/>
      <c r="D18" s="266"/>
      <c r="E18" s="266">
        <f t="shared" si="1"/>
        <v>2908</v>
      </c>
      <c r="F18" s="271">
        <f t="shared" si="0"/>
        <v>17092</v>
      </c>
      <c r="G18" s="228"/>
      <c r="H18" s="275"/>
      <c r="I18" s="226"/>
      <c r="J18" s="226"/>
    </row>
    <row r="19" spans="2:10" x14ac:dyDescent="0.3">
      <c r="B19" s="264"/>
      <c r="C19" s="265"/>
      <c r="D19" s="266"/>
      <c r="E19" s="266">
        <f t="shared" si="1"/>
        <v>2908</v>
      </c>
      <c r="F19" s="271">
        <f t="shared" si="0"/>
        <v>17092</v>
      </c>
      <c r="G19" s="228"/>
      <c r="H19" s="275"/>
      <c r="I19" s="226"/>
      <c r="J19" s="226"/>
    </row>
    <row r="20" spans="2:10" x14ac:dyDescent="0.3">
      <c r="B20" s="264"/>
      <c r="C20" s="265"/>
      <c r="D20" s="266"/>
      <c r="E20" s="266">
        <f t="shared" si="1"/>
        <v>2908</v>
      </c>
      <c r="F20" s="271">
        <f t="shared" si="0"/>
        <v>17092</v>
      </c>
      <c r="G20" s="228"/>
      <c r="H20" s="275"/>
      <c r="I20" s="226"/>
      <c r="J20" s="226"/>
    </row>
    <row r="21" spans="2:10" x14ac:dyDescent="0.3">
      <c r="B21" s="276"/>
      <c r="C21" s="277"/>
      <c r="D21" s="266"/>
      <c r="E21" s="266">
        <f t="shared" si="1"/>
        <v>2908</v>
      </c>
      <c r="F21" s="271">
        <f t="shared" si="0"/>
        <v>17092</v>
      </c>
      <c r="G21" s="228"/>
      <c r="H21" s="278"/>
      <c r="I21" s="226"/>
      <c r="J21" s="226"/>
    </row>
    <row r="22" spans="2:10" x14ac:dyDescent="0.3">
      <c r="B22" s="276"/>
      <c r="C22" s="277"/>
      <c r="D22" s="266"/>
      <c r="E22" s="266">
        <f t="shared" si="1"/>
        <v>2908</v>
      </c>
      <c r="F22" s="271">
        <f t="shared" si="0"/>
        <v>17092</v>
      </c>
      <c r="G22" s="228"/>
      <c r="H22" s="278"/>
      <c r="I22" s="226"/>
      <c r="J22" s="226"/>
    </row>
    <row r="23" spans="2:10" x14ac:dyDescent="0.3">
      <c r="B23" s="276"/>
      <c r="C23" s="277"/>
      <c r="D23" s="266"/>
      <c r="E23" s="266">
        <f t="shared" si="1"/>
        <v>2908</v>
      </c>
      <c r="F23" s="271">
        <f t="shared" si="0"/>
        <v>17092</v>
      </c>
      <c r="G23" s="228"/>
      <c r="H23" s="278"/>
      <c r="I23" s="226"/>
      <c r="J23" s="226"/>
    </row>
    <row r="24" spans="2:10" x14ac:dyDescent="0.3">
      <c r="B24" s="276"/>
      <c r="C24" s="277"/>
      <c r="D24" s="266"/>
      <c r="E24" s="266">
        <f t="shared" si="1"/>
        <v>2908</v>
      </c>
      <c r="F24" s="271">
        <f t="shared" si="0"/>
        <v>17092</v>
      </c>
      <c r="G24" s="228"/>
      <c r="H24" s="278"/>
      <c r="I24" s="226"/>
      <c r="J24" s="226"/>
    </row>
    <row r="25" spans="2:10" x14ac:dyDescent="0.3">
      <c r="B25" s="276"/>
      <c r="C25" s="277"/>
      <c r="D25" s="266"/>
      <c r="E25" s="266">
        <f t="shared" si="1"/>
        <v>2908</v>
      </c>
      <c r="F25" s="271">
        <f t="shared" si="0"/>
        <v>17092</v>
      </c>
      <c r="G25" s="228"/>
      <c r="H25" s="278"/>
      <c r="I25" s="226"/>
      <c r="J25" s="226"/>
    </row>
    <row r="26" spans="2:10" x14ac:dyDescent="0.3">
      <c r="B26" s="276"/>
      <c r="C26" s="277"/>
      <c r="D26" s="266"/>
      <c r="E26" s="266">
        <f t="shared" si="1"/>
        <v>2908</v>
      </c>
      <c r="F26" s="271">
        <f t="shared" si="0"/>
        <v>17092</v>
      </c>
      <c r="G26" s="228"/>
      <c r="H26" s="278"/>
      <c r="I26" s="226"/>
      <c r="J26" s="226"/>
    </row>
    <row r="27" spans="2:10" x14ac:dyDescent="0.3">
      <c r="B27" s="276"/>
      <c r="C27" s="277"/>
      <c r="D27" s="266"/>
      <c r="E27" s="266">
        <f t="shared" si="1"/>
        <v>2908</v>
      </c>
      <c r="F27" s="271">
        <f t="shared" si="0"/>
        <v>17092</v>
      </c>
      <c r="G27" s="228"/>
      <c r="H27" s="278"/>
      <c r="I27" s="226"/>
      <c r="J27" s="226"/>
    </row>
    <row r="28" spans="2:10" x14ac:dyDescent="0.3">
      <c r="B28" s="279"/>
      <c r="C28" s="228"/>
      <c r="D28" s="229" t="s">
        <v>0</v>
      </c>
      <c r="E28" s="280">
        <f>E27</f>
        <v>2908</v>
      </c>
      <c r="F28" s="229">
        <f>F27</f>
        <v>17092</v>
      </c>
      <c r="G28" s="228"/>
      <c r="H28" s="279"/>
      <c r="I28" s="228"/>
      <c r="J28" s="229"/>
    </row>
    <row r="29" spans="2:10" x14ac:dyDescent="0.3">
      <c r="B29" s="279"/>
      <c r="C29" s="228"/>
      <c r="D29" s="229" t="s">
        <v>1139</v>
      </c>
      <c r="E29" s="229">
        <f>876+50+120+500+823+440+200+330</f>
        <v>3339</v>
      </c>
      <c r="F29" s="229"/>
      <c r="G29" s="228"/>
      <c r="H29" s="228"/>
      <c r="I29" s="228"/>
      <c r="J29" s="229"/>
    </row>
    <row r="30" spans="2:10" x14ac:dyDescent="0.3">
      <c r="B30" s="279"/>
      <c r="C30" s="228"/>
      <c r="D30" s="229" t="s">
        <v>1140</v>
      </c>
      <c r="E30" s="229">
        <f>300+500+1500+780+1140+500+2000</f>
        <v>6720</v>
      </c>
      <c r="F30" s="229"/>
      <c r="G30" s="228"/>
      <c r="H30" s="228"/>
      <c r="I30" s="228"/>
      <c r="J30" s="229"/>
    </row>
    <row r="31" spans="2:10" ht="17.25" thickBot="1" x14ac:dyDescent="0.35">
      <c r="B31" s="279"/>
      <c r="D31" s="231" t="s">
        <v>1126</v>
      </c>
      <c r="E31" s="232">
        <v>9100</v>
      </c>
      <c r="F31" s="233"/>
      <c r="G31" s="228"/>
      <c r="H31" s="233"/>
      <c r="I31" s="233"/>
      <c r="J31" s="228"/>
    </row>
    <row r="32" spans="2:10" x14ac:dyDescent="0.3">
      <c r="B32" s="279"/>
      <c r="D32" s="229" t="s">
        <v>4</v>
      </c>
      <c r="E32" s="229">
        <f>E28</f>
        <v>2908</v>
      </c>
      <c r="F32" s="234">
        <f>F28-E29-E30-E31</f>
        <v>-2067</v>
      </c>
      <c r="G32" s="281" t="s">
        <v>12</v>
      </c>
      <c r="H32" s="228"/>
      <c r="I32" s="228"/>
      <c r="J32" s="229"/>
    </row>
    <row r="33" spans="4:10" x14ac:dyDescent="0.3">
      <c r="D33" s="229"/>
      <c r="E33" s="228"/>
      <c r="F33" s="228"/>
      <c r="G33" s="228"/>
      <c r="H33" s="228"/>
      <c r="I33" s="228"/>
      <c r="J33" s="228"/>
    </row>
    <row r="34" spans="4:10" x14ac:dyDescent="0.3">
      <c r="D34" s="229"/>
      <c r="E34" s="228"/>
      <c r="F34" s="228"/>
      <c r="G34" s="228"/>
      <c r="H34" s="228"/>
      <c r="I34" s="228"/>
      <c r="J34" s="229"/>
    </row>
    <row r="35" spans="4:10" x14ac:dyDescent="0.3">
      <c r="D35" s="229"/>
      <c r="E35" s="228"/>
      <c r="F35" s="228"/>
      <c r="G35" s="228"/>
      <c r="H35" s="228"/>
      <c r="I35" s="228"/>
      <c r="J35" s="228"/>
    </row>
    <row r="36" spans="4:10" x14ac:dyDescent="0.3">
      <c r="D36" s="229"/>
      <c r="E36" s="228"/>
      <c r="F36" s="228"/>
      <c r="G36" s="228"/>
      <c r="H36" s="228"/>
      <c r="I36" s="228"/>
      <c r="J36" s="228"/>
    </row>
    <row r="37" spans="4:10" x14ac:dyDescent="0.3">
      <c r="D37" s="229"/>
      <c r="E37" s="228"/>
      <c r="F37" s="228"/>
      <c r="G37" s="228"/>
      <c r="H37" s="228"/>
      <c r="I37" s="228"/>
      <c r="J37" s="228"/>
    </row>
    <row r="38" spans="4:10" x14ac:dyDescent="0.3">
      <c r="D38" s="229"/>
      <c r="E38" s="228"/>
      <c r="F38" s="228"/>
      <c r="G38" s="228"/>
      <c r="H38" s="228"/>
      <c r="I38" s="228"/>
      <c r="J38" s="228"/>
    </row>
    <row r="39" spans="4:10" x14ac:dyDescent="0.3">
      <c r="D39" s="229"/>
      <c r="E39" s="228"/>
      <c r="F39" s="228"/>
      <c r="G39" s="228"/>
      <c r="H39" s="228"/>
      <c r="I39" s="228"/>
      <c r="J39" s="228"/>
    </row>
    <row r="40" spans="4:10" x14ac:dyDescent="0.3">
      <c r="D40" s="229"/>
      <c r="E40" s="228"/>
      <c r="F40" s="228"/>
      <c r="G40" s="228"/>
      <c r="H40" s="228"/>
      <c r="I40" s="228"/>
      <c r="J40" s="228"/>
    </row>
    <row r="41" spans="4:10" x14ac:dyDescent="0.3">
      <c r="D41" s="229"/>
      <c r="E41" s="228"/>
      <c r="F41" s="228"/>
      <c r="G41" s="228"/>
      <c r="H41" s="228"/>
      <c r="I41" s="228"/>
      <c r="J41" s="228"/>
    </row>
    <row r="42" spans="4:10" x14ac:dyDescent="0.3">
      <c r="D42" s="229"/>
      <c r="E42" s="228"/>
      <c r="F42" s="228"/>
      <c r="G42" s="228"/>
      <c r="H42" s="228"/>
      <c r="I42" s="228"/>
      <c r="J42" s="228"/>
    </row>
    <row r="43" spans="4:10" x14ac:dyDescent="0.3">
      <c r="D43" s="229"/>
      <c r="E43" s="228"/>
      <c r="F43" s="228"/>
      <c r="G43" s="228"/>
      <c r="H43" s="228"/>
      <c r="I43" s="228"/>
      <c r="J43" s="228"/>
    </row>
    <row r="44" spans="4:10" x14ac:dyDescent="0.3">
      <c r="D44" s="229"/>
      <c r="E44" s="228"/>
      <c r="F44" s="228"/>
      <c r="G44" s="228"/>
      <c r="H44" s="228"/>
      <c r="I44" s="228"/>
      <c r="J44" s="228"/>
    </row>
    <row r="45" spans="4:10" x14ac:dyDescent="0.3">
      <c r="D45" s="229"/>
      <c r="E45" s="228"/>
      <c r="F45" s="228"/>
      <c r="G45" s="228"/>
      <c r="H45" s="228"/>
      <c r="I45" s="228"/>
      <c r="J45" s="228"/>
    </row>
    <row r="46" spans="4:10" x14ac:dyDescent="0.3">
      <c r="D46" s="229"/>
      <c r="E46" s="228"/>
      <c r="F46" s="228"/>
      <c r="G46" s="228"/>
      <c r="H46" s="228"/>
      <c r="I46" s="228"/>
      <c r="J46" s="228"/>
    </row>
    <row r="47" spans="4:10" x14ac:dyDescent="0.3">
      <c r="D47" s="229"/>
    </row>
    <row r="48" spans="4:10" x14ac:dyDescent="0.3">
      <c r="D48" s="229"/>
    </row>
    <row r="49" spans="4:4" x14ac:dyDescent="0.3">
      <c r="D49" s="229"/>
    </row>
    <row r="50" spans="4:4" x14ac:dyDescent="0.3">
      <c r="D50" s="229"/>
    </row>
    <row r="51" spans="4:4" x14ac:dyDescent="0.3">
      <c r="D51" s="229"/>
    </row>
    <row r="52" spans="4:4" x14ac:dyDescent="0.3">
      <c r="D52" s="229"/>
    </row>
    <row r="53" spans="4:4" x14ac:dyDescent="0.3">
      <c r="D53" s="229"/>
    </row>
    <row r="54" spans="4:4" x14ac:dyDescent="0.3">
      <c r="D54" s="229"/>
    </row>
    <row r="55" spans="4:4" x14ac:dyDescent="0.3">
      <c r="D55" s="229"/>
    </row>
    <row r="56" spans="4:4" x14ac:dyDescent="0.3">
      <c r="D56" s="229"/>
    </row>
    <row r="57" spans="4:4" x14ac:dyDescent="0.3">
      <c r="D57" s="229"/>
    </row>
    <row r="58" spans="4:4" x14ac:dyDescent="0.3">
      <c r="D58" s="229"/>
    </row>
    <row r="59" spans="4:4" x14ac:dyDescent="0.3">
      <c r="D59" s="229"/>
    </row>
    <row r="60" spans="4:4" x14ac:dyDescent="0.3">
      <c r="D60" s="229"/>
    </row>
    <row r="61" spans="4:4" x14ac:dyDescent="0.3">
      <c r="D61" s="229"/>
    </row>
    <row r="62" spans="4:4" x14ac:dyDescent="0.3">
      <c r="D62" s="229"/>
    </row>
    <row r="63" spans="4:4" x14ac:dyDescent="0.3">
      <c r="D63" s="229"/>
    </row>
    <row r="64" spans="4:4" x14ac:dyDescent="0.3">
      <c r="D64" s="229"/>
    </row>
    <row r="65" spans="4:4" x14ac:dyDescent="0.3">
      <c r="D65" s="229"/>
    </row>
    <row r="66" spans="4:4" x14ac:dyDescent="0.3">
      <c r="D66" s="228"/>
    </row>
    <row r="67" spans="4:4" x14ac:dyDescent="0.3">
      <c r="D67" s="228"/>
    </row>
    <row r="68" spans="4:4" x14ac:dyDescent="0.3">
      <c r="D68" s="228"/>
    </row>
    <row r="69" spans="4:4" x14ac:dyDescent="0.3">
      <c r="D69" s="228"/>
    </row>
    <row r="70" spans="4:4" x14ac:dyDescent="0.3">
      <c r="D70" s="228"/>
    </row>
    <row r="71" spans="4:4" x14ac:dyDescent="0.3">
      <c r="D71" s="228"/>
    </row>
    <row r="72" spans="4:4" x14ac:dyDescent="0.3">
      <c r="D72" s="228"/>
    </row>
    <row r="73" spans="4:4" x14ac:dyDescent="0.3">
      <c r="D73" s="228"/>
    </row>
    <row r="74" spans="4:4" x14ac:dyDescent="0.3">
      <c r="D74" s="228"/>
    </row>
    <row r="75" spans="4:4" x14ac:dyDescent="0.3">
      <c r="D75" s="228"/>
    </row>
    <row r="76" spans="4:4" x14ac:dyDescent="0.3">
      <c r="D76" s="228"/>
    </row>
  </sheetData>
  <mergeCells count="2">
    <mergeCell ref="C1:E1"/>
    <mergeCell ref="C2:E2"/>
  </mergeCells>
  <pageMargins left="0.7" right="0.7" top="0.75" bottom="0.75" header="0.3" footer="0.3"/>
  <pageSetup scale="8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4"/>
  <sheetViews>
    <sheetView workbookViewId="0">
      <selection activeCell="K10" sqref="K10"/>
    </sheetView>
  </sheetViews>
  <sheetFormatPr baseColWidth="10" defaultRowHeight="16.5" x14ac:dyDescent="0.3"/>
  <cols>
    <col min="1" max="2" width="11.42578125" style="227"/>
    <col min="3" max="3" width="35" style="227" customWidth="1"/>
    <col min="4" max="4" width="11.42578125" style="227"/>
    <col min="5" max="5" width="12.28515625" style="227" bestFit="1" customWidth="1"/>
    <col min="6" max="6" width="14.140625" style="227" bestFit="1" customWidth="1"/>
    <col min="7" max="8" width="11.42578125" style="227"/>
    <col min="9" max="9" width="14.140625" style="227" bestFit="1" customWidth="1"/>
    <col min="10" max="10" width="12.42578125" style="227" bestFit="1" customWidth="1"/>
    <col min="11" max="16384" width="11.42578125" style="227"/>
  </cols>
  <sheetData>
    <row r="1" spans="2:11" s="239" customFormat="1" x14ac:dyDescent="0.3">
      <c r="B1" s="235"/>
      <c r="C1" s="418" t="s">
        <v>922</v>
      </c>
      <c r="D1" s="419"/>
      <c r="E1" s="419"/>
      <c r="F1" s="236"/>
      <c r="G1" s="236"/>
      <c r="H1" s="237"/>
      <c r="I1" s="237"/>
      <c r="J1" s="238"/>
      <c r="K1" s="236"/>
    </row>
    <row r="2" spans="2:11" s="239" customFormat="1" ht="17.25" thickBot="1" x14ac:dyDescent="0.35">
      <c r="B2" s="240"/>
      <c r="C2" s="420" t="s">
        <v>924</v>
      </c>
      <c r="D2" s="420"/>
      <c r="E2" s="420"/>
      <c r="F2" s="241"/>
      <c r="G2" s="242"/>
      <c r="H2" s="243"/>
      <c r="I2" s="243"/>
      <c r="J2" s="243"/>
      <c r="K2" s="242"/>
    </row>
    <row r="3" spans="2:11" s="239" customFormat="1" ht="17.25" thickBot="1" x14ac:dyDescent="0.35">
      <c r="B3" s="244"/>
      <c r="C3" s="230"/>
      <c r="D3" s="245"/>
      <c r="E3" s="230"/>
      <c r="F3" s="230"/>
      <c r="G3" s="242"/>
      <c r="H3" s="246"/>
      <c r="I3" s="247"/>
      <c r="J3" s="248"/>
      <c r="K3" s="242"/>
    </row>
    <row r="4" spans="2:11" s="239" customFormat="1" ht="17.25" thickBot="1" x14ac:dyDescent="0.35">
      <c r="B4" s="249"/>
      <c r="C4" s="242"/>
      <c r="D4" s="245"/>
      <c r="E4" s="230"/>
      <c r="F4" s="230"/>
      <c r="G4" s="242"/>
      <c r="H4" s="243"/>
      <c r="I4" s="243"/>
      <c r="J4" s="250"/>
      <c r="K4" s="242"/>
    </row>
    <row r="5" spans="2:11" ht="17.25" thickBot="1" x14ac:dyDescent="0.35">
      <c r="B5" s="251"/>
      <c r="C5" s="252"/>
      <c r="D5" s="253"/>
      <c r="E5" s="251"/>
      <c r="F5" s="254" t="s">
        <v>5</v>
      </c>
      <c r="G5" s="255"/>
      <c r="H5" s="229"/>
      <c r="I5" s="256"/>
      <c r="J5" s="256"/>
      <c r="K5" s="256"/>
    </row>
    <row r="6" spans="2:11" ht="17.25" thickBot="1" x14ac:dyDescent="0.35">
      <c r="B6" s="257" t="s">
        <v>6</v>
      </c>
      <c r="C6" s="257" t="s">
        <v>7</v>
      </c>
      <c r="D6" s="258" t="s">
        <v>8</v>
      </c>
      <c r="E6" s="259" t="s">
        <v>9</v>
      </c>
      <c r="F6" s="260">
        <f>I7</f>
        <v>25000</v>
      </c>
      <c r="G6" s="261"/>
      <c r="H6" s="262" t="s">
        <v>10</v>
      </c>
      <c r="I6" s="259" t="s">
        <v>8</v>
      </c>
      <c r="J6" s="263" t="s">
        <v>11</v>
      </c>
      <c r="K6" s="261"/>
    </row>
    <row r="7" spans="2:11" x14ac:dyDescent="0.3">
      <c r="B7" s="345" t="s">
        <v>1097</v>
      </c>
      <c r="C7" s="346" t="s">
        <v>1005</v>
      </c>
      <c r="D7" s="347">
        <v>21109.439999999999</v>
      </c>
      <c r="E7" s="393">
        <f>D7</f>
        <v>21109.439999999999</v>
      </c>
      <c r="F7" s="394">
        <f>F6-D7</f>
        <v>3890.5600000000013</v>
      </c>
      <c r="G7" s="228"/>
      <c r="H7" s="269"/>
      <c r="I7" s="270">
        <v>25000</v>
      </c>
      <c r="J7" s="268">
        <f>I7</f>
        <v>25000</v>
      </c>
      <c r="K7" s="228"/>
    </row>
    <row r="8" spans="2:11" ht="17.25" thickBot="1" x14ac:dyDescent="0.35">
      <c r="B8" s="389" t="s">
        <v>1098</v>
      </c>
      <c r="C8" s="390" t="s">
        <v>1006</v>
      </c>
      <c r="D8" s="391">
        <v>742</v>
      </c>
      <c r="E8" s="391">
        <f>E7+D8</f>
        <v>21851.439999999999</v>
      </c>
      <c r="F8" s="392">
        <f t="shared" ref="F8:F16" si="0">F7-D8</f>
        <v>3148.5600000000013</v>
      </c>
      <c r="G8" s="228"/>
      <c r="H8" s="272"/>
      <c r="I8" s="273"/>
      <c r="J8" s="274">
        <f>I8+I7</f>
        <v>25000</v>
      </c>
      <c r="K8" s="228"/>
    </row>
    <row r="9" spans="2:11" x14ac:dyDescent="0.3">
      <c r="B9" s="389" t="s">
        <v>1098</v>
      </c>
      <c r="C9" s="390" t="s">
        <v>1006</v>
      </c>
      <c r="D9" s="391">
        <v>212</v>
      </c>
      <c r="E9" s="391">
        <f t="shared" ref="E9:E16" si="1">E8+D9</f>
        <v>22063.439999999999</v>
      </c>
      <c r="F9" s="392">
        <f t="shared" si="0"/>
        <v>2936.5600000000013</v>
      </c>
      <c r="G9" s="228"/>
      <c r="H9" s="275"/>
      <c r="I9" s="226"/>
      <c r="J9" s="226"/>
      <c r="K9" s="228"/>
    </row>
    <row r="10" spans="2:11" x14ac:dyDescent="0.3">
      <c r="B10" s="389" t="s">
        <v>1098</v>
      </c>
      <c r="C10" s="390" t="s">
        <v>1007</v>
      </c>
      <c r="D10" s="391">
        <v>295.83</v>
      </c>
      <c r="E10" s="391">
        <f t="shared" si="1"/>
        <v>22359.27</v>
      </c>
      <c r="F10" s="392">
        <f t="shared" si="0"/>
        <v>2640.7300000000014</v>
      </c>
      <c r="G10" s="228"/>
      <c r="H10" s="275"/>
      <c r="I10" s="226"/>
      <c r="J10" s="226"/>
      <c r="K10" s="228"/>
    </row>
    <row r="11" spans="2:11" x14ac:dyDescent="0.3">
      <c r="B11" s="389" t="s">
        <v>1098</v>
      </c>
      <c r="C11" s="390" t="s">
        <v>1008</v>
      </c>
      <c r="D11" s="391">
        <v>333.47</v>
      </c>
      <c r="E11" s="391">
        <f t="shared" si="1"/>
        <v>22692.74</v>
      </c>
      <c r="F11" s="392">
        <f t="shared" si="0"/>
        <v>2307.2600000000011</v>
      </c>
      <c r="G11" s="228"/>
      <c r="H11" s="275"/>
      <c r="I11" s="226"/>
      <c r="J11" s="226"/>
      <c r="K11" s="228"/>
    </row>
    <row r="12" spans="2:11" x14ac:dyDescent="0.3">
      <c r="B12" s="389" t="s">
        <v>1098</v>
      </c>
      <c r="C12" s="390" t="s">
        <v>1009</v>
      </c>
      <c r="D12" s="391">
        <v>280</v>
      </c>
      <c r="E12" s="391">
        <f t="shared" si="1"/>
        <v>22972.74</v>
      </c>
      <c r="F12" s="392">
        <f t="shared" si="0"/>
        <v>2027.2600000000011</v>
      </c>
      <c r="G12" s="228"/>
      <c r="H12" s="275"/>
      <c r="I12" s="226"/>
      <c r="J12" s="226"/>
      <c r="K12" s="228"/>
    </row>
    <row r="13" spans="2:11" x14ac:dyDescent="0.3">
      <c r="B13" s="389" t="s">
        <v>1098</v>
      </c>
      <c r="C13" s="390" t="s">
        <v>1006</v>
      </c>
      <c r="D13" s="391">
        <v>405</v>
      </c>
      <c r="E13" s="391">
        <f t="shared" si="1"/>
        <v>23377.74</v>
      </c>
      <c r="F13" s="392">
        <f t="shared" si="0"/>
        <v>1622.2600000000011</v>
      </c>
      <c r="G13" s="228"/>
      <c r="H13" s="275"/>
      <c r="I13" s="226"/>
      <c r="J13" s="226"/>
      <c r="K13" s="228"/>
    </row>
    <row r="14" spans="2:11" x14ac:dyDescent="0.3">
      <c r="B14" s="385" t="s">
        <v>1099</v>
      </c>
      <c r="C14" s="386" t="s">
        <v>1010</v>
      </c>
      <c r="D14" s="387">
        <v>300</v>
      </c>
      <c r="E14" s="387">
        <f t="shared" si="1"/>
        <v>23677.74</v>
      </c>
      <c r="F14" s="388">
        <f t="shared" si="0"/>
        <v>1322.2600000000011</v>
      </c>
      <c r="G14" s="228"/>
      <c r="H14" s="275"/>
      <c r="I14" s="226"/>
      <c r="J14" s="226"/>
      <c r="K14" s="228"/>
    </row>
    <row r="15" spans="2:11" x14ac:dyDescent="0.3">
      <c r="B15" s="385" t="s">
        <v>1099</v>
      </c>
      <c r="C15" s="386" t="s">
        <v>1006</v>
      </c>
      <c r="D15" s="387">
        <v>1000</v>
      </c>
      <c r="E15" s="387">
        <f t="shared" si="1"/>
        <v>24677.74</v>
      </c>
      <c r="F15" s="388">
        <f t="shared" si="0"/>
        <v>322.26000000000113</v>
      </c>
      <c r="G15" s="228"/>
      <c r="H15" s="275"/>
      <c r="I15" s="226"/>
      <c r="J15" s="226"/>
      <c r="K15" s="228"/>
    </row>
    <row r="16" spans="2:11" x14ac:dyDescent="0.3">
      <c r="B16" s="385" t="s">
        <v>1099</v>
      </c>
      <c r="C16" s="386" t="s">
        <v>1011</v>
      </c>
      <c r="D16" s="387">
        <v>350</v>
      </c>
      <c r="E16" s="387">
        <f t="shared" si="1"/>
        <v>25027.74</v>
      </c>
      <c r="F16" s="388">
        <f t="shared" si="0"/>
        <v>-27.739999999998872</v>
      </c>
      <c r="G16" s="228"/>
      <c r="H16" s="275"/>
      <c r="I16" s="226"/>
      <c r="J16" s="226"/>
      <c r="K16" s="228"/>
    </row>
    <row r="17" spans="2:10" x14ac:dyDescent="0.3">
      <c r="B17" s="279"/>
      <c r="C17" s="228"/>
      <c r="D17" s="229" t="s">
        <v>0</v>
      </c>
      <c r="E17" s="266">
        <f>E16</f>
        <v>25027.74</v>
      </c>
      <c r="F17" s="229">
        <f>F16</f>
        <v>-27.739999999998872</v>
      </c>
      <c r="G17" s="228"/>
      <c r="H17" s="279"/>
      <c r="I17" s="228"/>
      <c r="J17" s="229"/>
    </row>
    <row r="18" spans="2:10" x14ac:dyDescent="0.3">
      <c r="B18" s="279"/>
      <c r="C18" s="228"/>
      <c r="D18" s="229"/>
      <c r="E18" s="229"/>
      <c r="F18" s="229"/>
      <c r="G18" s="228"/>
      <c r="H18" s="228"/>
      <c r="I18" s="228"/>
      <c r="J18" s="229"/>
    </row>
    <row r="19" spans="2:10" ht="17.25" thickBot="1" x14ac:dyDescent="0.35">
      <c r="B19" s="279"/>
      <c r="D19" s="231"/>
      <c r="E19" s="232"/>
      <c r="F19" s="233"/>
      <c r="G19" s="228"/>
      <c r="H19" s="233"/>
      <c r="I19" s="233"/>
      <c r="J19" s="228"/>
    </row>
    <row r="20" spans="2:10" x14ac:dyDescent="0.3">
      <c r="B20" s="279"/>
      <c r="D20" s="229" t="s">
        <v>4</v>
      </c>
      <c r="E20" s="229">
        <f>E17</f>
        <v>25027.74</v>
      </c>
      <c r="F20" s="234">
        <f>F17</f>
        <v>-27.739999999998872</v>
      </c>
      <c r="G20" s="281" t="s">
        <v>12</v>
      </c>
      <c r="H20" s="228"/>
      <c r="I20" s="228"/>
      <c r="J20" s="229"/>
    </row>
    <row r="21" spans="2:10" x14ac:dyDescent="0.3">
      <c r="D21" s="229"/>
      <c r="E21" s="228"/>
      <c r="F21" s="228"/>
      <c r="G21" s="228"/>
      <c r="H21" s="228"/>
      <c r="I21" s="228"/>
      <c r="J21" s="228"/>
    </row>
    <row r="22" spans="2:10" x14ac:dyDescent="0.3">
      <c r="D22" s="229"/>
      <c r="E22" s="228"/>
      <c r="F22" s="228"/>
      <c r="G22" s="228"/>
      <c r="H22" s="228"/>
      <c r="I22" s="228"/>
      <c r="J22" s="229"/>
    </row>
    <row r="23" spans="2:10" x14ac:dyDescent="0.3">
      <c r="D23" s="229"/>
      <c r="E23" s="228"/>
      <c r="F23" s="228"/>
      <c r="G23" s="228"/>
      <c r="H23" s="228"/>
      <c r="I23" s="228"/>
      <c r="J23" s="228"/>
    </row>
    <row r="24" spans="2:10" x14ac:dyDescent="0.3">
      <c r="D24" s="229"/>
      <c r="E24" s="228"/>
      <c r="F24" s="228"/>
      <c r="G24" s="228"/>
      <c r="H24" s="228"/>
      <c r="I24" s="228"/>
      <c r="J24" s="228"/>
    </row>
    <row r="25" spans="2:10" x14ac:dyDescent="0.3">
      <c r="D25" s="229"/>
      <c r="E25" s="228"/>
      <c r="F25" s="228"/>
      <c r="G25" s="228"/>
      <c r="H25" s="228"/>
      <c r="I25" s="228"/>
      <c r="J25" s="228"/>
    </row>
    <row r="26" spans="2:10" x14ac:dyDescent="0.3">
      <c r="D26" s="229"/>
      <c r="E26" s="228"/>
      <c r="F26" s="228"/>
      <c r="G26" s="228"/>
      <c r="H26" s="228"/>
      <c r="I26" s="228"/>
      <c r="J26" s="228"/>
    </row>
    <row r="27" spans="2:10" x14ac:dyDescent="0.3">
      <c r="D27" s="229"/>
      <c r="E27" s="228"/>
      <c r="F27" s="228"/>
      <c r="G27" s="228"/>
      <c r="H27" s="228"/>
      <c r="I27" s="228"/>
      <c r="J27" s="228"/>
    </row>
    <row r="28" spans="2:10" x14ac:dyDescent="0.3">
      <c r="D28" s="229"/>
      <c r="E28" s="228"/>
      <c r="F28" s="228"/>
      <c r="G28" s="228"/>
      <c r="H28" s="228"/>
      <c r="I28" s="228"/>
      <c r="J28" s="228"/>
    </row>
    <row r="29" spans="2:10" x14ac:dyDescent="0.3">
      <c r="D29" s="229"/>
      <c r="E29" s="228"/>
      <c r="F29" s="228"/>
      <c r="G29" s="228"/>
      <c r="H29" s="228"/>
      <c r="I29" s="228"/>
      <c r="J29" s="228"/>
    </row>
    <row r="30" spans="2:10" x14ac:dyDescent="0.3">
      <c r="D30" s="229"/>
      <c r="E30" s="228"/>
      <c r="F30" s="228"/>
      <c r="G30" s="228"/>
      <c r="H30" s="228"/>
      <c r="I30" s="228"/>
      <c r="J30" s="228"/>
    </row>
    <row r="31" spans="2:10" x14ac:dyDescent="0.3">
      <c r="D31" s="229"/>
      <c r="E31" s="228"/>
      <c r="F31" s="228"/>
      <c r="G31" s="228"/>
      <c r="H31" s="228"/>
      <c r="I31" s="228"/>
      <c r="J31" s="228"/>
    </row>
    <row r="32" spans="2:10" x14ac:dyDescent="0.3">
      <c r="D32" s="229"/>
      <c r="E32" s="228"/>
      <c r="F32" s="228"/>
      <c r="G32" s="228"/>
      <c r="H32" s="228"/>
      <c r="I32" s="228"/>
      <c r="J32" s="228"/>
    </row>
    <row r="33" spans="4:10" x14ac:dyDescent="0.3">
      <c r="D33" s="229"/>
      <c r="E33" s="228"/>
      <c r="F33" s="228"/>
      <c r="G33" s="228"/>
      <c r="H33" s="228"/>
      <c r="I33" s="228"/>
      <c r="J33" s="228"/>
    </row>
    <row r="34" spans="4:10" x14ac:dyDescent="0.3">
      <c r="D34" s="229"/>
      <c r="E34" s="228"/>
      <c r="F34" s="228"/>
      <c r="G34" s="228"/>
      <c r="H34" s="228"/>
      <c r="I34" s="228"/>
      <c r="J34" s="228"/>
    </row>
    <row r="35" spans="4:10" x14ac:dyDescent="0.3">
      <c r="D35" s="229"/>
    </row>
    <row r="36" spans="4:10" x14ac:dyDescent="0.3">
      <c r="D36" s="229"/>
    </row>
    <row r="37" spans="4:10" x14ac:dyDescent="0.3">
      <c r="D37" s="229"/>
    </row>
    <row r="38" spans="4:10" x14ac:dyDescent="0.3">
      <c r="D38" s="229"/>
    </row>
    <row r="39" spans="4:10" x14ac:dyDescent="0.3">
      <c r="D39" s="229"/>
    </row>
    <row r="40" spans="4:10" x14ac:dyDescent="0.3">
      <c r="D40" s="229"/>
    </row>
    <row r="41" spans="4:10" x14ac:dyDescent="0.3">
      <c r="D41" s="229"/>
    </row>
    <row r="42" spans="4:10" x14ac:dyDescent="0.3">
      <c r="D42" s="229"/>
    </row>
    <row r="43" spans="4:10" x14ac:dyDescent="0.3">
      <c r="D43" s="229"/>
    </row>
    <row r="44" spans="4:10" x14ac:dyDescent="0.3">
      <c r="D44" s="229"/>
    </row>
    <row r="45" spans="4:10" x14ac:dyDescent="0.3">
      <c r="D45" s="229"/>
    </row>
    <row r="46" spans="4:10" x14ac:dyDescent="0.3">
      <c r="D46" s="229"/>
    </row>
    <row r="47" spans="4:10" x14ac:dyDescent="0.3">
      <c r="D47" s="229"/>
    </row>
    <row r="48" spans="4:10" x14ac:dyDescent="0.3">
      <c r="D48" s="229"/>
    </row>
    <row r="49" spans="4:4" x14ac:dyDescent="0.3">
      <c r="D49" s="229"/>
    </row>
    <row r="50" spans="4:4" x14ac:dyDescent="0.3">
      <c r="D50" s="229"/>
    </row>
    <row r="51" spans="4:4" x14ac:dyDescent="0.3">
      <c r="D51" s="229"/>
    </row>
    <row r="52" spans="4:4" x14ac:dyDescent="0.3">
      <c r="D52" s="229"/>
    </row>
    <row r="53" spans="4:4" x14ac:dyDescent="0.3">
      <c r="D53" s="229"/>
    </row>
    <row r="54" spans="4:4" x14ac:dyDescent="0.3">
      <c r="D54" s="228"/>
    </row>
    <row r="55" spans="4:4" x14ac:dyDescent="0.3">
      <c r="D55" s="228"/>
    </row>
    <row r="56" spans="4:4" x14ac:dyDescent="0.3">
      <c r="D56" s="228"/>
    </row>
    <row r="57" spans="4:4" x14ac:dyDescent="0.3">
      <c r="D57" s="228"/>
    </row>
    <row r="58" spans="4:4" x14ac:dyDescent="0.3">
      <c r="D58" s="228"/>
    </row>
    <row r="59" spans="4:4" x14ac:dyDescent="0.3">
      <c r="D59" s="228"/>
    </row>
    <row r="60" spans="4:4" x14ac:dyDescent="0.3">
      <c r="D60" s="228"/>
    </row>
    <row r="61" spans="4:4" x14ac:dyDescent="0.3">
      <c r="D61" s="228"/>
    </row>
    <row r="62" spans="4:4" x14ac:dyDescent="0.3">
      <c r="D62" s="228"/>
    </row>
    <row r="63" spans="4:4" x14ac:dyDescent="0.3">
      <c r="D63" s="228"/>
    </row>
    <row r="64" spans="4:4" x14ac:dyDescent="0.3">
      <c r="D64" s="228"/>
    </row>
  </sheetData>
  <mergeCells count="2">
    <mergeCell ref="C1:E1"/>
    <mergeCell ref="C2:E2"/>
  </mergeCells>
  <pageMargins left="0.7" right="0.7" top="0.75" bottom="0.75" header="0.3" footer="0.3"/>
  <pageSetup scale="8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5"/>
  <sheetViews>
    <sheetView workbookViewId="0">
      <selection activeCell="H14" sqref="H14"/>
    </sheetView>
  </sheetViews>
  <sheetFormatPr baseColWidth="10" defaultRowHeight="16.5" x14ac:dyDescent="0.3"/>
  <cols>
    <col min="1" max="2" width="11.42578125" style="227"/>
    <col min="3" max="3" width="35" style="227" customWidth="1"/>
    <col min="4" max="4" width="11.42578125" style="227"/>
    <col min="5" max="5" width="12.28515625" style="227" bestFit="1" customWidth="1"/>
    <col min="6" max="6" width="14.140625" style="227" bestFit="1" customWidth="1"/>
    <col min="7" max="8" width="11.42578125" style="227"/>
    <col min="9" max="9" width="14.140625" style="227" bestFit="1" customWidth="1"/>
    <col min="10" max="10" width="12.42578125" style="227" bestFit="1" customWidth="1"/>
    <col min="11" max="16384" width="11.42578125" style="227"/>
  </cols>
  <sheetData>
    <row r="1" spans="2:11" s="239" customFormat="1" x14ac:dyDescent="0.3">
      <c r="B1" s="235"/>
      <c r="C1" s="418" t="s">
        <v>922</v>
      </c>
      <c r="D1" s="419"/>
      <c r="E1" s="419"/>
      <c r="F1" s="236"/>
      <c r="G1" s="236"/>
      <c r="H1" s="237"/>
      <c r="I1" s="237"/>
      <c r="J1" s="238"/>
      <c r="K1" s="236"/>
    </row>
    <row r="2" spans="2:11" s="239" customFormat="1" ht="17.25" thickBot="1" x14ac:dyDescent="0.35">
      <c r="B2" s="240"/>
      <c r="C2" s="420" t="s">
        <v>1038</v>
      </c>
      <c r="D2" s="420"/>
      <c r="E2" s="420"/>
      <c r="F2" s="241"/>
      <c r="G2" s="242"/>
      <c r="H2" s="243"/>
      <c r="I2" s="243"/>
      <c r="J2" s="243"/>
      <c r="K2" s="242"/>
    </row>
    <row r="3" spans="2:11" s="239" customFormat="1" ht="17.25" thickBot="1" x14ac:dyDescent="0.35">
      <c r="B3" s="244"/>
      <c r="C3" s="230"/>
      <c r="D3" s="245"/>
      <c r="E3" s="230"/>
      <c r="F3" s="230"/>
      <c r="G3" s="242"/>
      <c r="H3" s="246"/>
      <c r="I3" s="247"/>
      <c r="J3" s="248"/>
      <c r="K3" s="242"/>
    </row>
    <row r="4" spans="2:11" s="239" customFormat="1" ht="17.25" thickBot="1" x14ac:dyDescent="0.35">
      <c r="B4" s="249"/>
      <c r="C4" s="242"/>
      <c r="D4" s="245"/>
      <c r="E4" s="230"/>
      <c r="F4" s="230"/>
      <c r="G4" s="242"/>
      <c r="H4" s="243"/>
      <c r="I4" s="243"/>
      <c r="J4" s="250"/>
      <c r="K4" s="242"/>
    </row>
    <row r="5" spans="2:11" ht="17.25" thickBot="1" x14ac:dyDescent="0.35">
      <c r="B5" s="251"/>
      <c r="C5" s="252"/>
      <c r="D5" s="253"/>
      <c r="E5" s="251"/>
      <c r="F5" s="254" t="s">
        <v>5</v>
      </c>
      <c r="G5" s="255"/>
      <c r="H5" s="229"/>
      <c r="I5" s="256"/>
      <c r="J5" s="256"/>
      <c r="K5" s="256"/>
    </row>
    <row r="6" spans="2:11" ht="17.25" thickBot="1" x14ac:dyDescent="0.35">
      <c r="B6" s="257" t="s">
        <v>6</v>
      </c>
      <c r="C6" s="257" t="s">
        <v>7</v>
      </c>
      <c r="D6" s="258" t="s">
        <v>8</v>
      </c>
      <c r="E6" s="259" t="s">
        <v>9</v>
      </c>
      <c r="F6" s="260">
        <f>I7</f>
        <v>86500</v>
      </c>
      <c r="G6" s="261"/>
      <c r="H6" s="262" t="s">
        <v>10</v>
      </c>
      <c r="I6" s="259" t="s">
        <v>8</v>
      </c>
      <c r="J6" s="263" t="s">
        <v>11</v>
      </c>
      <c r="K6" s="261"/>
    </row>
    <row r="7" spans="2:11" x14ac:dyDescent="0.3">
      <c r="B7" s="264"/>
      <c r="C7" s="265"/>
      <c r="D7" s="266"/>
      <c r="E7" s="267">
        <f>D7</f>
        <v>0</v>
      </c>
      <c r="F7" s="268">
        <f>F6-D7</f>
        <v>86500</v>
      </c>
      <c r="G7" s="228"/>
      <c r="H7" s="269"/>
      <c r="I7" s="270">
        <v>86500</v>
      </c>
      <c r="J7" s="268">
        <f>I7</f>
        <v>86500</v>
      </c>
      <c r="K7" s="228"/>
    </row>
    <row r="8" spans="2:11" ht="17.25" thickBot="1" x14ac:dyDescent="0.35">
      <c r="B8" s="264"/>
      <c r="C8" s="265"/>
      <c r="D8" s="266"/>
      <c r="E8" s="266">
        <f>E7+D8</f>
        <v>0</v>
      </c>
      <c r="F8" s="271">
        <f t="shared" ref="F8:F27" si="0">F7-D8</f>
        <v>86500</v>
      </c>
      <c r="G8" s="228"/>
      <c r="H8" s="272"/>
      <c r="I8" s="273"/>
      <c r="J8" s="274">
        <f>I8+I7</f>
        <v>86500</v>
      </c>
      <c r="K8" s="228"/>
    </row>
    <row r="9" spans="2:11" x14ac:dyDescent="0.3">
      <c r="B9" s="264"/>
      <c r="C9" s="265"/>
      <c r="D9" s="266"/>
      <c r="E9" s="266">
        <f t="shared" ref="E9:E27" si="1">E8+D9</f>
        <v>0</v>
      </c>
      <c r="F9" s="271">
        <f t="shared" si="0"/>
        <v>86500</v>
      </c>
      <c r="G9" s="228"/>
      <c r="H9" s="275"/>
      <c r="I9" s="226"/>
      <c r="J9" s="226"/>
      <c r="K9" s="228"/>
    </row>
    <row r="10" spans="2:11" x14ac:dyDescent="0.3">
      <c r="B10" s="264"/>
      <c r="C10" s="265"/>
      <c r="D10" s="266"/>
      <c r="E10" s="266">
        <f t="shared" si="1"/>
        <v>0</v>
      </c>
      <c r="F10" s="271">
        <f t="shared" si="0"/>
        <v>86500</v>
      </c>
      <c r="G10" s="228"/>
      <c r="H10" s="275"/>
      <c r="I10" s="226"/>
      <c r="J10" s="226"/>
      <c r="K10" s="228"/>
    </row>
    <row r="11" spans="2:11" x14ac:dyDescent="0.3">
      <c r="B11" s="264"/>
      <c r="C11" s="265"/>
      <c r="D11" s="266"/>
      <c r="E11" s="266">
        <f t="shared" si="1"/>
        <v>0</v>
      </c>
      <c r="F11" s="271">
        <f t="shared" si="0"/>
        <v>86500</v>
      </c>
      <c r="G11" s="228"/>
      <c r="H11" s="275"/>
      <c r="I11" s="226"/>
      <c r="J11" s="226"/>
      <c r="K11" s="228"/>
    </row>
    <row r="12" spans="2:11" x14ac:dyDescent="0.3">
      <c r="B12" s="264"/>
      <c r="C12" s="265"/>
      <c r="D12" s="266"/>
      <c r="E12" s="266">
        <f t="shared" si="1"/>
        <v>0</v>
      </c>
      <c r="F12" s="271">
        <f t="shared" si="0"/>
        <v>86500</v>
      </c>
      <c r="G12" s="228"/>
      <c r="H12" s="275"/>
      <c r="I12" s="226"/>
      <c r="J12" s="226"/>
      <c r="K12" s="228"/>
    </row>
    <row r="13" spans="2:11" x14ac:dyDescent="0.3">
      <c r="B13" s="264"/>
      <c r="C13" s="265"/>
      <c r="D13" s="266"/>
      <c r="E13" s="266">
        <f t="shared" si="1"/>
        <v>0</v>
      </c>
      <c r="F13" s="271">
        <f t="shared" si="0"/>
        <v>86500</v>
      </c>
      <c r="G13" s="228"/>
      <c r="H13" s="275"/>
      <c r="I13" s="226"/>
      <c r="J13" s="226"/>
      <c r="K13" s="228"/>
    </row>
    <row r="14" spans="2:11" x14ac:dyDescent="0.3">
      <c r="B14" s="264"/>
      <c r="C14" s="265"/>
      <c r="D14" s="266"/>
      <c r="E14" s="266">
        <f t="shared" si="1"/>
        <v>0</v>
      </c>
      <c r="F14" s="271">
        <f t="shared" si="0"/>
        <v>86500</v>
      </c>
      <c r="G14" s="228"/>
      <c r="H14" s="275"/>
      <c r="I14" s="226"/>
      <c r="J14" s="226"/>
      <c r="K14" s="228"/>
    </row>
    <row r="15" spans="2:11" x14ac:dyDescent="0.3">
      <c r="B15" s="264"/>
      <c r="C15" s="265"/>
      <c r="D15" s="266"/>
      <c r="E15" s="266">
        <f t="shared" si="1"/>
        <v>0</v>
      </c>
      <c r="F15" s="271">
        <f t="shared" si="0"/>
        <v>86500</v>
      </c>
      <c r="G15" s="228"/>
      <c r="H15" s="275"/>
      <c r="I15" s="226"/>
      <c r="J15" s="226"/>
      <c r="K15" s="228"/>
    </row>
    <row r="16" spans="2:11" x14ac:dyDescent="0.3">
      <c r="B16" s="264"/>
      <c r="C16" s="265"/>
      <c r="D16" s="266"/>
      <c r="E16" s="266">
        <f t="shared" si="1"/>
        <v>0</v>
      </c>
      <c r="F16" s="271">
        <f t="shared" si="0"/>
        <v>86500</v>
      </c>
      <c r="G16" s="228"/>
      <c r="H16" s="275"/>
      <c r="I16" s="226"/>
      <c r="J16" s="226"/>
      <c r="K16" s="228"/>
    </row>
    <row r="17" spans="2:10" x14ac:dyDescent="0.3">
      <c r="B17" s="264"/>
      <c r="C17" s="265"/>
      <c r="D17" s="266"/>
      <c r="E17" s="266">
        <f t="shared" si="1"/>
        <v>0</v>
      </c>
      <c r="F17" s="271">
        <f t="shared" si="0"/>
        <v>86500</v>
      </c>
      <c r="G17" s="228"/>
      <c r="H17" s="275"/>
      <c r="I17" s="226"/>
      <c r="J17" s="226"/>
    </row>
    <row r="18" spans="2:10" x14ac:dyDescent="0.3">
      <c r="B18" s="264"/>
      <c r="C18" s="265"/>
      <c r="D18" s="266"/>
      <c r="E18" s="266">
        <f t="shared" si="1"/>
        <v>0</v>
      </c>
      <c r="F18" s="271">
        <f t="shared" si="0"/>
        <v>86500</v>
      </c>
      <c r="G18" s="228"/>
      <c r="H18" s="275"/>
      <c r="I18" s="226"/>
      <c r="J18" s="226"/>
    </row>
    <row r="19" spans="2:10" x14ac:dyDescent="0.3">
      <c r="B19" s="264"/>
      <c r="C19" s="265"/>
      <c r="D19" s="266"/>
      <c r="E19" s="266">
        <f t="shared" si="1"/>
        <v>0</v>
      </c>
      <c r="F19" s="271">
        <f t="shared" si="0"/>
        <v>86500</v>
      </c>
      <c r="G19" s="228"/>
      <c r="H19" s="275"/>
      <c r="I19" s="226"/>
      <c r="J19" s="226"/>
    </row>
    <row r="20" spans="2:10" x14ac:dyDescent="0.3">
      <c r="B20" s="264"/>
      <c r="C20" s="265"/>
      <c r="D20" s="266"/>
      <c r="E20" s="266">
        <f t="shared" si="1"/>
        <v>0</v>
      </c>
      <c r="F20" s="271">
        <f t="shared" si="0"/>
        <v>86500</v>
      </c>
      <c r="G20" s="228"/>
      <c r="H20" s="275"/>
      <c r="I20" s="226"/>
      <c r="J20" s="226"/>
    </row>
    <row r="21" spans="2:10" x14ac:dyDescent="0.3">
      <c r="B21" s="276"/>
      <c r="C21" s="277"/>
      <c r="D21" s="266"/>
      <c r="E21" s="266">
        <f t="shared" si="1"/>
        <v>0</v>
      </c>
      <c r="F21" s="271">
        <f t="shared" si="0"/>
        <v>86500</v>
      </c>
      <c r="G21" s="228"/>
      <c r="H21" s="278"/>
      <c r="I21" s="226"/>
      <c r="J21" s="226"/>
    </row>
    <row r="22" spans="2:10" x14ac:dyDescent="0.3">
      <c r="B22" s="276"/>
      <c r="C22" s="277"/>
      <c r="D22" s="266"/>
      <c r="E22" s="266">
        <f t="shared" si="1"/>
        <v>0</v>
      </c>
      <c r="F22" s="271">
        <f t="shared" si="0"/>
        <v>86500</v>
      </c>
      <c r="G22" s="228"/>
      <c r="H22" s="278"/>
      <c r="I22" s="226"/>
      <c r="J22" s="226"/>
    </row>
    <row r="23" spans="2:10" x14ac:dyDescent="0.3">
      <c r="B23" s="276"/>
      <c r="C23" s="277"/>
      <c r="D23" s="266"/>
      <c r="E23" s="266">
        <f t="shared" si="1"/>
        <v>0</v>
      </c>
      <c r="F23" s="271">
        <f t="shared" si="0"/>
        <v>86500</v>
      </c>
      <c r="G23" s="228"/>
      <c r="H23" s="278"/>
      <c r="I23" s="226"/>
      <c r="J23" s="226"/>
    </row>
    <row r="24" spans="2:10" x14ac:dyDescent="0.3">
      <c r="B24" s="276"/>
      <c r="C24" s="277"/>
      <c r="D24" s="266"/>
      <c r="E24" s="266">
        <f t="shared" si="1"/>
        <v>0</v>
      </c>
      <c r="F24" s="271">
        <f t="shared" si="0"/>
        <v>86500</v>
      </c>
      <c r="G24" s="228"/>
      <c r="H24" s="278"/>
      <c r="I24" s="226"/>
      <c r="J24" s="226"/>
    </row>
    <row r="25" spans="2:10" x14ac:dyDescent="0.3">
      <c r="B25" s="276"/>
      <c r="C25" s="277"/>
      <c r="D25" s="266"/>
      <c r="E25" s="266">
        <f t="shared" si="1"/>
        <v>0</v>
      </c>
      <c r="F25" s="271">
        <f t="shared" si="0"/>
        <v>86500</v>
      </c>
      <c r="G25" s="228"/>
      <c r="H25" s="278"/>
      <c r="I25" s="226"/>
      <c r="J25" s="226"/>
    </row>
    <row r="26" spans="2:10" x14ac:dyDescent="0.3">
      <c r="B26" s="276"/>
      <c r="C26" s="277"/>
      <c r="D26" s="266"/>
      <c r="E26" s="266">
        <f t="shared" si="1"/>
        <v>0</v>
      </c>
      <c r="F26" s="271">
        <f t="shared" si="0"/>
        <v>86500</v>
      </c>
      <c r="G26" s="228"/>
      <c r="H26" s="278"/>
      <c r="I26" s="226"/>
      <c r="J26" s="226"/>
    </row>
    <row r="27" spans="2:10" x14ac:dyDescent="0.3">
      <c r="B27" s="276"/>
      <c r="C27" s="277"/>
      <c r="D27" s="266"/>
      <c r="E27" s="266">
        <f t="shared" si="1"/>
        <v>0</v>
      </c>
      <c r="F27" s="271">
        <f t="shared" si="0"/>
        <v>86500</v>
      </c>
      <c r="G27" s="228"/>
      <c r="H27" s="278"/>
      <c r="I27" s="226"/>
      <c r="J27" s="226"/>
    </row>
    <row r="28" spans="2:10" x14ac:dyDescent="0.3">
      <c r="B28" s="279"/>
      <c r="C28" s="228"/>
      <c r="D28" s="229" t="s">
        <v>0</v>
      </c>
      <c r="E28" s="280">
        <f>E27</f>
        <v>0</v>
      </c>
      <c r="F28" s="229">
        <f>F27</f>
        <v>86500</v>
      </c>
      <c r="G28" s="228"/>
      <c r="H28" s="279"/>
      <c r="I28" s="228"/>
      <c r="J28" s="229"/>
    </row>
    <row r="29" spans="2:10" x14ac:dyDescent="0.3">
      <c r="B29" s="279"/>
      <c r="C29" s="228"/>
      <c r="D29" s="229"/>
      <c r="E29" s="229"/>
      <c r="F29" s="229"/>
      <c r="G29" s="228"/>
      <c r="H29" s="228"/>
      <c r="I29" s="228"/>
      <c r="J29" s="229"/>
    </row>
    <row r="30" spans="2:10" ht="17.25" thickBot="1" x14ac:dyDescent="0.35">
      <c r="B30" s="279"/>
      <c r="D30" s="231"/>
      <c r="E30" s="232"/>
      <c r="F30" s="233"/>
      <c r="G30" s="228"/>
      <c r="H30" s="233"/>
      <c r="I30" s="233"/>
      <c r="J30" s="228"/>
    </row>
    <row r="31" spans="2:10" x14ac:dyDescent="0.3">
      <c r="B31" s="279"/>
      <c r="D31" s="229" t="s">
        <v>4</v>
      </c>
      <c r="E31" s="229">
        <f>E28</f>
        <v>0</v>
      </c>
      <c r="F31" s="234">
        <f>F28</f>
        <v>86500</v>
      </c>
      <c r="G31" s="281" t="s">
        <v>12</v>
      </c>
      <c r="H31" s="228"/>
      <c r="I31" s="228"/>
      <c r="J31" s="229"/>
    </row>
    <row r="32" spans="2:10" x14ac:dyDescent="0.3">
      <c r="D32" s="229"/>
      <c r="E32" s="228"/>
      <c r="F32" s="228"/>
      <c r="G32" s="228"/>
      <c r="H32" s="228"/>
      <c r="I32" s="228"/>
      <c r="J32" s="228"/>
    </row>
    <row r="33" spans="4:10" x14ac:dyDescent="0.3">
      <c r="D33" s="229"/>
      <c r="E33" s="228"/>
      <c r="F33" s="228"/>
      <c r="G33" s="228"/>
      <c r="H33" s="228"/>
      <c r="I33" s="228"/>
      <c r="J33" s="229"/>
    </row>
    <row r="34" spans="4:10" x14ac:dyDescent="0.3">
      <c r="D34" s="229"/>
      <c r="E34" s="228"/>
      <c r="F34" s="228"/>
      <c r="G34" s="228"/>
      <c r="H34" s="228"/>
      <c r="I34" s="228"/>
      <c r="J34" s="228"/>
    </row>
    <row r="35" spans="4:10" x14ac:dyDescent="0.3">
      <c r="D35" s="229"/>
      <c r="E35" s="228"/>
      <c r="F35" s="228"/>
      <c r="G35" s="228"/>
      <c r="H35" s="228"/>
      <c r="I35" s="228"/>
      <c r="J35" s="228"/>
    </row>
    <row r="36" spans="4:10" x14ac:dyDescent="0.3">
      <c r="D36" s="229"/>
      <c r="E36" s="228"/>
      <c r="F36" s="228"/>
      <c r="G36" s="228"/>
      <c r="H36" s="228"/>
      <c r="I36" s="228"/>
      <c r="J36" s="228"/>
    </row>
    <row r="37" spans="4:10" x14ac:dyDescent="0.3">
      <c r="D37" s="229"/>
      <c r="E37" s="228"/>
      <c r="F37" s="228"/>
      <c r="G37" s="228"/>
      <c r="H37" s="228"/>
      <c r="I37" s="228"/>
      <c r="J37" s="228"/>
    </row>
    <row r="38" spans="4:10" x14ac:dyDescent="0.3">
      <c r="D38" s="229"/>
      <c r="E38" s="228"/>
      <c r="F38" s="228"/>
      <c r="G38" s="228"/>
      <c r="H38" s="228"/>
      <c r="I38" s="228"/>
      <c r="J38" s="228"/>
    </row>
    <row r="39" spans="4:10" x14ac:dyDescent="0.3">
      <c r="D39" s="229"/>
      <c r="E39" s="228"/>
      <c r="F39" s="228"/>
      <c r="G39" s="228"/>
      <c r="H39" s="228"/>
      <c r="I39" s="228"/>
      <c r="J39" s="228"/>
    </row>
    <row r="40" spans="4:10" x14ac:dyDescent="0.3">
      <c r="D40" s="229"/>
      <c r="E40" s="228"/>
      <c r="F40" s="228"/>
      <c r="G40" s="228"/>
      <c r="H40" s="228"/>
      <c r="I40" s="228"/>
      <c r="J40" s="228"/>
    </row>
    <row r="41" spans="4:10" x14ac:dyDescent="0.3">
      <c r="D41" s="229"/>
      <c r="E41" s="228"/>
      <c r="F41" s="228"/>
      <c r="G41" s="228"/>
      <c r="H41" s="228"/>
      <c r="I41" s="228"/>
      <c r="J41" s="228"/>
    </row>
    <row r="42" spans="4:10" x14ac:dyDescent="0.3">
      <c r="D42" s="229"/>
      <c r="E42" s="228"/>
      <c r="F42" s="228"/>
      <c r="G42" s="228"/>
      <c r="H42" s="228"/>
      <c r="I42" s="228"/>
      <c r="J42" s="228"/>
    </row>
    <row r="43" spans="4:10" x14ac:dyDescent="0.3">
      <c r="D43" s="229"/>
      <c r="E43" s="228"/>
      <c r="F43" s="228"/>
      <c r="G43" s="228"/>
      <c r="H43" s="228"/>
      <c r="I43" s="228"/>
      <c r="J43" s="228"/>
    </row>
    <row r="44" spans="4:10" x14ac:dyDescent="0.3">
      <c r="D44" s="229"/>
      <c r="E44" s="228"/>
      <c r="F44" s="228"/>
      <c r="G44" s="228"/>
      <c r="H44" s="228"/>
      <c r="I44" s="228"/>
      <c r="J44" s="228"/>
    </row>
    <row r="45" spans="4:10" x14ac:dyDescent="0.3">
      <c r="D45" s="229"/>
      <c r="E45" s="228"/>
      <c r="F45" s="228"/>
      <c r="G45" s="228"/>
      <c r="H45" s="228"/>
      <c r="I45" s="228"/>
      <c r="J45" s="228"/>
    </row>
    <row r="46" spans="4:10" x14ac:dyDescent="0.3">
      <c r="D46" s="229"/>
    </row>
    <row r="47" spans="4:10" x14ac:dyDescent="0.3">
      <c r="D47" s="229"/>
    </row>
    <row r="48" spans="4:10" x14ac:dyDescent="0.3">
      <c r="D48" s="229"/>
    </row>
    <row r="49" spans="4:4" x14ac:dyDescent="0.3">
      <c r="D49" s="229"/>
    </row>
    <row r="50" spans="4:4" x14ac:dyDescent="0.3">
      <c r="D50" s="229"/>
    </row>
    <row r="51" spans="4:4" x14ac:dyDescent="0.3">
      <c r="D51" s="229"/>
    </row>
    <row r="52" spans="4:4" x14ac:dyDescent="0.3">
      <c r="D52" s="229"/>
    </row>
    <row r="53" spans="4:4" x14ac:dyDescent="0.3">
      <c r="D53" s="229"/>
    </row>
    <row r="54" spans="4:4" x14ac:dyDescent="0.3">
      <c r="D54" s="229"/>
    </row>
    <row r="55" spans="4:4" x14ac:dyDescent="0.3">
      <c r="D55" s="229"/>
    </row>
    <row r="56" spans="4:4" x14ac:dyDescent="0.3">
      <c r="D56" s="229"/>
    </row>
    <row r="57" spans="4:4" x14ac:dyDescent="0.3">
      <c r="D57" s="229"/>
    </row>
    <row r="58" spans="4:4" x14ac:dyDescent="0.3">
      <c r="D58" s="229"/>
    </row>
    <row r="59" spans="4:4" x14ac:dyDescent="0.3">
      <c r="D59" s="229"/>
    </row>
    <row r="60" spans="4:4" x14ac:dyDescent="0.3">
      <c r="D60" s="229"/>
    </row>
    <row r="61" spans="4:4" x14ac:dyDescent="0.3">
      <c r="D61" s="229"/>
    </row>
    <row r="62" spans="4:4" x14ac:dyDescent="0.3">
      <c r="D62" s="229"/>
    </row>
    <row r="63" spans="4:4" x14ac:dyDescent="0.3">
      <c r="D63" s="229"/>
    </row>
    <row r="64" spans="4:4" x14ac:dyDescent="0.3">
      <c r="D64" s="229"/>
    </row>
    <row r="65" spans="4:4" x14ac:dyDescent="0.3">
      <c r="D65" s="228"/>
    </row>
    <row r="66" spans="4:4" x14ac:dyDescent="0.3">
      <c r="D66" s="228"/>
    </row>
    <row r="67" spans="4:4" x14ac:dyDescent="0.3">
      <c r="D67" s="228"/>
    </row>
    <row r="68" spans="4:4" x14ac:dyDescent="0.3">
      <c r="D68" s="228"/>
    </row>
    <row r="69" spans="4:4" x14ac:dyDescent="0.3">
      <c r="D69" s="228"/>
    </row>
    <row r="70" spans="4:4" x14ac:dyDescent="0.3">
      <c r="D70" s="228"/>
    </row>
    <row r="71" spans="4:4" x14ac:dyDescent="0.3">
      <c r="D71" s="228"/>
    </row>
    <row r="72" spans="4:4" x14ac:dyDescent="0.3">
      <c r="D72" s="228"/>
    </row>
    <row r="73" spans="4:4" x14ac:dyDescent="0.3">
      <c r="D73" s="228"/>
    </row>
    <row r="74" spans="4:4" x14ac:dyDescent="0.3">
      <c r="D74" s="228"/>
    </row>
    <row r="75" spans="4:4" x14ac:dyDescent="0.3">
      <c r="D75" s="228"/>
    </row>
  </sheetData>
  <mergeCells count="2">
    <mergeCell ref="C1:E1"/>
    <mergeCell ref="C2:E2"/>
  </mergeCells>
  <pageMargins left="0.7" right="0.7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</vt:i4>
      </vt:variant>
    </vt:vector>
  </HeadingPairs>
  <TitlesOfParts>
    <vt:vector size="19" baseType="lpstr">
      <vt:lpstr>Original</vt:lpstr>
      <vt:lpstr>AGOSTO</vt:lpstr>
      <vt:lpstr>SEPTIEMBRE</vt:lpstr>
      <vt:lpstr>20,000</vt:lpstr>
      <vt:lpstr>10,000</vt:lpstr>
      <vt:lpstr>OCTUBRE</vt:lpstr>
      <vt:lpstr>2815</vt:lpstr>
      <vt:lpstr>VALES PEND</vt:lpstr>
      <vt:lpstr>NOVIEMBRE </vt:lpstr>
      <vt:lpstr>30,000</vt:lpstr>
      <vt:lpstr>PENDIENTE NOV</vt:lpstr>
      <vt:lpstr>misa virgen</vt:lpstr>
      <vt:lpstr>Diciembre</vt:lpstr>
      <vt:lpstr>40,000</vt:lpstr>
      <vt:lpstr>23,000</vt:lpstr>
      <vt:lpstr>10,900</vt:lpstr>
      <vt:lpstr>25,000</vt:lpstr>
      <vt:lpstr>RIFA REGALOS</vt:lpstr>
      <vt:lpstr>AGOSTO!Área_de_impresión</vt:lpstr>
    </vt:vector>
  </TitlesOfParts>
  <Company>Alecsa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Comonuevos</dc:creator>
  <cp:lastModifiedBy>cqqcontabilidad</cp:lastModifiedBy>
  <cp:lastPrinted>2018-01-29T23:14:14Z</cp:lastPrinted>
  <dcterms:created xsi:type="dcterms:W3CDTF">2016-01-13T21:34:13Z</dcterms:created>
  <dcterms:modified xsi:type="dcterms:W3CDTF">2018-02-21T23:49:22Z</dcterms:modified>
</cp:coreProperties>
</file>